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mc:AlternateContent xmlns:mc="http://schemas.openxmlformats.org/markup-compatibility/2006">
    <mc:Choice Requires="x15">
      <x15ac:absPath xmlns:x15ac="http://schemas.microsoft.com/office/spreadsheetml/2010/11/ac" url="\\Fileserver\CAPS08\R-Data\BCG\Optimization Suite\BCG\Status Check\"/>
    </mc:Choice>
  </mc:AlternateContent>
  <xr:revisionPtr revIDLastSave="0" documentId="13_ncr:1_{4B5546E2-6E85-4163-993F-FDF2529F52E3}" xr6:coauthVersionLast="47" xr6:coauthVersionMax="47" xr10:uidLastSave="{00000000-0000-0000-0000-000000000000}"/>
  <bookViews>
    <workbookView xWindow="20370" yWindow="-120" windowWidth="20730" windowHeight="11160" tabRatio="761" activeTab="6" xr2:uid="{00000000-000D-0000-FFFF-FFFF00000000}"/>
  </bookViews>
  <sheets>
    <sheet name="Home" sheetId="4" r:id="rId1"/>
    <sheet name="Request Details" sheetId="1" r:id="rId2"/>
    <sheet name="Staffing Email" sheetId="8" state="hidden" r:id="rId3"/>
    <sheet name="Status Check Email" sheetId="9" state="hidden" r:id="rId4"/>
    <sheet name="Individual UT" sheetId="10" state="hidden" r:id="rId5"/>
    <sheet name="Leaves_Excep_Avail Hours" sheetId="2" state="hidden" r:id="rId6"/>
    <sheet name="Emp Info" sheetId="5" r:id="rId7"/>
    <sheet name="Extracted Email" sheetId="11" state="hidden" r:id="rId8"/>
    <sheet name="UT Data" sheetId="12" state="hidden" r:id="rId9"/>
    <sheet name="Data Validation" sheetId="13" state="hidden" r:id="rId10"/>
    <sheet name="Backend" sheetId="6" state="hidden" r:id="rId11"/>
    <sheet name="Annexure Calc" sheetId="16" state="hidden" r:id="rId12"/>
    <sheet name="Employee List" sheetId="14" state="hidden" r:id="rId13"/>
    <sheet name="Direct KPO Annexure" sheetId="15" state="hidden" r:id="rId14"/>
    <sheet name="AOP Annexure" sheetId="17" state="hidden" r:id="rId15"/>
    <sheet name="DRS Invoice" sheetId="18" state="hidden" r:id="rId16"/>
    <sheet name="Adhoc DA Invoice" sheetId="20" state="hidden" r:id="rId17"/>
  </sheets>
  <functionGroups builtInGroupCount="19"/>
  <externalReferences>
    <externalReference r:id="rId18"/>
  </externalReferences>
  <definedNames>
    <definedName name="_xlnm._FilterDatabase" localSheetId="16" hidden="1">'Adhoc DA Invoice'!$B$20:$L$20</definedName>
    <definedName name="_xlnm._FilterDatabase" localSheetId="14" hidden="1">'AOP Annexure'!#REF!</definedName>
    <definedName name="_xlnm._FilterDatabase" localSheetId="13" hidden="1">'Direct KPO Annexure'!$B$26:$J$34</definedName>
    <definedName name="_xlnm._FilterDatabase" localSheetId="15" hidden="1">'DRS Invoice'!$B$20:$K$24</definedName>
    <definedName name="_xlnm._FilterDatabase" localSheetId="6" hidden="1">'Emp Info'!$A$1:$K$100</definedName>
    <definedName name="_xlnm._FilterDatabase" localSheetId="12" hidden="1">'Employee List'!$A$1:$B$266</definedName>
    <definedName name="_xlnm._FilterDatabase" localSheetId="7" hidden="1">'Extracted Email'!$A$1:$P$470</definedName>
    <definedName name="_xlnm._FilterDatabase" localSheetId="8" hidden="1">'UT Data'!$A$1:$I$392</definedName>
    <definedName name="a" localSheetId="16">#REF!</definedName>
    <definedName name="a">#REF!</definedName>
    <definedName name="Area_of_Study" localSheetId="16">#REF!</definedName>
    <definedName name="Area_of_Study">#REF!</definedName>
    <definedName name="BCG_P">[1]Sheet1!$B$3:$B$16</definedName>
    <definedName name="Competitor" localSheetId="16">#REF!</definedName>
    <definedName name="Competitor">#REF!</definedName>
    <definedName name="COUNTRY" localSheetId="16">#REF!</definedName>
    <definedName name="COUNTRY">#REF!</definedName>
    <definedName name="DD_MonthValue">Backend!$G$10:$G$24</definedName>
    <definedName name="DD_QuarterValue">Backend!$G$25:$G$29</definedName>
    <definedName name="DD_YearValue">Backend!$G$30:$G$39</definedName>
    <definedName name="_xlnm.Print_Area" localSheetId="16">'Adhoc DA Invoice'!$B$2:$L$20</definedName>
    <definedName name="_xlnm.Print_Area" localSheetId="14">'AOP Annexure'!$B$1:$J$22</definedName>
    <definedName name="_xlnm.Print_Area" localSheetId="13">'Direct KPO Annexure'!$B$2:$J$217</definedName>
    <definedName name="_xlnm.Print_Area" localSheetId="15">'DRS Invoice'!$B$2:$K$23</definedName>
    <definedName name="rng_data">INDIRECT("'Request Details'!$A$1:$V$"&amp;COUNTA('Request Details'!$J:$J))</definedName>
    <definedName name="Rng_EmailData">INDIRECT("'Extracted Email'!$A$1:$N$"&amp;COUNTA('Extracted Email'!$B:$B))</definedName>
    <definedName name="Rng_UTData">INDIRECT("'UT Data'!$A$1:$I$"&amp;COUNTA('UT Data'!$A:$A))</definedName>
    <definedName name="Slicer_Center">#N/A</definedName>
    <definedName name="Slicer_Center1">#N/A</definedName>
    <definedName name="Slicer_Centre">#N/A</definedName>
    <definedName name="Slicer_Centre1">#N/A</definedName>
    <definedName name="Z_D5E3C308_F3A8_462A_8A4E_1AC05099E49B_.wvu.FilterData" localSheetId="16" hidden="1">'Adhoc DA Invoice'!#REF!</definedName>
    <definedName name="Z_D5E3C308_F3A8_462A_8A4E_1AC05099E49B_.wvu.FilterData" localSheetId="14" hidden="1">'AOP Annexure'!#REF!</definedName>
    <definedName name="Z_D5E3C308_F3A8_462A_8A4E_1AC05099E49B_.wvu.FilterData" localSheetId="13" hidden="1">'Direct KPO Annexure'!$B$28:$J$28</definedName>
    <definedName name="Z_D5E3C308_F3A8_462A_8A4E_1AC05099E49B_.wvu.FilterData" localSheetId="15" hidden="1">'DRS Invoice'!#REF!</definedName>
  </definedNames>
  <calcPr calcId="191029"/>
  <pivotCaches>
    <pivotCache cacheId="18" r:id="rId19"/>
    <pivotCache cacheId="19" r:id="rId20"/>
  </pivotCaches>
  <extLs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15" l="1"/>
  <c r="J14" i="15"/>
  <c r="J12" i="15"/>
  <c r="J10" i="15"/>
  <c r="J18" i="15" l="1"/>
  <c r="L21" i="20" l="1"/>
  <c r="L22" i="20"/>
  <c r="L23" i="20"/>
  <c r="K24" i="20"/>
  <c r="L24" i="20" l="1"/>
  <c r="I18" i="15"/>
  <c r="I24" i="15" s="1"/>
  <c r="J8" i="15"/>
  <c r="J24" i="15" l="1"/>
  <c r="K14" i="20"/>
  <c r="K12" i="20"/>
  <c r="K16" i="20" l="1"/>
  <c r="L14" i="20"/>
  <c r="L12" i="20"/>
  <c r="L16" i="20" l="1"/>
  <c r="AH7" i="13" l="1"/>
  <c r="AI7" i="13" s="1"/>
  <c r="AH8" i="13"/>
  <c r="AI8" i="13" s="1"/>
  <c r="AH9" i="13"/>
  <c r="AI9" i="13" s="1"/>
  <c r="AH10" i="13"/>
  <c r="AI10" i="13" s="1"/>
  <c r="AH11" i="13"/>
  <c r="AI11" i="13" s="1"/>
  <c r="AH12" i="13"/>
  <c r="AI12" i="13" s="1"/>
  <c r="AH13" i="13"/>
  <c r="AI13" i="13" s="1"/>
  <c r="AH14" i="13"/>
  <c r="AI14" i="13" s="1"/>
  <c r="AH15" i="13"/>
  <c r="AI15" i="13" s="1"/>
  <c r="AH16" i="13"/>
  <c r="AI16" i="13" s="1"/>
  <c r="AH17" i="13"/>
  <c r="AI17" i="13" s="1"/>
  <c r="AH18" i="13"/>
  <c r="AI18" i="13" s="1"/>
  <c r="AH19" i="13"/>
  <c r="AI19" i="13" s="1"/>
  <c r="AH20" i="13"/>
  <c r="AI20" i="13" s="1"/>
  <c r="AH21" i="13"/>
  <c r="AI21" i="13" s="1"/>
  <c r="AH22" i="13"/>
  <c r="AI22" i="13" s="1"/>
  <c r="AH23" i="13"/>
  <c r="AI23" i="13" s="1"/>
  <c r="AH24" i="13"/>
  <c r="AI24" i="13" s="1"/>
  <c r="AH25" i="13"/>
  <c r="AI25" i="13" s="1"/>
  <c r="AH26" i="13"/>
  <c r="AI26" i="13" s="1"/>
  <c r="AH27" i="13"/>
  <c r="AI27" i="13" s="1"/>
  <c r="AH28" i="13"/>
  <c r="AI28" i="13" s="1"/>
  <c r="AH29" i="13"/>
  <c r="AI29" i="13" s="1"/>
  <c r="AH30" i="13"/>
  <c r="AI30" i="13" s="1"/>
  <c r="AH31" i="13"/>
  <c r="AI31" i="13" s="1"/>
  <c r="AH32" i="13"/>
  <c r="AI32" i="13" s="1"/>
  <c r="AH33" i="13"/>
  <c r="AI33" i="13" s="1"/>
  <c r="AH34" i="13"/>
  <c r="AI34" i="13" s="1"/>
  <c r="AH35" i="13"/>
  <c r="AI35" i="13" s="1"/>
  <c r="AH36" i="13"/>
  <c r="AI36" i="13" s="1"/>
  <c r="AH37" i="13"/>
  <c r="AI37" i="13" s="1"/>
  <c r="AH38" i="13"/>
  <c r="AI38" i="13" s="1"/>
  <c r="AH39" i="13"/>
  <c r="AI39" i="13" s="1"/>
  <c r="AH40" i="13"/>
  <c r="AI40" i="13" s="1"/>
  <c r="AH41" i="13"/>
  <c r="AI41" i="13" s="1"/>
  <c r="AH42" i="13"/>
  <c r="AI42" i="13" s="1"/>
  <c r="AH43" i="13"/>
  <c r="AI43" i="13" s="1"/>
  <c r="AH44" i="13"/>
  <c r="AI44" i="13" s="1"/>
  <c r="AH45" i="13"/>
  <c r="AI45" i="13" s="1"/>
  <c r="AH46" i="13"/>
  <c r="AI46" i="13" s="1"/>
  <c r="AH47" i="13"/>
  <c r="AI47" i="13" s="1"/>
  <c r="AH48" i="13"/>
  <c r="AI48" i="13" s="1"/>
  <c r="AH49" i="13"/>
  <c r="AI49" i="13" s="1"/>
  <c r="AH50" i="13"/>
  <c r="AI50" i="13" s="1"/>
  <c r="AH51" i="13"/>
  <c r="AI51" i="13" s="1"/>
  <c r="AH52" i="13"/>
  <c r="AI52" i="13" s="1"/>
  <c r="AH53" i="13"/>
  <c r="AI53" i="13" s="1"/>
  <c r="AH54" i="13"/>
  <c r="AI54" i="13" s="1"/>
  <c r="AH55" i="13"/>
  <c r="AI55" i="13" s="1"/>
  <c r="AH56" i="13"/>
  <c r="AI56" i="13" s="1"/>
  <c r="AH57" i="13"/>
  <c r="AI57" i="13" s="1"/>
  <c r="AH58" i="13"/>
  <c r="AI58" i="13" s="1"/>
  <c r="AH59" i="13"/>
  <c r="AI59" i="13" s="1"/>
  <c r="AH60" i="13"/>
  <c r="AI60" i="13" s="1"/>
  <c r="AH61" i="13"/>
  <c r="AI61" i="13" s="1"/>
  <c r="AH62" i="13"/>
  <c r="AI62" i="13" s="1"/>
  <c r="AH63" i="13"/>
  <c r="AI63" i="13" s="1"/>
  <c r="AH64" i="13"/>
  <c r="AI64" i="13" s="1"/>
  <c r="AH65" i="13"/>
  <c r="AI65" i="13" s="1"/>
  <c r="AH66" i="13"/>
  <c r="AI66" i="13" s="1"/>
  <c r="AH67" i="13"/>
  <c r="AI67" i="13" s="1"/>
  <c r="AH68" i="13"/>
  <c r="AI68" i="13" s="1"/>
  <c r="AH69" i="13"/>
  <c r="AI69" i="13" s="1"/>
  <c r="AH70" i="13"/>
  <c r="AI70" i="13" s="1"/>
  <c r="AH71" i="13"/>
  <c r="AI71" i="13" s="1"/>
  <c r="AH72" i="13"/>
  <c r="AI72" i="13" s="1"/>
  <c r="AH73" i="13"/>
  <c r="AI73" i="13" s="1"/>
  <c r="AH74" i="13"/>
  <c r="AI74" i="13" s="1"/>
  <c r="AH75" i="13"/>
  <c r="AI75" i="13" s="1"/>
  <c r="AH76" i="13"/>
  <c r="AI76" i="13" s="1"/>
  <c r="AH77" i="13"/>
  <c r="AI77" i="13" s="1"/>
  <c r="AH78" i="13"/>
  <c r="AI78" i="13" s="1"/>
  <c r="AH79" i="13"/>
  <c r="AI79" i="13" s="1"/>
  <c r="AH80" i="13"/>
  <c r="AI80" i="13" s="1"/>
  <c r="AH81" i="13"/>
  <c r="AI81" i="13" s="1"/>
  <c r="AH82" i="13"/>
  <c r="AI82" i="13" s="1"/>
  <c r="AH83" i="13"/>
  <c r="AI83" i="13" s="1"/>
  <c r="AH84" i="13"/>
  <c r="AI84" i="13" s="1"/>
  <c r="AH85" i="13"/>
  <c r="AI85" i="13" s="1"/>
  <c r="AH86" i="13"/>
  <c r="AI86" i="13" s="1"/>
  <c r="AH87" i="13"/>
  <c r="AI87" i="13" s="1"/>
  <c r="AH88" i="13"/>
  <c r="AI88" i="13" s="1"/>
  <c r="AH89" i="13"/>
  <c r="AI89" i="13" s="1"/>
  <c r="AH90" i="13"/>
  <c r="AI90" i="13" s="1"/>
  <c r="AH91" i="13"/>
  <c r="AI91" i="13" s="1"/>
  <c r="AH92" i="13"/>
  <c r="AI92" i="13" s="1"/>
  <c r="AH93" i="13"/>
  <c r="AI93" i="13" s="1"/>
  <c r="AH94" i="13"/>
  <c r="AI94" i="13" s="1"/>
  <c r="AH95" i="13"/>
  <c r="AI95" i="13" s="1"/>
  <c r="AH96" i="13"/>
  <c r="AI96" i="13" s="1"/>
  <c r="AH97" i="13"/>
  <c r="AI97" i="13" s="1"/>
  <c r="AH98" i="13"/>
  <c r="AI98" i="13" s="1"/>
  <c r="AH99" i="13"/>
  <c r="AI99" i="13" s="1"/>
  <c r="AH100" i="13"/>
  <c r="AI100" i="13" s="1"/>
  <c r="AH101" i="13"/>
  <c r="AI101" i="13" s="1"/>
  <c r="AH102" i="13"/>
  <c r="AI102" i="13" s="1"/>
  <c r="AH103" i="13"/>
  <c r="AI103" i="13" s="1"/>
  <c r="AH104" i="13"/>
  <c r="AI104" i="13" s="1"/>
  <c r="AH105" i="13"/>
  <c r="AI105" i="13" s="1"/>
  <c r="AH106" i="13"/>
  <c r="AI106" i="13" s="1"/>
  <c r="AH107" i="13"/>
  <c r="AI107" i="13" s="1"/>
  <c r="AH108" i="13"/>
  <c r="AI108" i="13" s="1"/>
  <c r="AH109" i="13"/>
  <c r="AI109" i="13" s="1"/>
  <c r="AH110" i="13"/>
  <c r="AI110" i="13" s="1"/>
  <c r="AH111" i="13"/>
  <c r="AI111" i="13" s="1"/>
  <c r="AH112" i="13"/>
  <c r="AI112" i="13" s="1"/>
  <c r="AH113" i="13"/>
  <c r="AI113" i="13" s="1"/>
  <c r="AH114" i="13"/>
  <c r="AI114" i="13" s="1"/>
  <c r="AH115" i="13"/>
  <c r="AI115" i="13" s="1"/>
  <c r="AH116" i="13"/>
  <c r="AI116" i="13" s="1"/>
  <c r="AH117" i="13"/>
  <c r="AI117" i="13" s="1"/>
  <c r="AH118" i="13"/>
  <c r="AI118" i="13" s="1"/>
  <c r="AH119" i="13"/>
  <c r="AI119" i="13" s="1"/>
  <c r="AH120" i="13"/>
  <c r="AI120" i="13" s="1"/>
  <c r="AH121" i="13"/>
  <c r="AI121" i="13" s="1"/>
  <c r="AH122" i="13"/>
  <c r="AI122" i="13" s="1"/>
  <c r="AH123" i="13"/>
  <c r="AI123" i="13" s="1"/>
  <c r="AH124" i="13"/>
  <c r="AI124" i="13" s="1"/>
  <c r="AH125" i="13"/>
  <c r="AI125" i="13" s="1"/>
  <c r="AH126" i="13"/>
  <c r="AI126" i="13" s="1"/>
  <c r="AH127" i="13"/>
  <c r="AI127" i="13" s="1"/>
  <c r="AH128" i="13"/>
  <c r="AI128" i="13" s="1"/>
  <c r="AH129" i="13"/>
  <c r="AI129" i="13" s="1"/>
  <c r="AH130" i="13"/>
  <c r="AI130" i="13" s="1"/>
  <c r="AH131" i="13"/>
  <c r="AI131" i="13" s="1"/>
  <c r="AH132" i="13"/>
  <c r="AI132" i="13" s="1"/>
  <c r="AH133" i="13"/>
  <c r="AI133" i="13" s="1"/>
  <c r="AH134" i="13"/>
  <c r="AI134" i="13" s="1"/>
  <c r="AH135" i="13"/>
  <c r="AI135" i="13" s="1"/>
  <c r="AH136" i="13"/>
  <c r="AI136" i="13" s="1"/>
  <c r="AH137" i="13"/>
  <c r="AI137" i="13" s="1"/>
  <c r="AH138" i="13"/>
  <c r="AI138" i="13" s="1"/>
  <c r="AH139" i="13"/>
  <c r="AI139" i="13" s="1"/>
  <c r="AH140" i="13"/>
  <c r="AI140" i="13" s="1"/>
  <c r="AH141" i="13"/>
  <c r="AI141" i="13" s="1"/>
  <c r="AH142" i="13"/>
  <c r="AI142" i="13" s="1"/>
  <c r="AH143" i="13"/>
  <c r="AI143" i="13" s="1"/>
  <c r="AH144" i="13"/>
  <c r="AI144" i="13" s="1"/>
  <c r="AH145" i="13"/>
  <c r="AI145" i="13" s="1"/>
  <c r="AH146" i="13"/>
  <c r="AI146" i="13" s="1"/>
  <c r="AH147" i="13"/>
  <c r="AI147" i="13" s="1"/>
  <c r="AH148" i="13"/>
  <c r="AI148" i="13" s="1"/>
  <c r="AH149" i="13"/>
  <c r="AI149" i="13" s="1"/>
  <c r="AH150" i="13"/>
  <c r="AI150" i="13" s="1"/>
  <c r="AH151" i="13"/>
  <c r="AI151" i="13" s="1"/>
  <c r="AH152" i="13"/>
  <c r="AI152" i="13" s="1"/>
  <c r="AH153" i="13"/>
  <c r="AI153" i="13" s="1"/>
  <c r="AH154" i="13"/>
  <c r="AI154" i="13" s="1"/>
  <c r="AH155" i="13"/>
  <c r="AI155" i="13" s="1"/>
  <c r="AH156" i="13"/>
  <c r="AI156" i="13" s="1"/>
  <c r="AH157" i="13"/>
  <c r="AI157" i="13" s="1"/>
  <c r="AH158" i="13"/>
  <c r="AI158" i="13" s="1"/>
  <c r="AH159" i="13"/>
  <c r="AI159" i="13" s="1"/>
  <c r="AH160" i="13"/>
  <c r="AI160" i="13" s="1"/>
  <c r="AH161" i="13"/>
  <c r="AI161" i="13" s="1"/>
  <c r="AH162" i="13"/>
  <c r="AI162" i="13" s="1"/>
  <c r="AH163" i="13"/>
  <c r="AI163" i="13" s="1"/>
  <c r="AH164" i="13"/>
  <c r="AI164" i="13" s="1"/>
  <c r="AH165" i="13"/>
  <c r="AI165" i="13" s="1"/>
  <c r="AH166" i="13"/>
  <c r="AI166" i="13" s="1"/>
  <c r="AH167" i="13"/>
  <c r="AI167" i="13" s="1"/>
  <c r="AH168" i="13"/>
  <c r="AI168" i="13" s="1"/>
  <c r="AH169" i="13"/>
  <c r="AI169" i="13" s="1"/>
  <c r="AH170" i="13"/>
  <c r="AI170" i="13" s="1"/>
  <c r="AH171" i="13"/>
  <c r="AI171" i="13" s="1"/>
  <c r="AH172" i="13"/>
  <c r="AI172" i="13" s="1"/>
  <c r="AH173" i="13"/>
  <c r="AI173" i="13" s="1"/>
  <c r="AH174" i="13"/>
  <c r="AI174" i="13" s="1"/>
  <c r="AH175" i="13"/>
  <c r="AI175" i="13" s="1"/>
  <c r="AH176" i="13"/>
  <c r="AI176" i="13" s="1"/>
  <c r="AH177" i="13"/>
  <c r="AI177" i="13" s="1"/>
  <c r="AH178" i="13"/>
  <c r="AI178" i="13" s="1"/>
  <c r="AH179" i="13"/>
  <c r="AI179" i="13" s="1"/>
  <c r="AH180" i="13"/>
  <c r="AI180" i="13" s="1"/>
  <c r="AH181" i="13"/>
  <c r="AI181" i="13" s="1"/>
  <c r="AH182" i="13"/>
  <c r="AI182" i="13" s="1"/>
  <c r="AH183" i="13"/>
  <c r="AI183" i="13" s="1"/>
  <c r="AH184" i="13"/>
  <c r="AI184" i="13" s="1"/>
  <c r="AH185" i="13"/>
  <c r="AI185" i="13" s="1"/>
  <c r="AH186" i="13"/>
  <c r="AI186" i="13" s="1"/>
  <c r="AH187" i="13"/>
  <c r="AI187" i="13" s="1"/>
  <c r="AH188" i="13"/>
  <c r="AI188" i="13" s="1"/>
  <c r="AH189" i="13"/>
  <c r="AI189" i="13" s="1"/>
  <c r="AH190" i="13"/>
  <c r="AI190" i="13" s="1"/>
  <c r="AH191" i="13"/>
  <c r="AI191" i="13" s="1"/>
  <c r="AH192" i="13"/>
  <c r="AI192" i="13" s="1"/>
  <c r="AH193" i="13"/>
  <c r="AI193" i="13" s="1"/>
  <c r="AH194" i="13"/>
  <c r="AI194" i="13" s="1"/>
  <c r="AH195" i="13"/>
  <c r="AI195" i="13" s="1"/>
  <c r="AH196" i="13"/>
  <c r="AI196" i="13" s="1"/>
  <c r="AH197" i="13"/>
  <c r="AI197" i="13" s="1"/>
  <c r="AH198" i="13"/>
  <c r="AI198" i="13" s="1"/>
  <c r="AH199" i="13"/>
  <c r="AI199" i="13" s="1"/>
  <c r="AH200" i="13"/>
  <c r="AI200" i="13" s="1"/>
  <c r="AH201" i="13"/>
  <c r="AI201" i="13" s="1"/>
  <c r="AH202" i="13"/>
  <c r="AI202" i="13" s="1"/>
  <c r="AH203" i="13"/>
  <c r="AI203" i="13" s="1"/>
  <c r="AH204" i="13"/>
  <c r="AI204" i="13" s="1"/>
  <c r="AH205" i="13"/>
  <c r="AI205" i="13" s="1"/>
  <c r="AH206" i="13"/>
  <c r="AI206" i="13" s="1"/>
  <c r="AH207" i="13"/>
  <c r="AI207" i="13" s="1"/>
  <c r="AH208" i="13"/>
  <c r="AI208" i="13" s="1"/>
  <c r="AH209" i="13"/>
  <c r="AI209" i="13" s="1"/>
  <c r="AH210" i="13"/>
  <c r="AI210" i="13" s="1"/>
  <c r="AH211" i="13"/>
  <c r="AI211" i="13" s="1"/>
  <c r="AH212" i="13"/>
  <c r="AI212" i="13" s="1"/>
  <c r="AH213" i="13"/>
  <c r="AI213" i="13" s="1"/>
  <c r="AH214" i="13"/>
  <c r="AI214" i="13" s="1"/>
  <c r="AH215" i="13"/>
  <c r="AI215" i="13" s="1"/>
  <c r="AH216" i="13"/>
  <c r="AI216" i="13" s="1"/>
  <c r="AH217" i="13"/>
  <c r="AI217" i="13" s="1"/>
  <c r="AH218" i="13"/>
  <c r="AI218" i="13" s="1"/>
  <c r="AH219" i="13"/>
  <c r="AI219" i="13" s="1"/>
  <c r="AH220" i="13"/>
  <c r="AI220" i="13" s="1"/>
  <c r="AH221" i="13"/>
  <c r="AI221" i="13" s="1"/>
  <c r="AH222" i="13"/>
  <c r="AI222" i="13" s="1"/>
  <c r="AH223" i="13"/>
  <c r="AI223" i="13" s="1"/>
  <c r="AH224" i="13"/>
  <c r="AI224" i="13" s="1"/>
  <c r="AB7" i="13"/>
  <c r="AC7" i="13" s="1"/>
  <c r="AB8" i="13"/>
  <c r="AC8" i="13" s="1"/>
  <c r="AB9" i="13"/>
  <c r="AC9" i="13" s="1"/>
  <c r="AB10" i="13"/>
  <c r="AC10" i="13" s="1"/>
  <c r="AB11" i="13"/>
  <c r="AC11" i="13" s="1"/>
  <c r="AB12" i="13"/>
  <c r="AC12" i="13" s="1"/>
  <c r="AB13" i="13"/>
  <c r="AC13" i="13" s="1"/>
  <c r="AB14" i="13"/>
  <c r="AC14" i="13" s="1"/>
  <c r="AB15" i="13"/>
  <c r="AC15" i="13" s="1"/>
  <c r="AB16" i="13"/>
  <c r="AC16" i="13" s="1"/>
  <c r="AB17" i="13"/>
  <c r="AC17" i="13" s="1"/>
  <c r="AB18" i="13"/>
  <c r="AC18" i="13" s="1"/>
  <c r="AB19" i="13"/>
  <c r="AC19" i="13" s="1"/>
  <c r="AB20" i="13"/>
  <c r="AC20" i="13" s="1"/>
  <c r="AB21" i="13"/>
  <c r="AC21" i="13" s="1"/>
  <c r="AB22" i="13"/>
  <c r="AC22" i="13" s="1"/>
  <c r="AB23" i="13"/>
  <c r="AC23" i="13" s="1"/>
  <c r="AB24" i="13"/>
  <c r="AC24" i="13" s="1"/>
  <c r="AB25" i="13"/>
  <c r="AC25" i="13" s="1"/>
  <c r="AB26" i="13"/>
  <c r="AC26" i="13" s="1"/>
  <c r="AB27" i="13"/>
  <c r="AC27" i="13" s="1"/>
  <c r="AB28" i="13"/>
  <c r="AC28" i="13" s="1"/>
  <c r="AB29" i="13"/>
  <c r="AC29" i="13" s="1"/>
  <c r="AB30" i="13"/>
  <c r="AC30" i="13" s="1"/>
  <c r="AB31" i="13"/>
  <c r="AC31" i="13" s="1"/>
  <c r="AB32" i="13"/>
  <c r="AC32" i="13" s="1"/>
  <c r="AB33" i="13"/>
  <c r="AC33" i="13" s="1"/>
  <c r="AB34" i="13"/>
  <c r="AC34" i="13" s="1"/>
  <c r="AB35" i="13"/>
  <c r="AC35" i="13" s="1"/>
  <c r="AB36" i="13"/>
  <c r="AC36" i="13" s="1"/>
  <c r="AB37" i="13"/>
  <c r="AC37" i="13" s="1"/>
  <c r="AB38" i="13"/>
  <c r="AC38" i="13" s="1"/>
  <c r="AB39" i="13"/>
  <c r="AC39" i="13" s="1"/>
  <c r="AB40" i="13"/>
  <c r="AC40" i="13" s="1"/>
  <c r="AB41" i="13"/>
  <c r="AC41" i="13" s="1"/>
  <c r="AB42" i="13"/>
  <c r="AC42" i="13" s="1"/>
  <c r="AB43" i="13"/>
  <c r="AC43" i="13" s="1"/>
  <c r="AB44" i="13"/>
  <c r="AC44" i="13" s="1"/>
  <c r="AB45" i="13"/>
  <c r="AC45" i="13" s="1"/>
  <c r="AB46" i="13"/>
  <c r="AC46" i="13" s="1"/>
  <c r="AB47" i="13"/>
  <c r="AC47" i="13" s="1"/>
  <c r="AB48" i="13"/>
  <c r="AC48" i="13" s="1"/>
  <c r="AB49" i="13"/>
  <c r="AC49" i="13" s="1"/>
  <c r="AB50" i="13"/>
  <c r="AC50" i="13" s="1"/>
  <c r="AB51" i="13"/>
  <c r="AC51" i="13" s="1"/>
  <c r="AB52" i="13"/>
  <c r="AC52" i="13" s="1"/>
  <c r="AB53" i="13"/>
  <c r="AC53" i="13" s="1"/>
  <c r="AB54" i="13"/>
  <c r="AC54" i="13" s="1"/>
  <c r="AB55" i="13"/>
  <c r="AC55" i="13" s="1"/>
  <c r="AB56" i="13"/>
  <c r="AC56" i="13" s="1"/>
  <c r="AB57" i="13"/>
  <c r="AC57" i="13" s="1"/>
  <c r="AB58" i="13"/>
  <c r="AC58" i="13" s="1"/>
  <c r="AB59" i="13"/>
  <c r="AC59" i="13" s="1"/>
  <c r="AB60" i="13"/>
  <c r="AC60" i="13" s="1"/>
  <c r="AB61" i="13"/>
  <c r="AC61" i="13" s="1"/>
  <c r="AB62" i="13"/>
  <c r="AC62" i="13" s="1"/>
  <c r="AB63" i="13"/>
  <c r="AC63" i="13" s="1"/>
  <c r="AB64" i="13"/>
  <c r="AC64" i="13" s="1"/>
  <c r="AB65" i="13"/>
  <c r="AC65" i="13" s="1"/>
  <c r="AB66" i="13"/>
  <c r="AC66" i="13" s="1"/>
  <c r="AB67" i="13"/>
  <c r="AC67" i="13" s="1"/>
  <c r="AB68" i="13"/>
  <c r="AC68" i="13" s="1"/>
  <c r="AB69" i="13"/>
  <c r="AC69" i="13" s="1"/>
  <c r="AB70" i="13"/>
  <c r="AC70" i="13" s="1"/>
  <c r="AB71" i="13"/>
  <c r="AC71" i="13" s="1"/>
  <c r="AB72" i="13"/>
  <c r="AC72" i="13" s="1"/>
  <c r="AB73" i="13"/>
  <c r="AC73" i="13" s="1"/>
  <c r="AB74" i="13"/>
  <c r="AC74" i="13" s="1"/>
  <c r="AB75" i="13"/>
  <c r="AC75" i="13" s="1"/>
  <c r="AB76" i="13"/>
  <c r="AC76" i="13" s="1"/>
  <c r="AB77" i="13"/>
  <c r="AC77" i="13" s="1"/>
  <c r="AB78" i="13"/>
  <c r="AC78" i="13" s="1"/>
  <c r="AB79" i="13"/>
  <c r="AC79" i="13" s="1"/>
  <c r="AB80" i="13"/>
  <c r="AC80" i="13" s="1"/>
  <c r="AB81" i="13"/>
  <c r="AC81" i="13" s="1"/>
  <c r="AB82" i="13"/>
  <c r="AC82" i="13" s="1"/>
  <c r="AB83" i="13"/>
  <c r="AC83" i="13" s="1"/>
  <c r="AB84" i="13"/>
  <c r="AC84" i="13" s="1"/>
  <c r="AB85" i="13"/>
  <c r="AC85" i="13" s="1"/>
  <c r="AB86" i="13"/>
  <c r="AC86" i="13" s="1"/>
  <c r="AB87" i="13"/>
  <c r="AC87" i="13" s="1"/>
  <c r="AB88" i="13"/>
  <c r="AC88" i="13" s="1"/>
  <c r="AB89" i="13"/>
  <c r="AC89" i="13" s="1"/>
  <c r="AB90" i="13"/>
  <c r="AC90" i="13" s="1"/>
  <c r="AB91" i="13"/>
  <c r="AC91" i="13" s="1"/>
  <c r="AB92" i="13"/>
  <c r="AC92" i="13" s="1"/>
  <c r="AB93" i="13"/>
  <c r="AC93" i="13" s="1"/>
  <c r="AB94" i="13"/>
  <c r="AC94" i="13" s="1"/>
  <c r="AB95" i="13"/>
  <c r="AC95" i="13" s="1"/>
  <c r="AB96" i="13"/>
  <c r="AC96" i="13" s="1"/>
  <c r="AB97" i="13"/>
  <c r="AC97" i="13" s="1"/>
  <c r="AB98" i="13"/>
  <c r="AC98" i="13" s="1"/>
  <c r="AB99" i="13"/>
  <c r="AC99" i="13" s="1"/>
  <c r="AB100" i="13"/>
  <c r="AC100" i="13" s="1"/>
  <c r="AB101" i="13"/>
  <c r="AC101" i="13" s="1"/>
  <c r="AB102" i="13"/>
  <c r="AC102" i="13" s="1"/>
  <c r="AB103" i="13"/>
  <c r="AC103" i="13" s="1"/>
  <c r="AB104" i="13"/>
  <c r="AC104" i="13" s="1"/>
  <c r="AB105" i="13"/>
  <c r="AC105" i="13" s="1"/>
  <c r="AB106" i="13"/>
  <c r="AC106" i="13" s="1"/>
  <c r="AB107" i="13"/>
  <c r="AC107" i="13" s="1"/>
  <c r="AB108" i="13"/>
  <c r="AC108" i="13" s="1"/>
  <c r="AB109" i="13"/>
  <c r="AC109" i="13" s="1"/>
  <c r="AB110" i="13"/>
  <c r="AC110" i="13" s="1"/>
  <c r="AB111" i="13"/>
  <c r="AC111" i="13" s="1"/>
  <c r="AB112" i="13"/>
  <c r="AC112" i="13" s="1"/>
  <c r="AB113" i="13"/>
  <c r="AC113" i="13" s="1"/>
  <c r="AB114" i="13"/>
  <c r="AC114" i="13" s="1"/>
  <c r="AB115" i="13"/>
  <c r="AC115" i="13" s="1"/>
  <c r="AB116" i="13"/>
  <c r="AC116" i="13" s="1"/>
  <c r="AB117" i="13"/>
  <c r="AC117" i="13" s="1"/>
  <c r="AB118" i="13"/>
  <c r="AC118" i="13" s="1"/>
  <c r="AB119" i="13"/>
  <c r="AC119" i="13" s="1"/>
  <c r="AB120" i="13"/>
  <c r="AC120" i="13" s="1"/>
  <c r="AB121" i="13"/>
  <c r="AC121" i="13" s="1"/>
  <c r="AB122" i="13"/>
  <c r="AC122" i="13" s="1"/>
  <c r="AB123" i="13"/>
  <c r="AC123" i="13" s="1"/>
  <c r="AB124" i="13"/>
  <c r="AC124" i="13" s="1"/>
  <c r="AB125" i="13"/>
  <c r="AC125" i="13" s="1"/>
  <c r="AB126" i="13"/>
  <c r="AC126" i="13" s="1"/>
  <c r="AB127" i="13"/>
  <c r="AC127" i="13" s="1"/>
  <c r="AB128" i="13"/>
  <c r="AC128" i="13" s="1"/>
  <c r="AB129" i="13"/>
  <c r="AC129" i="13" s="1"/>
  <c r="AB130" i="13"/>
  <c r="AC130" i="13" s="1"/>
  <c r="AB131" i="13"/>
  <c r="AC131" i="13" s="1"/>
  <c r="AB132" i="13"/>
  <c r="AC132" i="13" s="1"/>
  <c r="AB133" i="13"/>
  <c r="AC133" i="13" s="1"/>
  <c r="AB134" i="13"/>
  <c r="AC134" i="13" s="1"/>
  <c r="AB135" i="13"/>
  <c r="AC135" i="13" s="1"/>
  <c r="AB136" i="13"/>
  <c r="AC136" i="13" s="1"/>
  <c r="AB137" i="13"/>
  <c r="AC137" i="13" s="1"/>
  <c r="AB138" i="13"/>
  <c r="AC138" i="13" s="1"/>
  <c r="AB139" i="13"/>
  <c r="AC139" i="13" s="1"/>
  <c r="AB140" i="13"/>
  <c r="AC140" i="13" s="1"/>
  <c r="AB141" i="13"/>
  <c r="AC141" i="13" s="1"/>
  <c r="AB142" i="13"/>
  <c r="AC142" i="13" s="1"/>
  <c r="AB143" i="13"/>
  <c r="AC143" i="13" s="1"/>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P300" i="13"/>
  <c r="P301" i="13"/>
  <c r="P302" i="13"/>
  <c r="P303" i="13"/>
  <c r="P304" i="13"/>
  <c r="P305" i="13"/>
  <c r="P306" i="13"/>
  <c r="P307" i="13"/>
  <c r="P308" i="13"/>
  <c r="P309" i="13"/>
  <c r="P310" i="13"/>
  <c r="P311" i="13"/>
  <c r="P312" i="13"/>
  <c r="P313" i="13"/>
  <c r="P314" i="13"/>
  <c r="P315" i="13"/>
  <c r="P316" i="13"/>
  <c r="P317" i="13"/>
  <c r="P318" i="13"/>
  <c r="P319" i="13"/>
  <c r="P320" i="13"/>
  <c r="P321" i="13"/>
  <c r="P322" i="13"/>
  <c r="P323" i="13"/>
  <c r="P324" i="13"/>
  <c r="P325" i="13"/>
  <c r="P326" i="13"/>
  <c r="P327" i="13"/>
  <c r="P328" i="13"/>
  <c r="P329" i="13"/>
  <c r="P330" i="13"/>
  <c r="P331" i="13"/>
  <c r="P332" i="13"/>
  <c r="P333" i="13"/>
  <c r="P334" i="13"/>
  <c r="P335" i="13"/>
  <c r="P336" i="13"/>
  <c r="P337" i="13"/>
  <c r="P338" i="13"/>
  <c r="P339" i="13"/>
  <c r="P340" i="13"/>
  <c r="P341" i="13"/>
  <c r="P342" i="13"/>
  <c r="P343" i="13"/>
  <c r="P344" i="13"/>
  <c r="P345" i="13"/>
  <c r="P346" i="13"/>
  <c r="P347" i="13"/>
  <c r="P348" i="13"/>
  <c r="P349" i="13"/>
  <c r="P350" i="13"/>
  <c r="P351" i="13"/>
  <c r="P352" i="13"/>
  <c r="P353" i="13"/>
  <c r="P354" i="13"/>
  <c r="P355" i="13"/>
  <c r="P356" i="13"/>
  <c r="P357" i="13"/>
  <c r="P358" i="13"/>
  <c r="P359" i="13"/>
  <c r="P360" i="13"/>
  <c r="P361" i="13"/>
  <c r="P362" i="13"/>
  <c r="P363" i="13"/>
  <c r="P364" i="13"/>
  <c r="P365" i="13"/>
  <c r="P366" i="13"/>
  <c r="P367" i="13"/>
  <c r="P368" i="13"/>
  <c r="P369" i="13"/>
  <c r="P370" i="13"/>
  <c r="P371" i="13"/>
  <c r="P372" i="13"/>
  <c r="P373" i="13"/>
  <c r="P374" i="13"/>
  <c r="P375" i="13"/>
  <c r="P376" i="13"/>
  <c r="P377" i="13"/>
  <c r="P378" i="13"/>
  <c r="P379" i="13"/>
  <c r="P380" i="13"/>
  <c r="P381" i="13"/>
  <c r="P382" i="13"/>
  <c r="P383" i="13"/>
  <c r="P384" i="13"/>
  <c r="P385" i="13"/>
  <c r="P386" i="13"/>
  <c r="P387" i="13"/>
  <c r="P388" i="13"/>
  <c r="P389" i="13"/>
  <c r="P390" i="13"/>
  <c r="U345" i="13" l="1"/>
  <c r="T345" i="13" s="1"/>
  <c r="U313" i="13"/>
  <c r="T313" i="13" s="1"/>
  <c r="H14" i="13"/>
  <c r="G14" i="13" s="1"/>
  <c r="U319" i="13"/>
  <c r="T319" i="13" s="1"/>
  <c r="H36" i="13"/>
  <c r="G36" i="13" s="1"/>
  <c r="H28" i="13"/>
  <c r="G28" i="13" s="1"/>
  <c r="H20" i="13"/>
  <c r="G20" i="13" s="1"/>
  <c r="U309" i="13"/>
  <c r="T309" i="13" s="1"/>
  <c r="H42" i="13"/>
  <c r="G42" i="13" s="1"/>
  <c r="H34" i="13"/>
  <c r="G34" i="13" s="1"/>
  <c r="H26" i="13"/>
  <c r="G26" i="13" s="1"/>
  <c r="H18" i="13"/>
  <c r="G18" i="13" s="1"/>
  <c r="H32" i="13"/>
  <c r="G32" i="13" s="1"/>
  <c r="H24" i="13"/>
  <c r="G24" i="13" s="1"/>
  <c r="H45" i="13"/>
  <c r="G45" i="13" s="1"/>
  <c r="H41" i="13"/>
  <c r="G41" i="13" s="1"/>
  <c r="H37" i="13"/>
  <c r="G37" i="13" s="1"/>
  <c r="H35" i="13"/>
  <c r="G35" i="13" s="1"/>
  <c r="H33" i="13"/>
  <c r="G33" i="13" s="1"/>
  <c r="H23" i="13"/>
  <c r="G23" i="13" s="1"/>
  <c r="H19" i="13"/>
  <c r="G19" i="13" s="1"/>
  <c r="U390" i="13"/>
  <c r="T390" i="13" s="1"/>
  <c r="U342" i="13"/>
  <c r="T342" i="13" s="1"/>
  <c r="U340" i="13"/>
  <c r="T340" i="13" s="1"/>
  <c r="U338" i="13"/>
  <c r="T338" i="13" s="1"/>
  <c r="U60" i="13"/>
  <c r="T60" i="13" s="1"/>
  <c r="U113" i="13"/>
  <c r="T113" i="13" s="1"/>
  <c r="U111" i="13"/>
  <c r="T111" i="13" s="1"/>
  <c r="U97" i="13"/>
  <c r="T97" i="13" s="1"/>
  <c r="U83" i="13"/>
  <c r="T83" i="13" s="1"/>
  <c r="U67" i="13"/>
  <c r="T67" i="13" s="1"/>
  <c r="U39" i="13"/>
  <c r="T39" i="13" s="1"/>
  <c r="U35" i="13"/>
  <c r="T35" i="13" s="1"/>
  <c r="U29" i="13"/>
  <c r="T29" i="13" s="1"/>
  <c r="U144" i="13"/>
  <c r="T144" i="13" s="1"/>
  <c r="U100" i="13"/>
  <c r="T100" i="13" s="1"/>
  <c r="U96" i="13"/>
  <c r="T96" i="13" s="1"/>
  <c r="U94" i="13"/>
  <c r="T94" i="13" s="1"/>
  <c r="U92" i="13"/>
  <c r="T92" i="13" s="1"/>
  <c r="U90" i="13"/>
  <c r="T90" i="13" s="1"/>
  <c r="U80" i="13"/>
  <c r="T80" i="13" s="1"/>
  <c r="U78" i="13"/>
  <c r="T78" i="13" s="1"/>
  <c r="K18" i="18"/>
  <c r="J18" i="18"/>
  <c r="P145" i="13" l="1"/>
  <c r="P146" i="13"/>
  <c r="U146" i="13" s="1"/>
  <c r="T146" i="13" s="1"/>
  <c r="P147" i="13"/>
  <c r="P148" i="13"/>
  <c r="U148" i="13" s="1"/>
  <c r="T148" i="13" s="1"/>
  <c r="P149" i="13"/>
  <c r="P150" i="13"/>
  <c r="P151" i="13"/>
  <c r="P152" i="13"/>
  <c r="U152" i="13" s="1"/>
  <c r="T152" i="13" s="1"/>
  <c r="P153" i="13"/>
  <c r="P154" i="13"/>
  <c r="P155" i="13"/>
  <c r="P156" i="13"/>
  <c r="U156" i="13" s="1"/>
  <c r="T156" i="13" s="1"/>
  <c r="P157" i="13"/>
  <c r="P158" i="13"/>
  <c r="P159" i="13"/>
  <c r="P160" i="13"/>
  <c r="P161" i="13"/>
  <c r="P162" i="13"/>
  <c r="P163" i="13"/>
  <c r="P164" i="13"/>
  <c r="P165" i="13"/>
  <c r="P166" i="13"/>
  <c r="P167" i="13"/>
  <c r="P168" i="13"/>
  <c r="P169" i="13"/>
  <c r="P170" i="13"/>
  <c r="P171" i="13"/>
  <c r="P172" i="13"/>
  <c r="P173" i="13"/>
  <c r="P174" i="13"/>
  <c r="U174" i="13" s="1"/>
  <c r="T174" i="13" s="1"/>
  <c r="P175" i="13"/>
  <c r="P176" i="13"/>
  <c r="P177" i="13"/>
  <c r="P178" i="13"/>
  <c r="P179" i="13"/>
  <c r="P180" i="13"/>
  <c r="P181" i="13"/>
  <c r="P182" i="13"/>
  <c r="P183" i="13"/>
  <c r="P184" i="13"/>
  <c r="P185" i="13"/>
  <c r="P186" i="13"/>
  <c r="P187" i="13"/>
  <c r="P188" i="13"/>
  <c r="P189" i="13"/>
  <c r="P190" i="13"/>
  <c r="P191" i="13"/>
  <c r="P192" i="13"/>
  <c r="P193" i="13"/>
  <c r="U193" i="13" s="1"/>
  <c r="T193" i="13" s="1"/>
  <c r="P194" i="13"/>
  <c r="P195" i="13"/>
  <c r="P196" i="13"/>
  <c r="P197" i="13"/>
  <c r="P198" i="13"/>
  <c r="P199" i="13"/>
  <c r="P200" i="13"/>
  <c r="P201" i="13"/>
  <c r="U201" i="13" s="1"/>
  <c r="T201" i="13" s="1"/>
  <c r="P202" i="13"/>
  <c r="P203" i="13"/>
  <c r="P204" i="13"/>
  <c r="P205" i="13"/>
  <c r="P206" i="13"/>
  <c r="P207" i="13"/>
  <c r="P208" i="13"/>
  <c r="P209" i="13"/>
  <c r="P210" i="13"/>
  <c r="U210" i="13" s="1"/>
  <c r="T210" i="13" s="1"/>
  <c r="P211" i="13"/>
  <c r="P212" i="13"/>
  <c r="P213" i="13"/>
  <c r="P214" i="13"/>
  <c r="P215" i="13"/>
  <c r="P216" i="13"/>
  <c r="P217" i="13"/>
  <c r="P218" i="13"/>
  <c r="P219" i="13"/>
  <c r="P220" i="13"/>
  <c r="P221" i="13"/>
  <c r="P222" i="13"/>
  <c r="P223" i="13"/>
  <c r="P224" i="13"/>
  <c r="P225" i="13"/>
  <c r="P226" i="13"/>
  <c r="P227" i="13"/>
  <c r="P228" i="13"/>
  <c r="P229" i="13"/>
  <c r="P230" i="13"/>
  <c r="P231" i="13"/>
  <c r="P232" i="13"/>
  <c r="P233" i="13"/>
  <c r="P234" i="13"/>
  <c r="P235" i="13"/>
  <c r="P236" i="13"/>
  <c r="P237" i="13"/>
  <c r="U237" i="13" s="1"/>
  <c r="T237" i="13" s="1"/>
  <c r="P238" i="13"/>
  <c r="P239"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U238" i="13" l="1"/>
  <c r="T238" i="13" s="1"/>
  <c r="U234" i="13"/>
  <c r="T234" i="13" s="1"/>
  <c r="U230" i="13"/>
  <c r="T230" i="13" s="1"/>
  <c r="U226" i="13"/>
  <c r="T226" i="13" s="1"/>
  <c r="U224" i="13"/>
  <c r="T224" i="13" s="1"/>
  <c r="U222" i="13"/>
  <c r="T222" i="13" s="1"/>
  <c r="U220" i="13"/>
  <c r="T220" i="13" s="1"/>
  <c r="U218" i="13"/>
  <c r="T218" i="13" s="1"/>
  <c r="U216" i="13"/>
  <c r="T216" i="13" s="1"/>
  <c r="U214" i="13"/>
  <c r="T214" i="13" s="1"/>
  <c r="U212" i="13"/>
  <c r="T212" i="13" s="1"/>
  <c r="U208" i="13"/>
  <c r="T208" i="13" s="1"/>
  <c r="U206" i="13"/>
  <c r="T206" i="13" s="1"/>
  <c r="U204" i="13"/>
  <c r="T204" i="13" s="1"/>
  <c r="U202" i="13"/>
  <c r="T202" i="13" s="1"/>
  <c r="U200" i="13"/>
  <c r="T200" i="13" s="1"/>
  <c r="U198" i="13"/>
  <c r="T198" i="13" s="1"/>
  <c r="U196" i="13"/>
  <c r="T196" i="13" s="1"/>
  <c r="U194" i="13"/>
  <c r="T194" i="13" s="1"/>
  <c r="U192" i="13"/>
  <c r="T192" i="13" s="1"/>
  <c r="U190" i="13"/>
  <c r="T190" i="13" s="1"/>
  <c r="U188" i="13"/>
  <c r="T188" i="13" s="1"/>
  <c r="U186" i="13"/>
  <c r="T186" i="13" s="1"/>
  <c r="U184" i="13"/>
  <c r="T184" i="13" s="1"/>
  <c r="U182" i="13"/>
  <c r="T182" i="13" s="1"/>
  <c r="U180" i="13"/>
  <c r="T180" i="13" s="1"/>
  <c r="U178" i="13"/>
  <c r="T178" i="13" s="1"/>
  <c r="U176" i="13"/>
  <c r="T176" i="13" s="1"/>
  <c r="U172" i="13"/>
  <c r="T172" i="13" s="1"/>
  <c r="U170" i="13"/>
  <c r="T170" i="13" s="1"/>
  <c r="U168" i="13"/>
  <c r="T168" i="13" s="1"/>
  <c r="U166" i="13"/>
  <c r="T166" i="13" s="1"/>
  <c r="U164" i="13"/>
  <c r="T164" i="13" s="1"/>
  <c r="U162" i="13"/>
  <c r="T162" i="13" s="1"/>
  <c r="U160" i="13"/>
  <c r="T160" i="13" s="1"/>
  <c r="U158" i="13"/>
  <c r="T158" i="13" s="1"/>
  <c r="U154" i="13"/>
  <c r="T154" i="13" s="1"/>
  <c r="U150" i="13"/>
  <c r="T150" i="13" s="1"/>
  <c r="U387" i="13"/>
  <c r="T387" i="13" s="1"/>
  <c r="U383" i="13"/>
  <c r="T383" i="13" s="1"/>
  <c r="U379" i="13"/>
  <c r="T379" i="13" s="1"/>
  <c r="U375" i="13"/>
  <c r="T375" i="13" s="1"/>
  <c r="U371" i="13"/>
  <c r="T371" i="13" s="1"/>
  <c r="U367" i="13"/>
  <c r="T367" i="13" s="1"/>
  <c r="U363" i="13"/>
  <c r="T363" i="13" s="1"/>
  <c r="U359" i="13"/>
  <c r="T359" i="13" s="1"/>
  <c r="U355" i="13"/>
  <c r="T355" i="13" s="1"/>
  <c r="U351" i="13"/>
  <c r="T351" i="13" s="1"/>
  <c r="U347" i="13"/>
  <c r="T347" i="13" s="1"/>
  <c r="U341" i="13"/>
  <c r="T341" i="13" s="1"/>
  <c r="U337" i="13"/>
  <c r="T337" i="13" s="1"/>
  <c r="U333" i="13"/>
  <c r="T333" i="13" s="1"/>
  <c r="U329" i="13"/>
  <c r="T329" i="13" s="1"/>
  <c r="U325" i="13"/>
  <c r="T325" i="13" s="1"/>
  <c r="U321" i="13"/>
  <c r="T321" i="13" s="1"/>
  <c r="U315" i="13"/>
  <c r="T315" i="13" s="1"/>
  <c r="U307" i="13"/>
  <c r="T307" i="13" s="1"/>
  <c r="U303" i="13"/>
  <c r="T303" i="13" s="1"/>
  <c r="U386" i="13"/>
  <c r="T386" i="13" s="1"/>
  <c r="U382" i="13"/>
  <c r="T382" i="13" s="1"/>
  <c r="U378" i="13"/>
  <c r="T378" i="13" s="1"/>
  <c r="U374" i="13"/>
  <c r="T374" i="13" s="1"/>
  <c r="U370" i="13"/>
  <c r="T370" i="13" s="1"/>
  <c r="U366" i="13"/>
  <c r="T366" i="13" s="1"/>
  <c r="U362" i="13"/>
  <c r="T362" i="13" s="1"/>
  <c r="U358" i="13"/>
  <c r="T358" i="13" s="1"/>
  <c r="U354" i="13"/>
  <c r="T354" i="13" s="1"/>
  <c r="U350" i="13"/>
  <c r="T350" i="13" s="1"/>
  <c r="U346" i="13"/>
  <c r="T346" i="13" s="1"/>
  <c r="U334" i="13"/>
  <c r="T334" i="13" s="1"/>
  <c r="U330" i="13"/>
  <c r="T330" i="13" s="1"/>
  <c r="U326" i="13"/>
  <c r="T326" i="13" s="1"/>
  <c r="U322" i="13"/>
  <c r="T322" i="13" s="1"/>
  <c r="U318" i="13"/>
  <c r="T318" i="13" s="1"/>
  <c r="U314" i="13"/>
  <c r="T314" i="13" s="1"/>
  <c r="U310" i="13"/>
  <c r="T310" i="13" s="1"/>
  <c r="U306" i="13"/>
  <c r="T306" i="13" s="1"/>
  <c r="U302" i="13"/>
  <c r="T302" i="13" s="1"/>
  <c r="U8" i="13"/>
  <c r="T8" i="13" s="1"/>
  <c r="U16" i="13"/>
  <c r="T16" i="13" s="1"/>
  <c r="U24" i="13"/>
  <c r="T24" i="13" s="1"/>
  <c r="U32" i="13"/>
  <c r="T32" i="13" s="1"/>
  <c r="U40" i="13"/>
  <c r="T40" i="13" s="1"/>
  <c r="U48" i="13"/>
  <c r="T48" i="13" s="1"/>
  <c r="U56" i="13"/>
  <c r="T56" i="13" s="1"/>
  <c r="U143" i="13"/>
  <c r="T143" i="13" s="1"/>
  <c r="U139" i="13"/>
  <c r="T139" i="13" s="1"/>
  <c r="U135" i="13"/>
  <c r="T135" i="13" s="1"/>
  <c r="U131" i="13"/>
  <c r="T131" i="13" s="1"/>
  <c r="U127" i="13"/>
  <c r="T127" i="13" s="1"/>
  <c r="U123" i="13"/>
  <c r="T123" i="13" s="1"/>
  <c r="U119" i="13"/>
  <c r="T119" i="13" s="1"/>
  <c r="U115" i="13"/>
  <c r="T115" i="13" s="1"/>
  <c r="U107" i="13"/>
  <c r="T107" i="13" s="1"/>
  <c r="U103" i="13"/>
  <c r="T103" i="13" s="1"/>
  <c r="U99" i="13"/>
  <c r="T99" i="13" s="1"/>
  <c r="U95" i="13"/>
  <c r="T95" i="13" s="1"/>
  <c r="U91" i="13"/>
  <c r="T91" i="13" s="1"/>
  <c r="U87" i="13"/>
  <c r="T87" i="13" s="1"/>
  <c r="U79" i="13"/>
  <c r="T79" i="13" s="1"/>
  <c r="U75" i="13"/>
  <c r="T75" i="13" s="1"/>
  <c r="U71" i="13"/>
  <c r="T71" i="13" s="1"/>
  <c r="U63" i="13"/>
  <c r="T63" i="13" s="1"/>
  <c r="U59" i="13"/>
  <c r="T59" i="13" s="1"/>
  <c r="U55" i="13"/>
  <c r="T55" i="13" s="1"/>
  <c r="U51" i="13"/>
  <c r="T51" i="13" s="1"/>
  <c r="U47" i="13"/>
  <c r="T47" i="13" s="1"/>
  <c r="U43" i="13"/>
  <c r="T43" i="13" s="1"/>
  <c r="U31" i="13"/>
  <c r="T31" i="13" s="1"/>
  <c r="U27" i="13"/>
  <c r="T27" i="13" s="1"/>
  <c r="U23" i="13"/>
  <c r="T23" i="13" s="1"/>
  <c r="U19" i="13"/>
  <c r="T19" i="13" s="1"/>
  <c r="U15" i="13"/>
  <c r="T15" i="13" s="1"/>
  <c r="U11" i="13"/>
  <c r="T11" i="13" s="1"/>
  <c r="U7" i="13"/>
  <c r="T7" i="13" s="1"/>
  <c r="U140" i="13"/>
  <c r="T140" i="13" s="1"/>
  <c r="U136" i="13"/>
  <c r="T136" i="13" s="1"/>
  <c r="U132" i="13"/>
  <c r="T132" i="13" s="1"/>
  <c r="U128" i="13"/>
  <c r="T128" i="13" s="1"/>
  <c r="U124" i="13"/>
  <c r="T124" i="13" s="1"/>
  <c r="U120" i="13"/>
  <c r="T120" i="13" s="1"/>
  <c r="U116" i="13"/>
  <c r="T116" i="13" s="1"/>
  <c r="U112" i="13"/>
  <c r="T112" i="13" s="1"/>
  <c r="U108" i="13"/>
  <c r="T108" i="13" s="1"/>
  <c r="U104" i="13"/>
  <c r="T104" i="13" s="1"/>
  <c r="U88" i="13"/>
  <c r="T88" i="13" s="1"/>
  <c r="U84" i="13"/>
  <c r="T84" i="13" s="1"/>
  <c r="U76" i="13"/>
  <c r="T76" i="13" s="1"/>
  <c r="U72" i="13"/>
  <c r="T72" i="13" s="1"/>
  <c r="U68" i="13"/>
  <c r="T68" i="13" s="1"/>
  <c r="U64" i="13"/>
  <c r="T64" i="13" s="1"/>
  <c r="U58" i="13"/>
  <c r="T58" i="13" s="1"/>
  <c r="U50" i="13"/>
  <c r="T50" i="13" s="1"/>
  <c r="U42" i="13"/>
  <c r="T42" i="13" s="1"/>
  <c r="U34" i="13"/>
  <c r="T34" i="13" s="1"/>
  <c r="U18" i="13"/>
  <c r="T18" i="13" s="1"/>
  <c r="U389" i="13"/>
  <c r="T389" i="13" s="1"/>
  <c r="U385" i="13"/>
  <c r="T385" i="13" s="1"/>
  <c r="U381" i="13"/>
  <c r="T381" i="13" s="1"/>
  <c r="U377" i="13"/>
  <c r="T377" i="13" s="1"/>
  <c r="U373" i="13"/>
  <c r="T373" i="13" s="1"/>
  <c r="U369" i="13"/>
  <c r="T369" i="13" s="1"/>
  <c r="U365" i="13"/>
  <c r="T365" i="13" s="1"/>
  <c r="U361" i="13"/>
  <c r="T361" i="13" s="1"/>
  <c r="U357" i="13"/>
  <c r="T357" i="13" s="1"/>
  <c r="U353" i="13"/>
  <c r="T353" i="13" s="1"/>
  <c r="U349" i="13"/>
  <c r="T349" i="13" s="1"/>
  <c r="U343" i="13"/>
  <c r="T343" i="13" s="1"/>
  <c r="U339" i="13"/>
  <c r="T339" i="13" s="1"/>
  <c r="U335" i="13"/>
  <c r="T335" i="13" s="1"/>
  <c r="U331" i="13"/>
  <c r="T331" i="13" s="1"/>
  <c r="U327" i="13"/>
  <c r="T327" i="13" s="1"/>
  <c r="U323" i="13"/>
  <c r="T323" i="13" s="1"/>
  <c r="U317" i="13"/>
  <c r="T317" i="13" s="1"/>
  <c r="U311" i="13"/>
  <c r="T311" i="13" s="1"/>
  <c r="U305" i="13"/>
  <c r="T305" i="13" s="1"/>
  <c r="U301" i="13"/>
  <c r="T301" i="13" s="1"/>
  <c r="U388" i="13"/>
  <c r="T388" i="13" s="1"/>
  <c r="U384" i="13"/>
  <c r="T384" i="13" s="1"/>
  <c r="U380" i="13"/>
  <c r="T380" i="13" s="1"/>
  <c r="U376" i="13"/>
  <c r="T376" i="13" s="1"/>
  <c r="U372" i="13"/>
  <c r="T372" i="13" s="1"/>
  <c r="U368" i="13"/>
  <c r="T368" i="13" s="1"/>
  <c r="U364" i="13"/>
  <c r="T364" i="13" s="1"/>
  <c r="U360" i="13"/>
  <c r="T360" i="13" s="1"/>
  <c r="U356" i="13"/>
  <c r="T356" i="13" s="1"/>
  <c r="U352" i="13"/>
  <c r="T352" i="13" s="1"/>
  <c r="U348" i="13"/>
  <c r="T348" i="13" s="1"/>
  <c r="U344" i="13"/>
  <c r="T344" i="13" s="1"/>
  <c r="U336" i="13"/>
  <c r="T336" i="13" s="1"/>
  <c r="U332" i="13"/>
  <c r="T332" i="13" s="1"/>
  <c r="U328" i="13"/>
  <c r="T328" i="13" s="1"/>
  <c r="U324" i="13"/>
  <c r="T324" i="13" s="1"/>
  <c r="U320" i="13"/>
  <c r="T320" i="13" s="1"/>
  <c r="U316" i="13"/>
  <c r="T316" i="13" s="1"/>
  <c r="U312" i="13"/>
  <c r="T312" i="13" s="1"/>
  <c r="U308" i="13"/>
  <c r="T308" i="13" s="1"/>
  <c r="U304" i="13"/>
  <c r="T304" i="13" s="1"/>
  <c r="U300" i="13"/>
  <c r="T300" i="13" s="1"/>
  <c r="U12" i="13"/>
  <c r="T12" i="13" s="1"/>
  <c r="U20" i="13"/>
  <c r="T20" i="13" s="1"/>
  <c r="U28" i="13"/>
  <c r="T28" i="13" s="1"/>
  <c r="U36" i="13"/>
  <c r="T36" i="13" s="1"/>
  <c r="U44" i="13"/>
  <c r="T44" i="13" s="1"/>
  <c r="U52" i="13"/>
  <c r="T52" i="13" s="1"/>
  <c r="U141" i="13"/>
  <c r="T141" i="13" s="1"/>
  <c r="U137" i="13"/>
  <c r="T137" i="13" s="1"/>
  <c r="U133" i="13"/>
  <c r="T133" i="13" s="1"/>
  <c r="U129" i="13"/>
  <c r="T129" i="13" s="1"/>
  <c r="U125" i="13"/>
  <c r="T125" i="13" s="1"/>
  <c r="U121" i="13"/>
  <c r="T121" i="13" s="1"/>
  <c r="U117" i="13"/>
  <c r="T117" i="13" s="1"/>
  <c r="U109" i="13"/>
  <c r="T109" i="13" s="1"/>
  <c r="U105" i="13"/>
  <c r="T105" i="13" s="1"/>
  <c r="U101" i="13"/>
  <c r="T101" i="13" s="1"/>
  <c r="U93" i="13"/>
  <c r="T93" i="13" s="1"/>
  <c r="U89" i="13"/>
  <c r="T89" i="13" s="1"/>
  <c r="U85" i="13"/>
  <c r="T85" i="13" s="1"/>
  <c r="U81" i="13"/>
  <c r="T81" i="13" s="1"/>
  <c r="U77" i="13"/>
  <c r="T77" i="13" s="1"/>
  <c r="U73" i="13"/>
  <c r="T73" i="13" s="1"/>
  <c r="U69" i="13"/>
  <c r="T69" i="13" s="1"/>
  <c r="U65" i="13"/>
  <c r="T65" i="13" s="1"/>
  <c r="U61" i="13"/>
  <c r="T61" i="13" s="1"/>
  <c r="U57" i="13"/>
  <c r="T57" i="13" s="1"/>
  <c r="U53" i="13"/>
  <c r="T53" i="13" s="1"/>
  <c r="U49" i="13"/>
  <c r="T49" i="13" s="1"/>
  <c r="U45" i="13"/>
  <c r="T45" i="13" s="1"/>
  <c r="U41" i="13"/>
  <c r="T41" i="13" s="1"/>
  <c r="U37" i="13"/>
  <c r="T37" i="13" s="1"/>
  <c r="U33" i="13"/>
  <c r="T33" i="13" s="1"/>
  <c r="U25" i="13"/>
  <c r="T25" i="13" s="1"/>
  <c r="U21" i="13"/>
  <c r="T21" i="13" s="1"/>
  <c r="U17" i="13"/>
  <c r="T17" i="13" s="1"/>
  <c r="U13" i="13"/>
  <c r="T13" i="13" s="1"/>
  <c r="U9" i="13"/>
  <c r="T9" i="13" s="1"/>
  <c r="U142" i="13"/>
  <c r="T142" i="13" s="1"/>
  <c r="U138" i="13"/>
  <c r="T138" i="13" s="1"/>
  <c r="U134" i="13"/>
  <c r="T134" i="13" s="1"/>
  <c r="U130" i="13"/>
  <c r="T130" i="13" s="1"/>
  <c r="U126" i="13"/>
  <c r="T126" i="13" s="1"/>
  <c r="U122" i="13"/>
  <c r="T122" i="13" s="1"/>
  <c r="U118" i="13"/>
  <c r="T118" i="13" s="1"/>
  <c r="U114" i="13"/>
  <c r="T114" i="13" s="1"/>
  <c r="U110" i="13"/>
  <c r="T110" i="13" s="1"/>
  <c r="U106" i="13"/>
  <c r="T106" i="13" s="1"/>
  <c r="U102" i="13"/>
  <c r="T102" i="13" s="1"/>
  <c r="U98" i="13"/>
  <c r="T98" i="13" s="1"/>
  <c r="U86" i="13"/>
  <c r="T86" i="13" s="1"/>
  <c r="U82" i="13"/>
  <c r="T82" i="13" s="1"/>
  <c r="U74" i="13"/>
  <c r="T74" i="13" s="1"/>
  <c r="U70" i="13"/>
  <c r="T70" i="13" s="1"/>
  <c r="U66" i="13"/>
  <c r="T66" i="13" s="1"/>
  <c r="U62" i="13"/>
  <c r="T62" i="13" s="1"/>
  <c r="U54" i="13"/>
  <c r="T54" i="13" s="1"/>
  <c r="U46" i="13"/>
  <c r="T46" i="13" s="1"/>
  <c r="U38" i="13"/>
  <c r="T38" i="13" s="1"/>
  <c r="U30" i="13"/>
  <c r="T30" i="13" s="1"/>
  <c r="U22" i="13"/>
  <c r="T22" i="13" s="1"/>
  <c r="U14" i="13"/>
  <c r="T14" i="13" s="1"/>
  <c r="U26" i="13"/>
  <c r="T26" i="13" s="1"/>
  <c r="U10" i="13"/>
  <c r="T10" i="13" s="1"/>
  <c r="U236" i="13"/>
  <c r="T236" i="13" s="1"/>
  <c r="U232" i="13"/>
  <c r="T232" i="13" s="1"/>
  <c r="U228" i="13"/>
  <c r="T228" i="13" s="1"/>
  <c r="U239" i="13"/>
  <c r="T239" i="13" s="1"/>
  <c r="U235" i="13"/>
  <c r="T235" i="13" s="1"/>
  <c r="U233" i="13"/>
  <c r="T233" i="13" s="1"/>
  <c r="U231" i="13"/>
  <c r="T231" i="13" s="1"/>
  <c r="U229" i="13"/>
  <c r="T229" i="13" s="1"/>
  <c r="U227" i="13"/>
  <c r="T227" i="13" s="1"/>
  <c r="U225" i="13"/>
  <c r="T225" i="13" s="1"/>
  <c r="U223" i="13"/>
  <c r="T223" i="13" s="1"/>
  <c r="U221" i="13"/>
  <c r="T221" i="13" s="1"/>
  <c r="U219" i="13"/>
  <c r="T219" i="13" s="1"/>
  <c r="U217" i="13"/>
  <c r="T217" i="13" s="1"/>
  <c r="U215" i="13"/>
  <c r="T215" i="13" s="1"/>
  <c r="U213" i="13"/>
  <c r="T213" i="13" s="1"/>
  <c r="U211" i="13"/>
  <c r="T211" i="13" s="1"/>
  <c r="U209" i="13"/>
  <c r="T209" i="13" s="1"/>
  <c r="U207" i="13"/>
  <c r="T207" i="13" s="1"/>
  <c r="U205" i="13"/>
  <c r="T205" i="13" s="1"/>
  <c r="U203" i="13"/>
  <c r="T203" i="13" s="1"/>
  <c r="U199" i="13"/>
  <c r="T199" i="13" s="1"/>
  <c r="U197" i="13"/>
  <c r="T197" i="13" s="1"/>
  <c r="U195" i="13"/>
  <c r="T195" i="13" s="1"/>
  <c r="U191" i="13"/>
  <c r="T191" i="13" s="1"/>
  <c r="U189" i="13"/>
  <c r="T189" i="13" s="1"/>
  <c r="U187" i="13"/>
  <c r="T187" i="13" s="1"/>
  <c r="U185" i="13"/>
  <c r="T185" i="13" s="1"/>
  <c r="U183" i="13"/>
  <c r="T183" i="13" s="1"/>
  <c r="U181" i="13"/>
  <c r="T181" i="13" s="1"/>
  <c r="U179" i="13"/>
  <c r="T179" i="13" s="1"/>
  <c r="U177" i="13"/>
  <c r="T177" i="13" s="1"/>
  <c r="U175" i="13"/>
  <c r="T175" i="13" s="1"/>
  <c r="U173" i="13"/>
  <c r="T173" i="13" s="1"/>
  <c r="U171" i="13"/>
  <c r="T171" i="13" s="1"/>
  <c r="U169" i="13"/>
  <c r="T169" i="13" s="1"/>
  <c r="U167" i="13"/>
  <c r="T167" i="13" s="1"/>
  <c r="U165" i="13"/>
  <c r="T165" i="13" s="1"/>
  <c r="U163" i="13"/>
  <c r="T163" i="13" s="1"/>
  <c r="U161" i="13"/>
  <c r="T161" i="13" s="1"/>
  <c r="U159" i="13"/>
  <c r="T159" i="13" s="1"/>
  <c r="U157" i="13"/>
  <c r="T157" i="13" s="1"/>
  <c r="U155" i="13"/>
  <c r="T155" i="13" s="1"/>
  <c r="U153" i="13"/>
  <c r="T153" i="13" s="1"/>
  <c r="U151" i="13"/>
  <c r="T151" i="13" s="1"/>
  <c r="U149" i="13"/>
  <c r="T149" i="13" s="1"/>
  <c r="U147" i="13"/>
  <c r="T147" i="13" s="1"/>
  <c r="U145" i="13"/>
  <c r="T145" i="13" s="1"/>
  <c r="H47" i="13"/>
  <c r="G47" i="13" s="1"/>
  <c r="H68" i="13"/>
  <c r="G68" i="13" s="1"/>
  <c r="H62" i="13"/>
  <c r="G62" i="13" s="1"/>
  <c r="H50" i="13"/>
  <c r="G50" i="13" s="1"/>
  <c r="H46" i="13"/>
  <c r="G46" i="13" s="1"/>
  <c r="H61" i="13"/>
  <c r="G61" i="13" s="1"/>
  <c r="H49" i="13"/>
  <c r="G49" i="13" s="1"/>
  <c r="H56" i="13"/>
  <c r="G56" i="13" s="1"/>
  <c r="H48" i="13"/>
  <c r="G48" i="13" s="1"/>
  <c r="J21" i="18"/>
  <c r="K22" i="18"/>
  <c r="J22" i="18"/>
  <c r="J23" i="18" l="1"/>
  <c r="K21" i="18"/>
  <c r="K23" i="18" s="1"/>
  <c r="J22" i="17" l="1"/>
  <c r="I22" i="17"/>
  <c r="P299" i="13" l="1"/>
  <c r="U299" i="13" s="1"/>
  <c r="T299" i="13" s="1"/>
  <c r="P298" i="13"/>
  <c r="U298" i="13" s="1"/>
  <c r="T298" i="13" s="1"/>
  <c r="P297" i="13"/>
  <c r="U297" i="13" s="1"/>
  <c r="T297" i="13" s="1"/>
  <c r="P296" i="13"/>
  <c r="U296" i="13" s="1"/>
  <c r="T296" i="13" s="1"/>
  <c r="P295" i="13"/>
  <c r="U295" i="13" s="1"/>
  <c r="T295" i="13" s="1"/>
  <c r="P294" i="13"/>
  <c r="U294" i="13" s="1"/>
  <c r="T294" i="13" s="1"/>
  <c r="P293" i="13"/>
  <c r="U293" i="13" s="1"/>
  <c r="T293" i="13" s="1"/>
  <c r="P292" i="13"/>
  <c r="U292" i="13" s="1"/>
  <c r="T292" i="13" s="1"/>
  <c r="P291" i="13"/>
  <c r="U291" i="13" s="1"/>
  <c r="T291" i="13" s="1"/>
  <c r="P290" i="13"/>
  <c r="U290" i="13" s="1"/>
  <c r="T290" i="13" s="1"/>
  <c r="P289" i="13"/>
  <c r="U289" i="13" s="1"/>
  <c r="T289" i="13" s="1"/>
  <c r="P288" i="13"/>
  <c r="U288" i="13" s="1"/>
  <c r="T288" i="13" s="1"/>
  <c r="P287" i="13"/>
  <c r="U287" i="13" s="1"/>
  <c r="T287" i="13" s="1"/>
  <c r="P286" i="13"/>
  <c r="U286" i="13" s="1"/>
  <c r="T286" i="13" s="1"/>
  <c r="P285" i="13"/>
  <c r="U285" i="13" s="1"/>
  <c r="T285" i="13" s="1"/>
  <c r="P284" i="13"/>
  <c r="U284" i="13" s="1"/>
  <c r="T284" i="13" s="1"/>
  <c r="P283" i="13"/>
  <c r="U283" i="13" s="1"/>
  <c r="T283" i="13" s="1"/>
  <c r="P282" i="13"/>
  <c r="U282" i="13" s="1"/>
  <c r="T282" i="13" s="1"/>
  <c r="P281" i="13"/>
  <c r="U281" i="13" s="1"/>
  <c r="T281" i="13" s="1"/>
  <c r="P280" i="13"/>
  <c r="U280" i="13" s="1"/>
  <c r="T280" i="13" s="1"/>
  <c r="P279" i="13"/>
  <c r="U279" i="13" s="1"/>
  <c r="T279" i="13" s="1"/>
  <c r="P278" i="13"/>
  <c r="U278" i="13" s="1"/>
  <c r="T278" i="13" s="1"/>
  <c r="P277" i="13"/>
  <c r="U277" i="13" s="1"/>
  <c r="T277" i="13" s="1"/>
  <c r="P276" i="13"/>
  <c r="U276" i="13" s="1"/>
  <c r="T276" i="13" s="1"/>
  <c r="P275" i="13"/>
  <c r="U275" i="13" s="1"/>
  <c r="T275" i="13" s="1"/>
  <c r="P274" i="13"/>
  <c r="U274" i="13" s="1"/>
  <c r="T274" i="13" s="1"/>
  <c r="P273" i="13"/>
  <c r="U273" i="13" s="1"/>
  <c r="T273" i="13" s="1"/>
  <c r="P272" i="13"/>
  <c r="U272" i="13" s="1"/>
  <c r="T272" i="13" s="1"/>
  <c r="P271" i="13"/>
  <c r="U271" i="13" s="1"/>
  <c r="T271" i="13" s="1"/>
  <c r="P270" i="13"/>
  <c r="U270" i="13" s="1"/>
  <c r="T270" i="13" s="1"/>
  <c r="P269" i="13"/>
  <c r="U269" i="13" s="1"/>
  <c r="T269" i="13" s="1"/>
  <c r="P268" i="13"/>
  <c r="U268" i="13" s="1"/>
  <c r="T268" i="13" s="1"/>
  <c r="P267" i="13"/>
  <c r="U267" i="13" s="1"/>
  <c r="T267" i="13" s="1"/>
  <c r="P266" i="13"/>
  <c r="U266" i="13" s="1"/>
  <c r="T266" i="13" s="1"/>
  <c r="P265" i="13"/>
  <c r="U265" i="13" s="1"/>
  <c r="T265" i="13" s="1"/>
  <c r="P264" i="13"/>
  <c r="U264" i="13" s="1"/>
  <c r="T264" i="13" s="1"/>
  <c r="P263" i="13"/>
  <c r="U263" i="13" s="1"/>
  <c r="T263" i="13" s="1"/>
  <c r="P262" i="13"/>
  <c r="U262" i="13" s="1"/>
  <c r="T262" i="13" s="1"/>
  <c r="P261" i="13"/>
  <c r="U261" i="13" s="1"/>
  <c r="T261" i="13" s="1"/>
  <c r="P260" i="13"/>
  <c r="U260" i="13" s="1"/>
  <c r="T260" i="13" s="1"/>
  <c r="P259" i="13"/>
  <c r="U259" i="13" s="1"/>
  <c r="T259" i="13" s="1"/>
  <c r="P258" i="13"/>
  <c r="U258" i="13" s="1"/>
  <c r="T258" i="13" s="1"/>
  <c r="P257" i="13"/>
  <c r="U257" i="13" s="1"/>
  <c r="T257" i="13" s="1"/>
  <c r="P256" i="13"/>
  <c r="U256" i="13" s="1"/>
  <c r="T256" i="13" s="1"/>
  <c r="P255" i="13"/>
  <c r="U255" i="13" s="1"/>
  <c r="T255" i="13" s="1"/>
  <c r="P254" i="13"/>
  <c r="U254" i="13" s="1"/>
  <c r="T254" i="13" s="1"/>
  <c r="P253" i="13"/>
  <c r="U253" i="13" s="1"/>
  <c r="T253" i="13" s="1"/>
  <c r="P252" i="13"/>
  <c r="U252" i="13" s="1"/>
  <c r="T252" i="13" s="1"/>
  <c r="P251" i="13"/>
  <c r="U251" i="13" s="1"/>
  <c r="T251" i="13" s="1"/>
  <c r="P250" i="13"/>
  <c r="U250" i="13" s="1"/>
  <c r="T250" i="13" s="1"/>
  <c r="P249" i="13"/>
  <c r="U249" i="13" s="1"/>
  <c r="T249" i="13" s="1"/>
  <c r="P248" i="13"/>
  <c r="U248" i="13" s="1"/>
  <c r="T248" i="13" s="1"/>
  <c r="P247" i="13"/>
  <c r="U247" i="13" s="1"/>
  <c r="T247" i="13" s="1"/>
  <c r="P246" i="13"/>
  <c r="U246" i="13" s="1"/>
  <c r="T246" i="13" s="1"/>
  <c r="P245" i="13"/>
  <c r="U245" i="13" s="1"/>
  <c r="T245" i="13" s="1"/>
  <c r="P244" i="13"/>
  <c r="U244" i="13" s="1"/>
  <c r="T244" i="13" s="1"/>
  <c r="P243" i="13"/>
  <c r="U243" i="13" s="1"/>
  <c r="T243" i="13" s="1"/>
  <c r="P242" i="13"/>
  <c r="U242" i="13" s="1"/>
  <c r="T242" i="13" s="1"/>
  <c r="P241" i="13"/>
  <c r="U241" i="13" s="1"/>
  <c r="T241" i="13" s="1"/>
  <c r="P240" i="13"/>
  <c r="U240" i="13" l="1"/>
  <c r="T240" i="13" s="1"/>
  <c r="H143" i="13"/>
  <c r="G143" i="13" s="1"/>
  <c r="H127" i="13"/>
  <c r="G127" i="13" s="1"/>
  <c r="H111" i="13"/>
  <c r="G111" i="13" s="1"/>
  <c r="H99" i="13"/>
  <c r="G99" i="13" s="1"/>
  <c r="H91" i="13"/>
  <c r="G91" i="13" s="1"/>
  <c r="H83" i="13"/>
  <c r="G83" i="13" s="1"/>
  <c r="H75" i="13"/>
  <c r="G75" i="13" s="1"/>
  <c r="H67" i="13"/>
  <c r="G67" i="13" s="1"/>
  <c r="H59" i="13"/>
  <c r="G59" i="13" s="1"/>
  <c r="H51" i="13"/>
  <c r="G51" i="13" s="1"/>
  <c r="H39" i="13"/>
  <c r="G39" i="13" s="1"/>
  <c r="H25" i="13"/>
  <c r="G25" i="13" s="1"/>
  <c r="H13" i="13"/>
  <c r="G13" i="13" s="1"/>
  <c r="H137" i="13"/>
  <c r="G137" i="13" s="1"/>
  <c r="H121" i="13"/>
  <c r="G121" i="13" s="1"/>
  <c r="H103" i="13"/>
  <c r="G103" i="13" s="1"/>
  <c r="H136" i="13"/>
  <c r="G136" i="13" s="1"/>
  <c r="H118" i="13"/>
  <c r="G118" i="13" s="1"/>
  <c r="H102" i="13"/>
  <c r="G102" i="13" s="1"/>
  <c r="H80" i="13"/>
  <c r="G80" i="13" s="1"/>
  <c r="H140" i="13"/>
  <c r="G140" i="13" s="1"/>
  <c r="H124" i="13"/>
  <c r="G124" i="13" s="1"/>
  <c r="H108" i="13"/>
  <c r="G108" i="13" s="1"/>
  <c r="H94" i="13"/>
  <c r="G94" i="13" s="1"/>
  <c r="H82" i="13"/>
  <c r="G82" i="13" s="1"/>
  <c r="H58" i="13"/>
  <c r="G58" i="13" s="1"/>
  <c r="H40" i="13"/>
  <c r="G40" i="13" s="1"/>
  <c r="H16" i="13"/>
  <c r="G16" i="13" s="1"/>
  <c r="H139" i="13"/>
  <c r="G139" i="13" s="1"/>
  <c r="H123" i="13"/>
  <c r="G123" i="13" s="1"/>
  <c r="H107" i="13"/>
  <c r="G107" i="13" s="1"/>
  <c r="H97" i="13"/>
  <c r="G97" i="13" s="1"/>
  <c r="H89" i="13"/>
  <c r="G89" i="13" s="1"/>
  <c r="H81" i="13"/>
  <c r="G81" i="13" s="1"/>
  <c r="H73" i="13"/>
  <c r="G73" i="13" s="1"/>
  <c r="H65" i="13"/>
  <c r="G65" i="13" s="1"/>
  <c r="H57" i="13"/>
  <c r="G57" i="13" s="1"/>
  <c r="H31" i="13"/>
  <c r="G31" i="13" s="1"/>
  <c r="H21" i="13"/>
  <c r="G21" i="13" s="1"/>
  <c r="H11" i="13"/>
  <c r="G11" i="13" s="1"/>
  <c r="H133" i="13"/>
  <c r="G133" i="13" s="1"/>
  <c r="H117" i="13"/>
  <c r="G117" i="13" s="1"/>
  <c r="H138" i="13"/>
  <c r="G138" i="13" s="1"/>
  <c r="H122" i="13"/>
  <c r="G122" i="13" s="1"/>
  <c r="H106" i="13"/>
  <c r="G106" i="13" s="1"/>
  <c r="H84" i="13"/>
  <c r="G84" i="13" s="1"/>
  <c r="H66" i="13"/>
  <c r="G66" i="13" s="1"/>
  <c r="H134" i="13"/>
  <c r="G134" i="13" s="1"/>
  <c r="H120" i="13"/>
  <c r="G120" i="13" s="1"/>
  <c r="H104" i="13"/>
  <c r="G104" i="13" s="1"/>
  <c r="H90" i="13"/>
  <c r="G90" i="13" s="1"/>
  <c r="H78" i="13"/>
  <c r="G78" i="13" s="1"/>
  <c r="H64" i="13"/>
  <c r="G64" i="13" s="1"/>
  <c r="H38" i="13"/>
  <c r="G38" i="13" s="1"/>
  <c r="H12" i="13"/>
  <c r="G12" i="13" s="1"/>
  <c r="H7" i="13"/>
  <c r="G7" i="13" s="1"/>
  <c r="H130" i="13"/>
  <c r="G130" i="13" s="1"/>
  <c r="H142" i="13"/>
  <c r="G142" i="13" s="1"/>
  <c r="H112" i="13"/>
  <c r="G112" i="13" s="1"/>
  <c r="H70" i="13"/>
  <c r="G70" i="13" s="1"/>
  <c r="H52" i="13"/>
  <c r="G52" i="13" s="1"/>
  <c r="H8" i="13"/>
  <c r="G8" i="13" s="1"/>
  <c r="H135" i="13"/>
  <c r="G135" i="13" s="1"/>
  <c r="H119" i="13"/>
  <c r="G119" i="13" s="1"/>
  <c r="H105" i="13"/>
  <c r="G105" i="13" s="1"/>
  <c r="H95" i="13"/>
  <c r="G95" i="13" s="1"/>
  <c r="H87" i="13"/>
  <c r="G87" i="13" s="1"/>
  <c r="H79" i="13"/>
  <c r="G79" i="13" s="1"/>
  <c r="H71" i="13"/>
  <c r="G71" i="13" s="1"/>
  <c r="H63" i="13"/>
  <c r="G63" i="13" s="1"/>
  <c r="H55" i="13"/>
  <c r="G55" i="13" s="1"/>
  <c r="H29" i="13"/>
  <c r="G29" i="13" s="1"/>
  <c r="H17" i="13"/>
  <c r="G17" i="13" s="1"/>
  <c r="H9" i="13"/>
  <c r="G9" i="13" s="1"/>
  <c r="H129" i="13"/>
  <c r="G129" i="13" s="1"/>
  <c r="H113" i="13"/>
  <c r="G113" i="13" s="1"/>
  <c r="H144" i="13"/>
  <c r="G144" i="13" s="1"/>
  <c r="H126" i="13"/>
  <c r="G126" i="13" s="1"/>
  <c r="H110" i="13"/>
  <c r="G110" i="13" s="1"/>
  <c r="H92" i="13"/>
  <c r="G92" i="13" s="1"/>
  <c r="H72" i="13"/>
  <c r="G72" i="13" s="1"/>
  <c r="H132" i="13"/>
  <c r="G132" i="13" s="1"/>
  <c r="H116" i="13"/>
  <c r="G116" i="13" s="1"/>
  <c r="H100" i="13"/>
  <c r="G100" i="13" s="1"/>
  <c r="H88" i="13"/>
  <c r="G88" i="13" s="1"/>
  <c r="H74" i="13"/>
  <c r="G74" i="13" s="1"/>
  <c r="H54" i="13"/>
  <c r="G54" i="13" s="1"/>
  <c r="H30" i="13"/>
  <c r="G30" i="13" s="1"/>
  <c r="H10" i="13"/>
  <c r="G10" i="13" s="1"/>
  <c r="H131" i="13"/>
  <c r="G131" i="13" s="1"/>
  <c r="H115" i="13"/>
  <c r="G115" i="13" s="1"/>
  <c r="H101" i="13"/>
  <c r="G101" i="13" s="1"/>
  <c r="H93" i="13"/>
  <c r="G93" i="13" s="1"/>
  <c r="H85" i="13"/>
  <c r="G85" i="13" s="1"/>
  <c r="H77" i="13"/>
  <c r="G77" i="13" s="1"/>
  <c r="H69" i="13"/>
  <c r="G69" i="13" s="1"/>
  <c r="H53" i="13"/>
  <c r="G53" i="13" s="1"/>
  <c r="H43" i="13"/>
  <c r="G43" i="13" s="1"/>
  <c r="H27" i="13"/>
  <c r="G27" i="13" s="1"/>
  <c r="H15" i="13"/>
  <c r="G15" i="13" s="1"/>
  <c r="H141" i="13"/>
  <c r="G141" i="13" s="1"/>
  <c r="H125" i="13"/>
  <c r="G125" i="13" s="1"/>
  <c r="H109" i="13"/>
  <c r="G109" i="13" s="1"/>
  <c r="H114" i="13"/>
  <c r="G114" i="13" s="1"/>
  <c r="H96" i="13"/>
  <c r="G96" i="13" s="1"/>
  <c r="H76" i="13"/>
  <c r="G76" i="13" s="1"/>
  <c r="H128" i="13"/>
  <c r="G128" i="13" s="1"/>
  <c r="H98" i="13"/>
  <c r="G98" i="13" s="1"/>
  <c r="H86" i="13"/>
  <c r="G86" i="13" s="1"/>
  <c r="H60" i="13"/>
  <c r="G60" i="13" s="1"/>
  <c r="H44" i="13"/>
  <c r="G44" i="13" s="1"/>
  <c r="H22" i="13"/>
  <c r="G22" i="13" s="1"/>
  <c r="G30" i="6"/>
  <c r="G31" i="6" s="1"/>
  <c r="G32" i="6" s="1"/>
  <c r="G33" i="6" s="1"/>
  <c r="G34" i="6" s="1"/>
  <c r="G35" i="6" s="1"/>
  <c r="G36" i="6" s="1"/>
  <c r="G37" i="6" s="1"/>
  <c r="G38" i="6" s="1"/>
  <c r="G39" i="6" s="1"/>
  <c r="G12" i="6"/>
  <c r="G11" i="6"/>
  <c r="G10" i="6"/>
  <c r="G13" i="6"/>
  <c r="G14" i="6"/>
  <c r="G15" i="6"/>
  <c r="G16" i="6"/>
  <c r="G17" i="6"/>
  <c r="G18" i="6"/>
  <c r="G19" i="6"/>
  <c r="G20" i="6"/>
  <c r="G21" i="6"/>
  <c r="G22" i="6"/>
  <c r="G23" i="6"/>
  <c r="G24" i="6"/>
  <c r="H5" i="6" l="1"/>
  <c r="H4" i="6" l="1"/>
  <c r="H6" i="6" l="1"/>
</calcChain>
</file>

<file path=xl/sharedStrings.xml><?xml version="1.0" encoding="utf-8"?>
<sst xmlns="http://schemas.openxmlformats.org/spreadsheetml/2006/main" count="17210" uniqueCount="4859">
  <si>
    <t>Requestor</t>
  </si>
  <si>
    <t>RES Number</t>
  </si>
  <si>
    <t>Request Details</t>
  </si>
  <si>
    <t>Budgeted Hours Split</t>
  </si>
  <si>
    <t>Analyst(s)</t>
  </si>
  <si>
    <t>QC</t>
  </si>
  <si>
    <t>QM/QA</t>
  </si>
  <si>
    <t>Interim Timeline (IST)</t>
  </si>
  <si>
    <t>Final Timeline (IST)</t>
  </si>
  <si>
    <t>Requestor Office (city)</t>
  </si>
  <si>
    <t>Region</t>
  </si>
  <si>
    <t>Requestor Phone Number</t>
  </si>
  <si>
    <t>Charge Code</t>
  </si>
  <si>
    <t>Team</t>
  </si>
  <si>
    <t>Language</t>
  </si>
  <si>
    <t>Requestor email</t>
  </si>
  <si>
    <t>Industry Practice Area</t>
  </si>
  <si>
    <t>Amit Sampaul</t>
  </si>
  <si>
    <t>Kapil Dev</t>
  </si>
  <si>
    <t>Rahul Bhatia</t>
  </si>
  <si>
    <t>Abhishek.Dwivedi@evalueserve.com</t>
  </si>
  <si>
    <t>Rajat Jain</t>
  </si>
  <si>
    <t>Sakshi Sharma</t>
  </si>
  <si>
    <t>Centre</t>
  </si>
  <si>
    <t>Requestor Cohort</t>
  </si>
  <si>
    <t>Analyst Name</t>
  </si>
  <si>
    <t>Email Id</t>
  </si>
  <si>
    <t>User Id</t>
  </si>
  <si>
    <t>Request Date</t>
  </si>
  <si>
    <t>Exception Hours</t>
  </si>
  <si>
    <t>Actual Research Time</t>
  </si>
  <si>
    <t>Actual QC Time</t>
  </si>
  <si>
    <t>Exception Master DB Path:</t>
  </si>
  <si>
    <t>Leave Master DB Path:</t>
  </si>
  <si>
    <t>Industrial Goods</t>
  </si>
  <si>
    <t>Financial Institutions</t>
  </si>
  <si>
    <t>Consumer Goods</t>
  </si>
  <si>
    <t>Staffed Date</t>
  </si>
  <si>
    <t>PA</t>
  </si>
  <si>
    <t>Leave Hours</t>
  </si>
  <si>
    <t>Available Hours</t>
  </si>
  <si>
    <t>Energy</t>
  </si>
  <si>
    <t>Fintech</t>
  </si>
  <si>
    <t>Healthcare</t>
  </si>
  <si>
    <t>Abhishek.Dwivedi</t>
  </si>
  <si>
    <t>Technology, Media &amp; Telecom</t>
  </si>
  <si>
    <t>Ankita.Yadav</t>
  </si>
  <si>
    <t>Anshul.Mahajan</t>
  </si>
  <si>
    <t>Apurav.Jaiswal</t>
  </si>
  <si>
    <t>Areeba.Suhail</t>
  </si>
  <si>
    <t>Arnav.Saxena</t>
  </si>
  <si>
    <t>Ashima.Kapur1</t>
  </si>
  <si>
    <t>Bhawna.Vashisth</t>
  </si>
  <si>
    <t>Deepak.Dawar</t>
  </si>
  <si>
    <t>Devansh.Bilala</t>
  </si>
  <si>
    <t>Hemanshi.Kalra</t>
  </si>
  <si>
    <t>Himanshu.Kumar1</t>
  </si>
  <si>
    <t>Ishachi.Kamboj</t>
  </si>
  <si>
    <t>Kapil.Dev</t>
  </si>
  <si>
    <t>Lalit.kumar1</t>
  </si>
  <si>
    <t>Manpreet.Kaur2</t>
  </si>
  <si>
    <t>Mayank.Sehgal</t>
  </si>
  <si>
    <t>Mohit.Rane</t>
  </si>
  <si>
    <t>Nitika.Madad</t>
  </si>
  <si>
    <t>Nittya.Balodia</t>
  </si>
  <si>
    <t>Rahul.Bhatia1</t>
  </si>
  <si>
    <t>Rajat.Jain2</t>
  </si>
  <si>
    <t>Ratika.Saxena</t>
  </si>
  <si>
    <t>Sakshi.Sharma1</t>
  </si>
  <si>
    <t>Siddhant.Sharma</t>
  </si>
  <si>
    <t>Sumit.Datre</t>
  </si>
  <si>
    <t>Swapnil.Jain</t>
  </si>
  <si>
    <t>Sweta.Sahoo</t>
  </si>
  <si>
    <t>Varunika.Shah</t>
  </si>
  <si>
    <t>Role</t>
  </si>
  <si>
    <t>QM</t>
  </si>
  <si>
    <t>Analyst</t>
  </si>
  <si>
    <t>PA List</t>
  </si>
  <si>
    <t>Today's Allocation</t>
  </si>
  <si>
    <t>Billability</t>
  </si>
  <si>
    <t>Billable</t>
  </si>
  <si>
    <t>Non-Billable</t>
  </si>
  <si>
    <t>INDIA</t>
  </si>
  <si>
    <t>CHINA</t>
  </si>
  <si>
    <t>CHILE</t>
  </si>
  <si>
    <t>ROMANIA</t>
  </si>
  <si>
    <t>Status Check Master DB Path:</t>
  </si>
  <si>
    <t>RES No.</t>
  </si>
  <si>
    <t>Total Budgeted hours</t>
  </si>
  <si>
    <t>Budgeted hours split</t>
  </si>
  <si>
    <t>Leaves:</t>
  </si>
  <si>
    <t>Exceptions:</t>
  </si>
  <si>
    <t>Hours</t>
  </si>
  <si>
    <t>QA/QM</t>
  </si>
  <si>
    <t>Direct KPO</t>
  </si>
  <si>
    <t>KT Support</t>
  </si>
  <si>
    <t>DRS Support</t>
  </si>
  <si>
    <t>Expand Research</t>
  </si>
  <si>
    <t>Total Actual hours</t>
  </si>
  <si>
    <t>Actual Hours Split</t>
  </si>
  <si>
    <t>QC Hours</t>
  </si>
  <si>
    <t>Cancel Reason List</t>
  </si>
  <si>
    <t>Available Hours:</t>
  </si>
  <si>
    <t>Total</t>
  </si>
  <si>
    <t>Budgeted Hours</t>
  </si>
  <si>
    <t>Actual Hours</t>
  </si>
  <si>
    <t>Total Billable Hours</t>
  </si>
  <si>
    <t>Billability %</t>
  </si>
  <si>
    <t>Overall -&gt;&gt;</t>
  </si>
  <si>
    <t>PA Level -&gt;&gt;</t>
  </si>
  <si>
    <t>Overall:</t>
  </si>
  <si>
    <t>Staffed Hours</t>
  </si>
  <si>
    <t>Billed Hours</t>
  </si>
  <si>
    <t>Capacity Limitations</t>
  </si>
  <si>
    <t>Language Limitations</t>
  </si>
  <si>
    <t>Database Limitations</t>
  </si>
  <si>
    <t>DA / Gamma / KT specific Work</t>
  </si>
  <si>
    <t>Compliance Restrictions</t>
  </si>
  <si>
    <t>Charge Rate Issues</t>
  </si>
  <si>
    <t xml:space="preserve">Others </t>
  </si>
  <si>
    <t>Others</t>
  </si>
  <si>
    <t>Capabiliity Limitations</t>
  </si>
  <si>
    <t>Calendar Date Selection:</t>
  </si>
  <si>
    <t>Cancellation Reason:</t>
  </si>
  <si>
    <t>Cross PA</t>
  </si>
  <si>
    <t>Technology Advantage</t>
  </si>
  <si>
    <t>Request Retreived for Date:</t>
  </si>
  <si>
    <t>Siddharrth.Kumar</t>
  </si>
  <si>
    <t>R.Mukhopadhyay</t>
  </si>
  <si>
    <t>PA Lead</t>
  </si>
  <si>
    <t>Pipeline Date</t>
  </si>
  <si>
    <t>Status</t>
  </si>
  <si>
    <t>Mansi.Narang1</t>
  </si>
  <si>
    <t>Prince Girdhar</t>
  </si>
  <si>
    <t>Smarth Grover</t>
  </si>
  <si>
    <t>Smarth.Grover</t>
  </si>
  <si>
    <t>Madrid Design Support</t>
  </si>
  <si>
    <t>Tactical Automation</t>
  </si>
  <si>
    <t>Ankit.Verma1</t>
  </si>
  <si>
    <t>Aman.Bansal</t>
  </si>
  <si>
    <t>Ajinkya.Jadhav</t>
  </si>
  <si>
    <t>Meenu.Kumari</t>
  </si>
  <si>
    <t>Shourya.Jaiswal</t>
  </si>
  <si>
    <t>KPI Drop-Down Selection:</t>
  </si>
  <si>
    <t>RR Billing (Hours)</t>
  </si>
  <si>
    <t>Monthly Checkbox:</t>
  </si>
  <si>
    <t>Quarterly Checkbox:</t>
  </si>
  <si>
    <t>Yearly Checkbox:</t>
  </si>
  <si>
    <t>testing</t>
  </si>
  <si>
    <t>Month/Quarter/Year</t>
  </si>
  <si>
    <t>Q1 (Jan-Mar)</t>
  </si>
  <si>
    <t>Q2 (Apr-Jun)</t>
  </si>
  <si>
    <t>Q3 (Jul-Sep)</t>
  </si>
  <si>
    <t>Q4 (Oct-Dec)</t>
  </si>
  <si>
    <t>Chandan Kumar</t>
  </si>
  <si>
    <t>Recent QM/PA Lead Selection:</t>
  </si>
  <si>
    <t>Exp Ad-hoc</t>
  </si>
  <si>
    <t>Ankit Kumar Verma</t>
  </si>
  <si>
    <t>Areeba Suhail</t>
  </si>
  <si>
    <t>Jayesh Singhani</t>
  </si>
  <si>
    <t>Mansi Narang</t>
  </si>
  <si>
    <t>Prasoon Yadav</t>
  </si>
  <si>
    <t>Ratika Saxena</t>
  </si>
  <si>
    <t>Sanprati Sharma</t>
  </si>
  <si>
    <t>Shailabh Agrawal</t>
  </si>
  <si>
    <t>Ritaban Mukhopadhyay</t>
  </si>
  <si>
    <t>Siddharrth Kumar</t>
  </si>
  <si>
    <t>Swapnil Jain</t>
  </si>
  <si>
    <t>Varun Arora</t>
  </si>
  <si>
    <t>Deepak Dawar</t>
  </si>
  <si>
    <t>Nishant Nair</t>
  </si>
  <si>
    <t>Apurav Jaiswal</t>
  </si>
  <si>
    <t>Abhishek Dwivedi</t>
  </si>
  <si>
    <t>Sumit Datre</t>
  </si>
  <si>
    <t>Ashima Kapur</t>
  </si>
  <si>
    <t>Bhawna Vashisth</t>
  </si>
  <si>
    <t>Damini Sharda</t>
  </si>
  <si>
    <t>Deepak Bansal</t>
  </si>
  <si>
    <t>Devansh Bilala</t>
  </si>
  <si>
    <t>Krati Goyal</t>
  </si>
  <si>
    <t>Lijo Varghese</t>
  </si>
  <si>
    <t>Mayank Sehgal</t>
  </si>
  <si>
    <t>Aman Bansal</t>
  </si>
  <si>
    <t>Ankita Yadav</t>
  </si>
  <si>
    <t>Neha Sharma</t>
  </si>
  <si>
    <t>Shaurya Jain</t>
  </si>
  <si>
    <t>Sweta Sahoo</t>
  </si>
  <si>
    <t>Vandana Kushwaha</t>
  </si>
  <si>
    <t>Deepanshu Chhabra</t>
  </si>
  <si>
    <t>Meghna Chandra</t>
  </si>
  <si>
    <t>Nikita Arora</t>
  </si>
  <si>
    <t>Payal Sharma</t>
  </si>
  <si>
    <t>Priyambada Pradhan</t>
  </si>
  <si>
    <t>Shobhit Saxena</t>
  </si>
  <si>
    <t>Shikha Singh</t>
  </si>
  <si>
    <t>Hemanshi Kalra</t>
  </si>
  <si>
    <t>Nitika Madad</t>
  </si>
  <si>
    <t>Anshul Mahajan</t>
  </si>
  <si>
    <t>Karri Veera Bhadrareddy</t>
  </si>
  <si>
    <t>Lalit kumar</t>
  </si>
  <si>
    <t>Siddhant Sharma</t>
  </si>
  <si>
    <t>Tanuj Anand</t>
  </si>
  <si>
    <t>Yellanki Aravind Kumar</t>
  </si>
  <si>
    <t>Ishachi Kamboj</t>
  </si>
  <si>
    <t>AjinkyaPadmakar Jadhav</t>
  </si>
  <si>
    <t>Avinash Anilrao Sarnaik</t>
  </si>
  <si>
    <t>Meenu Kumari</t>
  </si>
  <si>
    <t>Mohit Rane</t>
  </si>
  <si>
    <t>Nishant Gupta</t>
  </si>
  <si>
    <t>Shourya Jaiswal</t>
  </si>
  <si>
    <t>Varunika Shah</t>
  </si>
  <si>
    <t>Himanshu Gaur</t>
  </si>
  <si>
    <t>Himanshu Kumar</t>
  </si>
  <si>
    <t>Nittya Balodia</t>
  </si>
  <si>
    <t>Arnav Saxena</t>
  </si>
  <si>
    <t>Prashant Singh</t>
  </si>
  <si>
    <t>Allocated Hours</t>
  </si>
  <si>
    <t>CY</t>
  </si>
  <si>
    <t>LY</t>
  </si>
  <si>
    <t>0 | 0%</t>
  </si>
  <si>
    <t>Q4-LY (Oct-Dec)</t>
  </si>
  <si>
    <t>Yasmina Langevin</t>
  </si>
  <si>
    <t>NL_12</t>
  </si>
  <si>
    <t xml:space="preserve">CI Global_x000D_
</t>
  </si>
  <si>
    <t>Total Budgeted  hours</t>
  </si>
  <si>
    <t>Amber Chourasia</t>
  </si>
  <si>
    <t>-</t>
  </si>
  <si>
    <t>Sri Ganesh LB</t>
  </si>
  <si>
    <t>Balena Ademir</t>
  </si>
  <si>
    <t>Balena.Ademir@bcg.com</t>
  </si>
  <si>
    <t>103500-38</t>
  </si>
  <si>
    <t>Shah.Harsh2@bcg.com</t>
  </si>
  <si>
    <t>112363-94</t>
  </si>
  <si>
    <t>Isabel Boero</t>
  </si>
  <si>
    <t>Boero.Isabel@bcg.com</t>
  </si>
  <si>
    <t>RES1048738</t>
  </si>
  <si>
    <t>Diagnostic of clinical trial sites</t>
  </si>
  <si>
    <t>269176-42</t>
  </si>
  <si>
    <t>RES1050597</t>
  </si>
  <si>
    <t>Rajat pandey</t>
  </si>
  <si>
    <t>Kim.Eungsoo@bcg.com</t>
  </si>
  <si>
    <t>S.No.</t>
  </si>
  <si>
    <t>DATE</t>
  </si>
  <si>
    <t>FROM</t>
  </si>
  <si>
    <t>TO</t>
  </si>
  <si>
    <t>CC</t>
  </si>
  <si>
    <t>SUBJECT</t>
  </si>
  <si>
    <t>BODY</t>
  </si>
  <si>
    <t>Charge Code Raw</t>
  </si>
  <si>
    <t>Center</t>
  </si>
  <si>
    <t>Date Extract</t>
  </si>
  <si>
    <t>RES No</t>
  </si>
  <si>
    <t>Charge Code &amp; Billed Hours</t>
  </si>
  <si>
    <t>Tamara Weitzel</t>
  </si>
  <si>
    <t>Chile</t>
  </si>
  <si>
    <t>N/A</t>
  </si>
  <si>
    <t>Nicolas Quagliotti</t>
  </si>
  <si>
    <t>Pablo Huber</t>
  </si>
  <si>
    <t>Matias Schofield</t>
  </si>
  <si>
    <t>RESearch r</t>
  </si>
  <si>
    <t>386686-24</t>
  </si>
  <si>
    <t>Llindrisca Figueroa</t>
  </si>
  <si>
    <t>Angela Nunez</t>
  </si>
  <si>
    <t>Katherine Arcaya</t>
  </si>
  <si>
    <t>217280-32</t>
  </si>
  <si>
    <t>Hannah Liu</t>
  </si>
  <si>
    <t>China</t>
  </si>
  <si>
    <t>RES1050185</t>
  </si>
  <si>
    <t>Peggy Meng</t>
  </si>
  <si>
    <t>Joyce Wu</t>
  </si>
  <si>
    <t>Keila Han</t>
  </si>
  <si>
    <t>Arslan Zhou</t>
  </si>
  <si>
    <t>RES1048908</t>
  </si>
  <si>
    <t>Estrellita.Vania@bcg.com</t>
  </si>
  <si>
    <t>Rajat Jain (Caps-08)</t>
  </si>
  <si>
    <t>Shikha Singh (CaPs-08)</t>
  </si>
  <si>
    <t>Please Share</t>
  </si>
  <si>
    <t>Laura Blaga</t>
  </si>
  <si>
    <t>Romania</t>
  </si>
  <si>
    <t>Adela Blaga</t>
  </si>
  <si>
    <t>Sylvie Nathalius</t>
  </si>
  <si>
    <t>Andra Ciobanu</t>
  </si>
  <si>
    <t>193981-81</t>
  </si>
  <si>
    <t>426437-00</t>
  </si>
  <si>
    <t>Kathrin Groszhart</t>
  </si>
  <si>
    <t>Marion Volk</t>
  </si>
  <si>
    <t>239081-19</t>
  </si>
  <si>
    <t>Chourasia.Amber@bcg.com</t>
  </si>
  <si>
    <t>Maria Somfelean</t>
  </si>
  <si>
    <t>Emanuela Berchi</t>
  </si>
  <si>
    <t>Bruno Pasten</t>
  </si>
  <si>
    <t>RES1051920</t>
  </si>
  <si>
    <t>RES1052324</t>
  </si>
  <si>
    <t>RES1052457</t>
  </si>
  <si>
    <t>170640-11</t>
  </si>
  <si>
    <t>Bianca Metzler</t>
  </si>
  <si>
    <t>Marcela Landaeta</t>
  </si>
  <si>
    <t>107980-28</t>
  </si>
  <si>
    <t>396393-14</t>
  </si>
  <si>
    <t>Liliana Polgar</t>
  </si>
  <si>
    <t>RES1053009</t>
  </si>
  <si>
    <t>15001-89</t>
  </si>
  <si>
    <t>RES1052804</t>
  </si>
  <si>
    <t>Chauhan.Urvashi@bcg.com</t>
  </si>
  <si>
    <t>Romina Paola Curti</t>
  </si>
  <si>
    <t>RES1047137</t>
  </si>
  <si>
    <t>Newman.Dylan@bcg.com</t>
  </si>
  <si>
    <t>339101-58</t>
  </si>
  <si>
    <t>RES1008505</t>
  </si>
  <si>
    <t>Zhao.Jackie@bcg.com</t>
  </si>
  <si>
    <t>426137-02</t>
  </si>
  <si>
    <t>RES1053944</t>
  </si>
  <si>
    <t>351331-03</t>
  </si>
  <si>
    <t>268532-60</t>
  </si>
  <si>
    <t>RES1054265</t>
  </si>
  <si>
    <t>RES1054774</t>
  </si>
  <si>
    <t>Schachtner.Michael@bcg.com</t>
  </si>
  <si>
    <t>RES0306799</t>
  </si>
  <si>
    <t>RES0306803</t>
  </si>
  <si>
    <t>RES1054974</t>
  </si>
  <si>
    <t>340461-16</t>
  </si>
  <si>
    <t>206035-08</t>
  </si>
  <si>
    <t>188823-66</t>
  </si>
  <si>
    <t>Sofia Gonzalez</t>
  </si>
  <si>
    <t>129141-16</t>
  </si>
  <si>
    <t>427217-00</t>
  </si>
  <si>
    <t>Please provi</t>
  </si>
  <si>
    <t>Wiesner.Richard@bcg.com</t>
  </si>
  <si>
    <t>RES1056007</t>
  </si>
  <si>
    <t>264593-61</t>
  </si>
  <si>
    <t>Paula Barb</t>
  </si>
  <si>
    <t>Georgiana Techeres</t>
  </si>
  <si>
    <t>116580-12</t>
  </si>
  <si>
    <t>Singh.Nidhi@bcg.com</t>
  </si>
  <si>
    <t>350405-07</t>
  </si>
  <si>
    <t>RES1056628</t>
  </si>
  <si>
    <t>RESearch o</t>
  </si>
  <si>
    <t>RES1056664</t>
  </si>
  <si>
    <t>311854-29</t>
  </si>
  <si>
    <t>RES1056682</t>
  </si>
  <si>
    <t>RES1056998</t>
  </si>
  <si>
    <t>Mujtaba.SyedAaqib@bcg.com</t>
  </si>
  <si>
    <t>RES1057309</t>
  </si>
  <si>
    <t>RES1057148</t>
  </si>
  <si>
    <t>268836-06</t>
  </si>
  <si>
    <t>Siddhartha Gupta</t>
  </si>
  <si>
    <t>Gupta.Siddhartha@bcg.com</t>
  </si>
  <si>
    <t>FW: Request RES1027820 - RE: Need help on land cost data.</t>
  </si>
  <si>
    <t>RES1029783</t>
  </si>
  <si>
    <t>12924-19</t>
  </si>
  <si>
    <t>Anand Kumar</t>
  </si>
  <si>
    <t>Kumar.Anand@bcg.com</t>
  </si>
  <si>
    <t>Compliance Newsletter</t>
  </si>
  <si>
    <t>RES0310634</t>
  </si>
  <si>
    <t>Lynette Poon</t>
  </si>
  <si>
    <t>Poon.Lynette@bcg.com</t>
  </si>
  <si>
    <t>Big Data Newsletter</t>
  </si>
  <si>
    <t>langevin.yasmina@bcg.com</t>
  </si>
  <si>
    <t>397273-10</t>
  </si>
  <si>
    <t>Urvashi Chauhan</t>
  </si>
  <si>
    <t>Anurag gaur</t>
  </si>
  <si>
    <t>Gaur.Anurag@bcg.com</t>
  </si>
  <si>
    <t>TMT Newsletter</t>
  </si>
  <si>
    <t>NL_06</t>
  </si>
  <si>
    <t>Indonesia Weekly newsletter</t>
  </si>
  <si>
    <t>Suyanee Hachavanich</t>
  </si>
  <si>
    <t>Hachavanich.Suyanee@bcg.com</t>
  </si>
  <si>
    <t>Thailand Newsletter</t>
  </si>
  <si>
    <t>NL_04</t>
  </si>
  <si>
    <t>Jackie Zhao</t>
  </si>
  <si>
    <t>RES-IG-NL05</t>
  </si>
  <si>
    <t>NL_08</t>
  </si>
  <si>
    <t>68802-00</t>
  </si>
  <si>
    <t>RES1042132</t>
  </si>
  <si>
    <t>Multiple Requestors</t>
  </si>
  <si>
    <t>Weekly Reports</t>
  </si>
  <si>
    <t>NL_15</t>
  </si>
  <si>
    <t>Best Halle</t>
  </si>
  <si>
    <t>Best.Halle@bcg.com</t>
  </si>
  <si>
    <t>Guo Joyce</t>
  </si>
  <si>
    <t>Guo.Joyce@bcg.com</t>
  </si>
  <si>
    <t>343212-34</t>
  </si>
  <si>
    <t>Chaudhury Azraa</t>
  </si>
  <si>
    <t>Chaudhury.Azraa@bcg.com</t>
  </si>
  <si>
    <t>106420-20</t>
  </si>
  <si>
    <t>Nidhi Singh</t>
  </si>
  <si>
    <t>239522-72</t>
  </si>
  <si>
    <t>Hung.Wesley@bcg.com</t>
  </si>
  <si>
    <t>Research Request</t>
  </si>
  <si>
    <t>Sustainability in CPG</t>
  </si>
  <si>
    <t>Newman Dylan</t>
  </si>
  <si>
    <t>Wiesner Richard</t>
  </si>
  <si>
    <t>Locations rnaking for greenfield med tech plants</t>
  </si>
  <si>
    <t>UT Data By RES and Charge Code</t>
  </si>
  <si>
    <t>Email Data By RES and Charge Code</t>
  </si>
  <si>
    <t>Validate with Email Data</t>
  </si>
  <si>
    <t>Sum of Billed Hours</t>
  </si>
  <si>
    <t>Validate with UT Data</t>
  </si>
  <si>
    <t>Grand Total</t>
  </si>
  <si>
    <t>Name Mail</t>
  </si>
  <si>
    <t>Location</t>
  </si>
  <si>
    <t>Agustin Guzman</t>
  </si>
  <si>
    <t>Alvaro Acevedo</t>
  </si>
  <si>
    <t>Andreina Garcia</t>
  </si>
  <si>
    <t>Fabiola Pena</t>
  </si>
  <si>
    <t>Fernanda Carcamo</t>
  </si>
  <si>
    <t>Gabriel Gonzalez</t>
  </si>
  <si>
    <t>Javiera Moreno</t>
  </si>
  <si>
    <t>Javiera Soto-Aguilar</t>
  </si>
  <si>
    <t>Luis Miguel Ruiz</t>
  </si>
  <si>
    <t>Maria Paz Catalan</t>
  </si>
  <si>
    <t>Natalie Avilan</t>
  </si>
  <si>
    <t>Osmel Reinoza</t>
  </si>
  <si>
    <t>Carolina Brinkschulte</t>
  </si>
  <si>
    <t>Janik Schnuckel</t>
  </si>
  <si>
    <t>Medha Singh</t>
  </si>
  <si>
    <t>Vikash Kumar</t>
  </si>
  <si>
    <t>Bcglatam@Evalueserve Com</t>
  </si>
  <si>
    <t>Diogo Azevedo</t>
  </si>
  <si>
    <t>Felipe Goncalves</t>
  </si>
  <si>
    <t>Gustavo Fasanaro</t>
  </si>
  <si>
    <t>Pabla Irigoin</t>
  </si>
  <si>
    <t>Paola Dagnino</t>
  </si>
  <si>
    <t>Rocio Cabezas</t>
  </si>
  <si>
    <t>Xavier Castella</t>
  </si>
  <si>
    <t>Adrienne Sheng</t>
  </si>
  <si>
    <t>Iris Xu</t>
  </si>
  <si>
    <t>Jingwen Zhang</t>
  </si>
  <si>
    <t>Panpan Zhao</t>
  </si>
  <si>
    <t>Vera Lu</t>
  </si>
  <si>
    <t>Wei Wang</t>
  </si>
  <si>
    <t>Xilun Chen</t>
  </si>
  <si>
    <t>Ashley Li</t>
  </si>
  <si>
    <t>Bingqing Xu</t>
  </si>
  <si>
    <t>Kate Jiang</t>
  </si>
  <si>
    <t>Kevin Wang</t>
  </si>
  <si>
    <t>Melody Huang</t>
  </si>
  <si>
    <t>Natsumi Tsukano</t>
  </si>
  <si>
    <t>Paul Li</t>
  </si>
  <si>
    <t>Rachel Li</t>
  </si>
  <si>
    <t>Sahil Aggarwal</t>
  </si>
  <si>
    <t>Shefali Agarwal</t>
  </si>
  <si>
    <t>Akansha Rehani</t>
  </si>
  <si>
    <t>Anima Priyedarshani</t>
  </si>
  <si>
    <t>Anshul Tyagi</t>
  </si>
  <si>
    <t>Arun Yadav</t>
  </si>
  <si>
    <t>Ashish Bansal</t>
  </si>
  <si>
    <t>Deepak Sharma</t>
  </si>
  <si>
    <t>Deepali Jain</t>
  </si>
  <si>
    <t>Devanshu Joshi</t>
  </si>
  <si>
    <t>Gaurav Pathak</t>
  </si>
  <si>
    <t>Gundeep Singh</t>
  </si>
  <si>
    <t>Himanshu Panchal</t>
  </si>
  <si>
    <t>Ishita Kakar</t>
  </si>
  <si>
    <t>Ishmeet Kaur</t>
  </si>
  <si>
    <t>Kshitiz Deepak</t>
  </si>
  <si>
    <t>Nishant Jain</t>
  </si>
  <si>
    <t>Nupur Arora</t>
  </si>
  <si>
    <t>Paramjeet Singh</t>
  </si>
  <si>
    <t>Prangna Mehra</t>
  </si>
  <si>
    <t>Pranjal Kwatra</t>
  </si>
  <si>
    <t>Rishika Jain</t>
  </si>
  <si>
    <t>Sanya Garg</t>
  </si>
  <si>
    <t>Shantanu Acharya</t>
  </si>
  <si>
    <t>Shishir Sharma</t>
  </si>
  <si>
    <t>Shrut Jain</t>
  </si>
  <si>
    <t>Sourabh Pahuja</t>
  </si>
  <si>
    <t>Surbhi Bhatia</t>
  </si>
  <si>
    <t>Tripta Totlani</t>
  </si>
  <si>
    <t>Vintee Sahni</t>
  </si>
  <si>
    <t>Abhishek Verma</t>
  </si>
  <si>
    <t>Javed Kashif</t>
  </si>
  <si>
    <t>Kartik Gupta</t>
  </si>
  <si>
    <t>Shailja Bhardwaj</t>
  </si>
  <si>
    <t>Shreya Gupta</t>
  </si>
  <si>
    <t>Vicky Daswani</t>
  </si>
  <si>
    <t>Ankur Dwivedi</t>
  </si>
  <si>
    <t>Jisel John</t>
  </si>
  <si>
    <t>Jyotika Raturi</t>
  </si>
  <si>
    <t>Trupti Aronkar</t>
  </si>
  <si>
    <t>Carmen Negus</t>
  </si>
  <si>
    <t>Carmen Anca Negus</t>
  </si>
  <si>
    <t>George Maier</t>
  </si>
  <si>
    <t>Raluca Popa</t>
  </si>
  <si>
    <t>Roxana Giuroiu</t>
  </si>
  <si>
    <t>Silviana Muresan</t>
  </si>
  <si>
    <t>Tabita Tap</t>
  </si>
  <si>
    <t>Tibi Vasile</t>
  </si>
  <si>
    <t>Ancuta Cristea</t>
  </si>
  <si>
    <t>Claudia Timis</t>
  </si>
  <si>
    <t>Marius Somesan</t>
  </si>
  <si>
    <t>Melinda Gyarmati</t>
  </si>
  <si>
    <t>Simona Spiridon</t>
  </si>
  <si>
    <t>Andrada Cenan</t>
  </si>
  <si>
    <t>Sergiu Dahon</t>
  </si>
  <si>
    <t>Alina Cojocaru</t>
  </si>
  <si>
    <t>Ananya Gupta</t>
  </si>
  <si>
    <t>Ankit Razdan</t>
  </si>
  <si>
    <t>Anne Dorchimont</t>
  </si>
  <si>
    <t>Anshuman Gupta</t>
  </si>
  <si>
    <t>Aria Jin</t>
  </si>
  <si>
    <t>C Brinkschulte</t>
  </si>
  <si>
    <t>Maria Catalan</t>
  </si>
  <si>
    <t>Navneen Yadav</t>
  </si>
  <si>
    <t>Romina Curti</t>
  </si>
  <si>
    <t>Rosanna Zhang</t>
  </si>
  <si>
    <t>Shubham Dubey</t>
  </si>
  <si>
    <t>Shubham Gupta</t>
  </si>
  <si>
    <t>Swati Jain</t>
  </si>
  <si>
    <t>Vishwajeet Negi</t>
  </si>
  <si>
    <t>Whitney Ellis</t>
  </si>
  <si>
    <t>Yvonne Chen</t>
  </si>
  <si>
    <t>Janik Schnückel</t>
  </si>
  <si>
    <t>Thanyanat Lertpanyayothin</t>
  </si>
  <si>
    <t>Vikash Kumar (CaPS-08)</t>
  </si>
  <si>
    <t>Amelia Enache</t>
  </si>
  <si>
    <t>Anne Solène F. A. d'Orchimont</t>
  </si>
  <si>
    <t>Kirti Agarwal</t>
  </si>
  <si>
    <t>Jasmine Chang</t>
  </si>
  <si>
    <t>Shobhit Saxena (Caps08)</t>
  </si>
  <si>
    <t>Johannes Roth</t>
  </si>
  <si>
    <t>Prateek Gupta (Caps-08)</t>
  </si>
  <si>
    <t>Anukriti Singh</t>
  </si>
  <si>
    <t>Mary Tran</t>
  </si>
  <si>
    <t>Vidushi Rajoria</t>
  </si>
  <si>
    <t>Yatharth Bajaj</t>
  </si>
  <si>
    <t>Drishti Malhotra</t>
  </si>
  <si>
    <t>Ahmad Tayfour</t>
  </si>
  <si>
    <t>Bessie Xu</t>
  </si>
  <si>
    <t>Yinzhu Jin</t>
  </si>
  <si>
    <t>Devin Sasminto</t>
  </si>
  <si>
    <t>Hemanshi Marwaha</t>
  </si>
  <si>
    <t>Abhini Thakur</t>
  </si>
  <si>
    <t>Jessica Wu</t>
  </si>
  <si>
    <t>Abhishek Verma (CAPS-08)</t>
  </si>
  <si>
    <t>Avi Gupta</t>
  </si>
  <si>
    <t>Nicol Pizarro</t>
  </si>
  <si>
    <t>Viola Chen</t>
  </si>
  <si>
    <t>Hoang Nguyen</t>
  </si>
  <si>
    <t>Alexandra Rusu</t>
  </si>
  <si>
    <t>Ritika Bhola</t>
  </si>
  <si>
    <t>Rajat Joshi</t>
  </si>
  <si>
    <t>Andres Vasquez</t>
  </si>
  <si>
    <t>Manpreet Kaur (Caps-08)</t>
  </si>
  <si>
    <t>Sandra Jasinska</t>
  </si>
  <si>
    <t>Alonso Pino</t>
  </si>
  <si>
    <t>Alejandra Parra</t>
  </si>
  <si>
    <t>Anand Raman</t>
  </si>
  <si>
    <t>Bernardita Moreno</t>
  </si>
  <si>
    <t>Felipe Gonzalez</t>
  </si>
  <si>
    <t>Tudor Vaidean</t>
  </si>
  <si>
    <t>Deevon Wang</t>
  </si>
  <si>
    <t>Deepak Bansal (CaPS-08)</t>
  </si>
  <si>
    <t>Florence Hao</t>
  </si>
  <si>
    <t>Fan Li</t>
  </si>
  <si>
    <t>Jamie Xu</t>
  </si>
  <si>
    <t>Blanka Jozsa</t>
  </si>
  <si>
    <t>Nishant Gupta (CaPS-08)</t>
  </si>
  <si>
    <t>Amber Bach</t>
  </si>
  <si>
    <t>Nitta Saelao</t>
  </si>
  <si>
    <t>Ana Oyarzun</t>
  </si>
  <si>
    <t>Angela Li</t>
  </si>
  <si>
    <t>NL Type</t>
  </si>
  <si>
    <t>IG Newsletter</t>
  </si>
  <si>
    <t>SEA FI Newsletter</t>
  </si>
  <si>
    <t>CI and IG Support</t>
  </si>
  <si>
    <t>SEA Digital Banking</t>
  </si>
  <si>
    <t>Annexure: 1</t>
  </si>
  <si>
    <t xml:space="preserve">Description </t>
  </si>
  <si>
    <t>No. of Hours</t>
  </si>
  <si>
    <t>Total Amount including PTC Expenses (USD)</t>
  </si>
  <si>
    <t>ORC Budget</t>
  </si>
  <si>
    <t>ORC Invoice to the Billing Cycle for - September 2019: A</t>
  </si>
  <si>
    <t>On Demand Billing for India (a)</t>
  </si>
  <si>
    <t>On Demand Billing for Chile (b)</t>
  </si>
  <si>
    <t>On Demand Billing for China (c)</t>
  </si>
  <si>
    <t>On Demand Billing for Romania (d)</t>
  </si>
  <si>
    <t>Total On Demand Billing (a+b+c+d): B</t>
  </si>
  <si>
    <t>Nikkei Database cost: C</t>
  </si>
  <si>
    <t>Travel Expense to Bangalore: D</t>
  </si>
  <si>
    <t>Billing for the month of September 2019: (A + B+ C +D)</t>
  </si>
  <si>
    <t>Project name</t>
  </si>
  <si>
    <t xml:space="preserve">Requestor Name </t>
  </si>
  <si>
    <t>Project Code</t>
  </si>
  <si>
    <t>E-mail ID</t>
  </si>
  <si>
    <t>Request
 Date</t>
  </si>
  <si>
    <t>Project Deadline</t>
  </si>
  <si>
    <t>Total Hours</t>
  </si>
  <si>
    <t xml:space="preserve">Total 
Budget </t>
  </si>
  <si>
    <t>Biopharma segments with protein folding applications</t>
  </si>
  <si>
    <t>App Descriptions</t>
  </si>
  <si>
    <t>Mujtaba Syed Aaqib</t>
  </si>
  <si>
    <t>Need help on travel research</t>
  </si>
  <si>
    <t>Request for input of Medicare IT data</t>
  </si>
  <si>
    <t>Blanc.Antoine@bcg.com</t>
  </si>
  <si>
    <t>Vania Estrellita</t>
  </si>
  <si>
    <t>Need help on Telco products benchmarking</t>
  </si>
  <si>
    <t>Yuta Inumaru</t>
  </si>
  <si>
    <t>Inumaru.Yuta@bcg.com</t>
  </si>
  <si>
    <t>Industry 4.0 Factories Research</t>
  </si>
  <si>
    <t>Skalli.Idriss@bcg.com</t>
  </si>
  <si>
    <t>RES1058356</t>
  </si>
  <si>
    <t>RES1058962</t>
  </si>
  <si>
    <t>240883-51</t>
  </si>
  <si>
    <t>RES1059727</t>
  </si>
  <si>
    <t>RES1059844</t>
  </si>
  <si>
    <t>RES1058879</t>
  </si>
  <si>
    <t>RES1058155</t>
  </si>
  <si>
    <t>201660-75</t>
  </si>
  <si>
    <t>RES1059416</t>
  </si>
  <si>
    <t xml:space="preserve">Kanchanat U-chukanokkun </t>
  </si>
  <si>
    <t>U-chukanokkun.Kanchanat@bcg.com</t>
  </si>
  <si>
    <t>Jimenez.Macarena@bcg.com</t>
  </si>
  <si>
    <t>SEA FI</t>
  </si>
  <si>
    <t>Albertus Siagian</t>
  </si>
  <si>
    <t>Siagian.Albertus@bcg.com</t>
  </si>
  <si>
    <t>Spindler Laura</t>
  </si>
  <si>
    <t>Spindler.Laura@bcg.com</t>
  </si>
  <si>
    <t>Alam.Azhar@bcg.com</t>
  </si>
  <si>
    <t>Kwon.Joseph@bcg.com</t>
  </si>
  <si>
    <t>SEA IG Newsletter</t>
  </si>
  <si>
    <t>Khushnuma Dordi</t>
  </si>
  <si>
    <t>Dordi.Khushnuma@bcg.com</t>
  </si>
  <si>
    <t>Lee.Sangyoung@bcg.com</t>
  </si>
  <si>
    <t>Tiew.WeeKee@bcg.com</t>
  </si>
  <si>
    <t>Market research*</t>
  </si>
  <si>
    <t>Eraldo Cavalli</t>
  </si>
  <si>
    <t>Cavalli.Eraldo@bcg.com</t>
  </si>
  <si>
    <t>Paulze.Aude@bcg.com</t>
  </si>
  <si>
    <t>SriGanesh.LB@bcg.com</t>
  </si>
  <si>
    <t>Wu.Vanessa@bcg.com</t>
  </si>
  <si>
    <t>Data request</t>
  </si>
  <si>
    <t>Rai.Amit@bcg.com</t>
  </si>
  <si>
    <t>Abby Antony</t>
  </si>
  <si>
    <t>Mazzotta Marisa</t>
  </si>
  <si>
    <t>Mazzotta.Marisa@bcg.com</t>
  </si>
  <si>
    <t>Horrocks.Amy@bcg.com</t>
  </si>
  <si>
    <t>Antony.Abby@bcg.com</t>
  </si>
  <si>
    <t>Hosain.Misha@bcg.com</t>
  </si>
  <si>
    <t>Wong.HayTeng@bcg.com</t>
  </si>
  <si>
    <t>Shang.Camille@bcg.com</t>
  </si>
  <si>
    <t>Cai.Bryan@bcg.com</t>
  </si>
  <si>
    <t>Cases/Example: investmet from government/public(inc public-private)funds to rescue private companies</t>
  </si>
  <si>
    <t>Ikuko Terada</t>
  </si>
  <si>
    <t>Terada.Ikuko@bcg.com</t>
  </si>
  <si>
    <t>Kokavec.Jan@bcg.com</t>
  </si>
  <si>
    <t>Gupta.Nishant2@bcg.com</t>
  </si>
  <si>
    <t>Zeilig.Linor@bcg.com</t>
  </si>
  <si>
    <t>Golkari.Sina@bcg.com</t>
  </si>
  <si>
    <t>273141-10</t>
  </si>
  <si>
    <t>Associate</t>
  </si>
  <si>
    <t>Bangalore Design Support</t>
  </si>
  <si>
    <t>Gurgaon Design Support</t>
  </si>
  <si>
    <t>DA Support</t>
  </si>
  <si>
    <t>Case Number</t>
  </si>
  <si>
    <t>Amount (USD)</t>
  </si>
  <si>
    <t>CP EVS AOP (a)</t>
  </si>
  <si>
    <t>CP</t>
  </si>
  <si>
    <t>15555-10</t>
  </si>
  <si>
    <t>FIP EVS AOP (b)</t>
  </si>
  <si>
    <t>FI Support</t>
  </si>
  <si>
    <t>15555-11</t>
  </si>
  <si>
    <t>HC EVS AOP (c)</t>
  </si>
  <si>
    <t>HC support</t>
  </si>
  <si>
    <t>15555-12</t>
  </si>
  <si>
    <t>IG EVS AOP (d)</t>
  </si>
  <si>
    <t>IG</t>
  </si>
  <si>
    <t>15555-13</t>
  </si>
  <si>
    <t>EN EVS AOP (e)</t>
  </si>
  <si>
    <t>15555-15</t>
  </si>
  <si>
    <t>MOS EVS AOP (f)</t>
  </si>
  <si>
    <t>Russia Cross PA</t>
  </si>
  <si>
    <t>15555-24</t>
  </si>
  <si>
    <t>LATAM EVS AOP (g)</t>
  </si>
  <si>
    <t>Portuguese support</t>
  </si>
  <si>
    <t>15555-43</t>
  </si>
  <si>
    <t>Total Amount</t>
  </si>
  <si>
    <t>DRS &amp; CRT</t>
  </si>
  <si>
    <t xml:space="preserve">Requestor </t>
  </si>
  <si>
    <t>Adhoc request from DRS</t>
  </si>
  <si>
    <t>Anurag Yadav</t>
  </si>
  <si>
    <t>15555-17</t>
  </si>
  <si>
    <t>Yadav.Anurag@bcg.com</t>
  </si>
  <si>
    <t>Chinese Support - RDE Support</t>
  </si>
  <si>
    <t>Monthly Financial:</t>
  </si>
  <si>
    <t>E:\Users\chandan.kumar2\EVS Projects\Status Check Tool\BCG Invoicing Tool\Files\BCG Monthly Financial Report 2020 - January 2020.xlsx</t>
  </si>
  <si>
    <t>Koo.Hyunkyu@bcg.com</t>
  </si>
  <si>
    <t>Bechara.Wissam@bcg.com</t>
  </si>
  <si>
    <t>Beskin.Claire@bcg.com</t>
  </si>
  <si>
    <t>India</t>
  </si>
  <si>
    <t xml:space="preserve"> </t>
  </si>
  <si>
    <t>Mujtaba, Syed Aaqib; Daher Mansour, Jean</t>
  </si>
  <si>
    <t>BCG; Lalit kumar; Tamara Weitzel; Areeba Suhail</t>
  </si>
  <si>
    <t>RE: Attn. Aaqib: Evalueserve Update: Need help on travel research _RES1057309_January 31, 2020</t>
  </si>
  <si>
    <t>SaintBonnet.Charlotte@bcg.com</t>
  </si>
  <si>
    <t>BCG</t>
  </si>
  <si>
    <t>Attn. Charlotte: Evalueserve Acknowledgment: Request_RES1060389_Jan 31, 2020</t>
  </si>
  <si>
    <t>Oyedele, Akinola</t>
  </si>
  <si>
    <t>Help with IT application vendor research</t>
  </si>
  <si>
    <t>Oyedele.Akinola@bcg.com</t>
  </si>
  <si>
    <t>BCG; Stickel, Ben; Ford, Carolyn</t>
  </si>
  <si>
    <t>Attn. Evalueserve Acknowledgment: Help with IT application vendor research_RES1060398_Jan 31, 2020</t>
  </si>
  <si>
    <t>RE: Attn. Evalueserve Acknowledgment: Help with IT application vendor research_RES1060398_Jan 31, 2020</t>
  </si>
  <si>
    <t>Mulligan.Thomas@bcg.com</t>
  </si>
  <si>
    <t>Attn. Thomas: Evalueserve Acknowledgment: Pricing information on two commodities_RES1060405_Jan 31, 2020</t>
  </si>
  <si>
    <t>Wertsching, Jenna</t>
  </si>
  <si>
    <t>RE: Attn. Jenna: Evalueserve Update: Bio information_RES1060191_Jan 31, 2020</t>
  </si>
  <si>
    <t>Kwon, Joseph</t>
  </si>
  <si>
    <t>RA Son, Zian; BCG; Nicolas Quagliotti</t>
  </si>
  <si>
    <t>Attn. Joseph: Evalueserve Deliverable: Request to gather sample cruise basic info. and displays in them_RES1060077­_Jan 31, 2020</t>
  </si>
  <si>
    <t>RE: Attn. Jenna: Evalueserve Deliverable: Bio information_RES1060191_Jan 31, 2020</t>
  </si>
  <si>
    <t>Goldberg.David@bcg.com</t>
  </si>
  <si>
    <t>RE: Attn. David: Evalueserve Deliverable: EWG website data gathering_RES1060302_Jan 31, 2020</t>
  </si>
  <si>
    <t>Li, Fanni; ResearchCenter; BCG</t>
  </si>
  <si>
    <t>Coburn, Bryan</t>
  </si>
  <si>
    <t>RE: Help with Profiles</t>
  </si>
  <si>
    <t>Chaudhury, Azraa</t>
  </si>
  <si>
    <t>BCG; Nitika Madad; Prashant Singh</t>
  </si>
  <si>
    <t>Attn. Azraa: Evalueserve Update2_Biopharma segments with protein folding applications_RES1058356_January 31, 2020</t>
  </si>
  <si>
    <t>Davies, Charlie</t>
  </si>
  <si>
    <t>RE: Attn. Charlie: Evalueserve Update: Check of Blast Furnace plant owners_RES1060232_January 31, 2020</t>
  </si>
  <si>
    <t>RE: Attn. Charlotte: Evalueserve Update: Request_RES1060389_Jan 31, 2020</t>
  </si>
  <si>
    <t>RE: Attn. Joseph: Evalueserve Update: Request to gather sample train &amp; metro basic info. and displays in them_RES1060067­_Jan 31, 2020</t>
  </si>
  <si>
    <t>Bigelow, Sara</t>
  </si>
  <si>
    <t>RE: Attn. Sara: EVS - BCG - Update 1 - Gastroenterology company profile data_RES1059879_January 31, 2020</t>
  </si>
  <si>
    <t>Santos, Alberto</t>
  </si>
  <si>
    <t>Carrasco, Jennifer; BCG; Carmen Anca Negus</t>
  </si>
  <si>
    <t>BCG; Nicolas Quagliotti</t>
  </si>
  <si>
    <t>Folkes, Emlyn</t>
  </si>
  <si>
    <t>Wang, Wray</t>
  </si>
  <si>
    <t>Chan, Vicki</t>
  </si>
  <si>
    <t>BCG; Bianca Metzler</t>
  </si>
  <si>
    <t>RE: Attn. Vicki: EVS Update: Additional help compiling European customers_RES1056628_January 28, 2020</t>
  </si>
  <si>
    <t>Wijaya, Priscilla</t>
  </si>
  <si>
    <t>Bright, Adnah</t>
  </si>
  <si>
    <t>BCG; de Gorgolas, Miguel</t>
  </si>
  <si>
    <t>BCG; Nicolas Quagliotti; Llindrisca Figueroa</t>
  </si>
  <si>
    <t>RE: Attn. Joseph: Evalueserve Deliverable: Request to gather sample cruise basic info. and displays in them_RES1060077­_February 03, 2020</t>
  </si>
  <si>
    <t>BCG; Sofia Gonzalez</t>
  </si>
  <si>
    <t>RE: Attn. Emlyn: Evalueserve Deliverable: Project Marvel | Request for support _RES1058583_February 03, 2020</t>
  </si>
  <si>
    <t>BCG; Andra Ciobanu</t>
  </si>
  <si>
    <t>BCG; de Gorgolas, Miguel; Bianca Metzler</t>
  </si>
  <si>
    <t>RE: Attn. Adnah: EVS - BCG - Deliverable - Urgent: 311854-29 - KSA Healthcare costs_RES1056682_February 03, 2020</t>
  </si>
  <si>
    <t>BCG; Bruno Pasten</t>
  </si>
  <si>
    <t>FW: Attn. Sina: Evalueserve Deliverable: Florida &amp; Texas building materials / road construction M&amp;A activity_RES1056998­_January 30, 2020</t>
  </si>
  <si>
    <t>Cottee-Jones, Eden; BCG; Vandana Kushwaha; Aman Bansal; Angela Nunez</t>
  </si>
  <si>
    <t>Attn. Idriss: Evalueserve Update: Urgent Request_RES1059416_February 03, 2020</t>
  </si>
  <si>
    <t>Blanc, Antoine; BCG</t>
  </si>
  <si>
    <t>Attn. Aaqib: Evalueserve Update: Research help on exhibitions_RES1059844_February 3, 2020</t>
  </si>
  <si>
    <t>Tiwari, Ritwik</t>
  </si>
  <si>
    <t>Attn. Azraa: Evalueserve Acknowledgement: Biotech_RES1060731­_February 03, 2020</t>
  </si>
  <si>
    <t>Attn. Yuta: Evalueserve Update: Industry 4.0 Factories Research_RES1058155_February 03, 2020</t>
  </si>
  <si>
    <t>Singh, Nidhi'</t>
  </si>
  <si>
    <t>BCG; 'Chourasia, Amber'; Shailabh Agrawal</t>
  </si>
  <si>
    <t>Attn. Nidhi: Evalueserve Update: Request for Sustainability_RES1052804_February 03, 2020</t>
  </si>
  <si>
    <t>biyan.chen@bcg.com</t>
  </si>
  <si>
    <t>Peggy Meng; BCG</t>
  </si>
  <si>
    <t>Attn. Biyan: Evalueserve Acknowledgement: 卡车电气化_February 3, 2020</t>
  </si>
  <si>
    <t>Sidharta, Patricia</t>
  </si>
  <si>
    <t>RE: Attn.Patricia: Evalueserve Deliverable: Philippines Fintech_RES1050185_January 22, 2020</t>
  </si>
  <si>
    <t>VNDTuretskaya.Maria@bcg.com</t>
  </si>
  <si>
    <t>BCG; Swapnil Jain</t>
  </si>
  <si>
    <t>Attn. Maria: Evalueserve Acknowledgement: Research how governments use the customer journey/citizen centric approach to improve the services_RES1060069_February 03, 2020</t>
  </si>
  <si>
    <t>chen.biyan@bcg.com</t>
  </si>
  <si>
    <t>Ramesh.Shreekar@bcg.com</t>
  </si>
  <si>
    <t>BCG; Estrellita, Vania; Bianca Metzler; Prince Girdhar</t>
  </si>
  <si>
    <t>Attn. Shreekar: Evalueserve Update: Need help on Telco products benchmarking _RES1058879_February 03, 2020</t>
  </si>
  <si>
    <t>Attn. Halle: Evalueserve Update_Input of Medicare IT data_RES1059727_February 03, 2020</t>
  </si>
  <si>
    <t>Mujtaba.SyedAaqib@bcg.com; DaherMansour.Jean@bcg.com</t>
  </si>
  <si>
    <t>Attn. Aaqib: Evalueserve Update: Need help on travel research _RES1057309_February 03, 2020</t>
  </si>
  <si>
    <t>BCG; Shourya Jaiswal; Katherine Arcaya; Stickel.Ben@bcg.com; Ford, Carolyn</t>
  </si>
  <si>
    <t>Attn. Evalueserve Acknowledgment: Help with IT application vendor research_RES1060398_February 3, 2020</t>
  </si>
  <si>
    <t>Attn. Lynette: Evalueserve Acknowledgement: UOB Subsidiary Data Research _RES1059931_February 03, 2020</t>
  </si>
  <si>
    <t>Attn. Siddharth: Evalueserve Update: Need help on land cost data._RES1029783_February 03, 2020</t>
  </si>
  <si>
    <t>BCG; Karri Veera Bhadrareddy</t>
  </si>
  <si>
    <t>Attn. Azraa: Evalueserve Acknowledgement: Chemicals industry_RES1060723_February 03, 2020</t>
  </si>
  <si>
    <t>Inumaru, Yuta</t>
  </si>
  <si>
    <t>Poon, Lynette</t>
  </si>
  <si>
    <t>Saint-Bonnet, Charlotte</t>
  </si>
  <si>
    <t>Weekly coverage on Broker reports - AIG, Inc. - February 03, 2020</t>
  </si>
  <si>
    <t>Ramesh, Shreekar</t>
  </si>
  <si>
    <t>Creyghton.Allard@bcg.com; Baumgaertner, Carsten; Adams, Peter (BRU; Visser, Loek; Hilbers, Pim; Verwoert, Freek; Coronel.Anita@bcg.com</t>
  </si>
  <si>
    <t>Will.Alexandra@bcg.com; BCG</t>
  </si>
  <si>
    <t>Weekly coverage on Broker reports - ABN Amro Group NV - February 03, 2020</t>
  </si>
  <si>
    <t>Rajat Pandey</t>
  </si>
  <si>
    <t>Witt.Matthias@bcgplatinion.com</t>
  </si>
  <si>
    <t>hermes.joerg@bcgplatinion.com; BCG</t>
  </si>
  <si>
    <t>Attn. Matthias &amp; Joerg: Evalueserve Acknowledgement: Healthcare data providers and affiliation data sets_RES1060939_February 03, 2020</t>
  </si>
  <si>
    <t>Weekly coverage on Broker reports - Goldman Sachs Group, Inc. -February 03, 2020</t>
  </si>
  <si>
    <t>Attn. Urvashi: Evalueserve Acknowledgement and Call Summary: Data Population from Justwatch_February 03, 2020</t>
  </si>
  <si>
    <t>Kalin.Dmitrii@bcg.com; BCG; Swapnil Jain</t>
  </si>
  <si>
    <t>BCG; Katherine Arcaya</t>
  </si>
  <si>
    <t>Daher Mansour, Jean</t>
  </si>
  <si>
    <t>Barthakur.Altarash@bcg.com</t>
  </si>
  <si>
    <t>Attn. Altarash: Evalueserve Acknowledgment: Request for.pdfs_RES1060524_February 03, 2020</t>
  </si>
  <si>
    <t>Attn. Jackie: Evalueserve Acknowledgement: Research on shared services_RES1060892_February 03, 2020</t>
  </si>
  <si>
    <t>Chourasia, Amber</t>
  </si>
  <si>
    <t>Data on small appliances</t>
  </si>
  <si>
    <t>Attn. Lynette: Evalueserve Update: UOB Subsidiary Data Research _RES1059931_February 03, 2020</t>
  </si>
  <si>
    <t>Wang.Wray@bcg.com</t>
  </si>
  <si>
    <t>BCG; Amit Sampaul; Nicolas Quagliotti; Rajat Jain (Caps-08); Singh.Shohtaj@bcg.com</t>
  </si>
  <si>
    <t>Attn. Wray: Evalueserve Update: Data request on all sectors_RES1059483_February 03, 2020</t>
  </si>
  <si>
    <t>Hermes.Joerg@bcgplatinion.com; BCG</t>
  </si>
  <si>
    <t>BCG; Amit Sampaul; Nicolas Quagliotti; Rajat Jain (Caps-08); Singh, Shohtaj</t>
  </si>
  <si>
    <t>RE: Attn. Wray: Evalueserve Update: Data request on all sectors_RES1059483_February 03, 2020</t>
  </si>
  <si>
    <t>Goldberg, David</t>
  </si>
  <si>
    <t>Tiwari, Ritwik; BCG; Tamara Weitzel</t>
  </si>
  <si>
    <t>Attn. David: Evalueserve Request Receipt: RES1060597 - Historical pricing of aluminium based chemicals for water treatment_ February 03, 2020</t>
  </si>
  <si>
    <t>Mujtaba.SyedAaqib@bcg.com; BCG</t>
  </si>
  <si>
    <t>Attn. Aaqib: Evalueserve Deliverable: Research help on exhibitions_RES1059844_February 3, 2020</t>
  </si>
  <si>
    <t>BCG; Bianca Metzler; Angela Nunez</t>
  </si>
  <si>
    <t>Chen, Biyan</t>
  </si>
  <si>
    <t>Sresthabutr.Pipatsorn@bcg.com; Gozali.Virginia@bcg.com</t>
  </si>
  <si>
    <t>Attn. Pipatsorn and Ginnie: Thailand News Update_RES0306803_Feburary 03, 2020</t>
  </si>
  <si>
    <t>Attn. Biyan: Evalueserve Update: 卡车电气化_February 3, 2020</t>
  </si>
  <si>
    <t>Bigelow.Sara@bcg.com</t>
  </si>
  <si>
    <t>Attn. Sara: EVS - BCG - Update 1 - Gastroenterology company profile data_RES1059879_January 31, 2020</t>
  </si>
  <si>
    <t>BCG; Aman Bansal</t>
  </si>
  <si>
    <t>DaherMansour.Jean@bcg.com</t>
  </si>
  <si>
    <t>BCG; Mujtaba.SyedAaqib@bcg.com; Sofia Gonzalez</t>
  </si>
  <si>
    <t>Swapnil Jain; BCG</t>
  </si>
  <si>
    <t>Attn. Maria: Evalueserve Update: Research how governments use the customer journey/citizen centric approach to improve the services_RES1060069_February 03, 2020</t>
  </si>
  <si>
    <t>Ahn.Alice@bcg.com</t>
  </si>
  <si>
    <t>Attn. Alice: EVS Acknowledgement: Protein folding AI technology_RES1060054_January 31, 2020</t>
  </si>
  <si>
    <t>Attn. Adnah: EVS - BCG - Deliverable - Urgent: 311854-29 - KSA Healthcare costs_RES1056682_January 30, 2020</t>
  </si>
  <si>
    <t>RE: Posibilidad hacer prensa en España sobre energía</t>
  </si>
  <si>
    <t>Attn. Biyan: Evalueserve Deliverable: 卡车电气化_February 3, 2020</t>
  </si>
  <si>
    <t>Attn. Urvashi: Evalueserve Deliverable: Data Population from Justwatch_February 03, 2020</t>
  </si>
  <si>
    <t>Attn. Amber: Evalueserve Acknowledgement: Data on small appliances_RES1061040_February 03, 2020</t>
  </si>
  <si>
    <t>Omar, Mohammed</t>
  </si>
  <si>
    <t>Yamauchi.Katsutoshi@bcg.com</t>
  </si>
  <si>
    <t>Attn. Amber: Evalueserve Call Summary: Data on small appliances_RES1061040_February 03, 2020</t>
  </si>
  <si>
    <t>Wijaya.Priscilla@bcg.com</t>
  </si>
  <si>
    <t>Attn. Priscilla: Indonesia News Update_RES0306799_Feburary 03,2020</t>
  </si>
  <si>
    <t>Omar.Mohammed@bcg.com</t>
  </si>
  <si>
    <t>Attn. Mohammed: Evalueserve Request Receipt: New Request _RES1061169_February 03, 2020</t>
  </si>
  <si>
    <t>RE: Attn. Mohammed: Evalueserve Request Receipt: New Request _RES1061169_February 03, 2020</t>
  </si>
  <si>
    <t>Shah, Rutwik</t>
  </si>
  <si>
    <t>BCG; Tamara Weitzel</t>
  </si>
  <si>
    <t>Cottee-Jones.Eden@bcg.com; BCG; Vandana Kushwaha; Aman Bansal; Angela Nunez</t>
  </si>
  <si>
    <t>Attn. Halle: Evalueserve Deliverable_Input of Medicare IT data_RES1059727_February 03, 2020</t>
  </si>
  <si>
    <t>Attn. Matthias &amp; Joerg: Evalueserve Update: Healthcare data providers and affiliation data sets_RES1060939_February 03, 2020</t>
  </si>
  <si>
    <t>BCG_Servicenow; Raji, Maria; Kaisi, NourEddin</t>
  </si>
  <si>
    <t>RE: Sample of benchmarks assessment framework (FYR)</t>
  </si>
  <si>
    <t>Obinger, Katharina</t>
  </si>
  <si>
    <t>BCG_Servicenow; BCG</t>
  </si>
  <si>
    <t>Attn. Amber: Evalueserve Update: Data on small appliances_RES1061040_February 03, 2020</t>
  </si>
  <si>
    <t>Rao.Pavan@bcg.com</t>
  </si>
  <si>
    <t>BCG; Antony, Abby</t>
  </si>
  <si>
    <t>Attn. Pavan: Evalueserve Update: Research Request | Fill-out Excel template for about 200 companies_February 03, 2020</t>
  </si>
  <si>
    <t>Shah.Rutwik@bcg.com</t>
  </si>
  <si>
    <t>Sheng.Dong@bcg.com; BCG</t>
  </si>
  <si>
    <t>Attn. Rutwik: Evalueserve Request Receipt: Help: 3 wheeler data _RES1061268_February 03, 2020</t>
  </si>
  <si>
    <t>BCG; Mukerjee, Pradyot; Bianca Metzler</t>
  </si>
  <si>
    <t>Attn. Katharina: Evalueserve Request Receipt: Research Request RES1061117-Subsector mapping_ February 03, 2020</t>
  </si>
  <si>
    <t>Oleynikova.Yulia@bcg.com</t>
  </si>
  <si>
    <t>BCG; Wicke.Mauritz@bcg.com; Schmidt.Carolin@bcg.com; Harter.Claudia@bcg.com</t>
  </si>
  <si>
    <t>Attn. Yulia: EVS - BCG - Update 1 - Companies revenues_RES1061221_February 3, 2020</t>
  </si>
  <si>
    <t>Connor.Tim@bcg.com</t>
  </si>
  <si>
    <t>RE: Attn. Tim: Evalueserve Request Receipt: Retail SKU Counting _RES1059622_January 31, 2020</t>
  </si>
  <si>
    <t>Attn. Siddharth: Evalueserve Deliverable: Need help on land cost data._RES1029783_February 03, 2020</t>
  </si>
  <si>
    <t>DaherMansour.Jean@bcg.com; Mujtaba.SyedAaqib@bcg.com</t>
  </si>
  <si>
    <t>Attn. Aaqib: Evalueserve Deliverable: Need help on travel research _RES1057309_February 03, 2020</t>
  </si>
  <si>
    <t>Attn. Thomas: Evalueserve Acknowledgment: Pricing information on two commodities_RES1060405_February 03, 2020</t>
  </si>
  <si>
    <t>Magri, Francesca</t>
  </si>
  <si>
    <t>Kern, Maxime</t>
  </si>
  <si>
    <t>BCG; Liliana Polgar</t>
  </si>
  <si>
    <t>EVS - BCG - TMT Italy Newsletter - Februay 03, 2020</t>
  </si>
  <si>
    <t>Harwood.Kayne@bcg.com</t>
  </si>
  <si>
    <t>Attn. Kayne: Evalueserve Request Receipt: Non government support for Victorian bushfire affected communities _RES1061403_February 03, 2020</t>
  </si>
  <si>
    <t>Attn. Jackie: Evalueserve Update: Research on shared services_RES1060892_February 03, 2020</t>
  </si>
  <si>
    <t>Mixter, Katy</t>
  </si>
  <si>
    <t>Lavian, Shahar; Baras, Mor</t>
  </si>
  <si>
    <t>RE: Attn. Mor: EVS Deliverable: World crisis - Ministry of Justice/ Attorney General_RES1059080_February 3, 2020</t>
  </si>
  <si>
    <t>BCG; Prashant Singh</t>
  </si>
  <si>
    <t>RE: Attn. Charlie: Evalueserve Update: Check of Blast Furnace plant owners_RES1060232_February 3, 2020</t>
  </si>
  <si>
    <t>Oleynikova, Yulia</t>
  </si>
  <si>
    <t>RE: Attn. Yulia: EVS - BCG - Update 1 - Companies revenues_RES1061221_February 3, 2020</t>
  </si>
  <si>
    <t>Gutry, Hayden</t>
  </si>
  <si>
    <t>Prashant Singh; Saint-Bonnet, Charlotte</t>
  </si>
  <si>
    <t>BCG; Antony.Abby@bcg.com</t>
  </si>
  <si>
    <t>EVS - BCG - TMT Italy Newsletter - February 03, 2020</t>
  </si>
  <si>
    <t>BCG; 'Chourasia, Amber'</t>
  </si>
  <si>
    <t>BCG; Bianca Metzler; Prashant Singh</t>
  </si>
  <si>
    <t>Prashant Singh; Goldberg, David</t>
  </si>
  <si>
    <t>Attn. Azraa: Evalueserve Update: Biotech_RES1060731­_February 03, 2020</t>
  </si>
  <si>
    <t>Feldmeier, Anna</t>
  </si>
  <si>
    <t>Attn. Thomas: Evalueserve Update: Pricing information on two commodities_RES1060405_February 03, 2020</t>
  </si>
  <si>
    <t>Attn. Altarash: Evalueserve Deliverable: Request for.pdfs_RES1060524_February 03, 2020</t>
  </si>
  <si>
    <t>BCG; Shourya Jaiswal; Katherine Arcaya; Stickel.Ben@bcg.com; 'Ford, Carolyn'</t>
  </si>
  <si>
    <t>Attn. Evalueserve Update: Help with IT application vendor research_RES1060398_February 3, 2020</t>
  </si>
  <si>
    <t>Feldmeier.Anna@bcg.com</t>
  </si>
  <si>
    <t>Gutry.Hayden@bcg.com</t>
  </si>
  <si>
    <t>Attn. Hayden: EVS - BCG - Update 2 - Sponsorship Revenue for Professional Sports Club _RES1054974_January 31, 2020</t>
  </si>
  <si>
    <t>BCG; Llindrisca Figueroa</t>
  </si>
  <si>
    <t>RE:  Attn. Francesca: Evalueserve Acknowledgement: Average km per trip on public transport_RES1061589_February 3, 2020</t>
  </si>
  <si>
    <t>Attn. Matthias &amp; Joerg: Evalueserve Deliverable: Healthcare data providers and affiliation data sets_RES1060939_February 03, 2020</t>
  </si>
  <si>
    <t>Ratika Saxena; BCG</t>
  </si>
  <si>
    <t>RE:  Attn. Francesca: Evalueserve Closed: Average km per trip on public transport_RES1061589_February 3, 2020</t>
  </si>
  <si>
    <t>Dong.Courtney@bcg.com</t>
  </si>
  <si>
    <t>Mohan.Prateek@bcg.com; Agarwal, Samridhi; MS, Sarath; BCG</t>
  </si>
  <si>
    <t>Attn. Courtney: Evalueserve Update: Growth Tech company list_February 3, 2020</t>
  </si>
  <si>
    <t>BCG; Amit Sampaul; Rajat Jain (Caps-08); Bhawna Vashisth</t>
  </si>
  <si>
    <t>RE: Attn. Katy: Evalueserve Acknowledgement: Non-governmental stakeholders_RES1061607_February 3, 2020</t>
  </si>
  <si>
    <t>Jimenez, Macarena</t>
  </si>
  <si>
    <t>Saaby, Thomas</t>
  </si>
  <si>
    <t>Attn. Thomas: EVS - BCG - Deliverable - Support need on validating website information_RES1060120_February 3, 2020</t>
  </si>
  <si>
    <t>Attn. Macarena: Evalueserve Acknowledgment: Busqueda de prensa proyecto Horizonte de Colbun_RES1061643_Feb 3, 2020</t>
  </si>
  <si>
    <t>Attn. Aude: EVS Acknowledgement: Listing of 3 stars restaurants_RES1061574_January 3, 2020</t>
  </si>
  <si>
    <t>BCG; Wicke, Mauritz; Schmidt, Carolin; Harter, Claudia</t>
  </si>
  <si>
    <t>Attn. Azraa: Evalueserve Update: Chemicals industry_RES1060723_February 03, 2020</t>
  </si>
  <si>
    <t>Tiwari, Ritwik; BCG; Tamara Weitzel; Prashant Singh</t>
  </si>
  <si>
    <t>Attn. David: Evalueserve - On Hold: - Historical pricing of aluminium based chemicals for water treatment_RES1061689_February 03, 2020</t>
  </si>
  <si>
    <t>RE: Attn. Charlie: Evalueserve Deliverable: Check of Blast Furnace plant owners_RES1060232_February 3, 2020</t>
  </si>
  <si>
    <t>Auto auction pricing</t>
  </si>
  <si>
    <t>Attn. Adnah: EVS - BCG - Update 1 - Urgent: 311854-29 - KSA Healthcare costs_RES1056682_February 3, 2020</t>
  </si>
  <si>
    <t>Chourasia, Amber; Smarth Grover</t>
  </si>
  <si>
    <t>Schmidt.Claire@bcg.com</t>
  </si>
  <si>
    <t>Attn. Claire: Evalueserve - Acknowledgment: Research Request_RES1061681_Feb 3, 2020</t>
  </si>
  <si>
    <t>Wiesner, Richard</t>
  </si>
  <si>
    <t>RE: Attn. Richard: Evalueserve Update: Locations ranking for greenfield med tech plants_RES1056007_January 28, 2020</t>
  </si>
  <si>
    <t>Wong.Hanson@bcg.com</t>
  </si>
  <si>
    <t>Attn. Hanson: EVS Acknowledgement: Auto auction pricing_RES1061713_February 3, 2020</t>
  </si>
  <si>
    <t>Attn. Alice: EVS - BCG - Deliverable - Protein folding AI technology_RES1060054_February 3, 2020</t>
  </si>
  <si>
    <t>BCG; Shikha Singh (CaPs-08)</t>
  </si>
  <si>
    <t>Attn. Richard: Evalueserve Update: Locations ranking for greenfield med tech plants_RES1056007_January 28, 2020</t>
  </si>
  <si>
    <t>RE: Attn. Mohammed: Evalueserve Update Request Receipt: New Request _RES1061169_February 03, 2020</t>
  </si>
  <si>
    <t>Singh, Nidhi</t>
  </si>
  <si>
    <t>BCG; Chourasia, Amber</t>
  </si>
  <si>
    <t>Kahn.Emily@bcg.com</t>
  </si>
  <si>
    <t>Attn. Emily: EVS Acknowledgement: Data pull from Capterra_RES1061690_February 3, 2020</t>
  </si>
  <si>
    <t>Kahn, Emily</t>
  </si>
  <si>
    <t>RE: Attn. Emily: EVS Acknowledgement: Data pull from Capterra_RES1061690_February 3, 2020</t>
  </si>
  <si>
    <t>Attn. Aude: EVS - BCG - Update -  Listing of 3 stars restaurants_RES1061574_January 3, 2020</t>
  </si>
  <si>
    <t>Tan, Alethea</t>
  </si>
  <si>
    <t>RE: RES1061334 - Request for company background and financial data</t>
  </si>
  <si>
    <t>Wiesner, Richard; Bianca Metzler</t>
  </si>
  <si>
    <t>Saint-Bonnet, Charlotte; Prashant Singh</t>
  </si>
  <si>
    <t>RE: Attn. Azraa: Evalueserve Update: Chemicals industry_RES1060723_February 03, 2020</t>
  </si>
  <si>
    <t>Rebollo, Cristina; Tan, Alethea</t>
  </si>
  <si>
    <t>Attn. Nidhi: Evalueserve Acknowledgment: Local Language Research Support Only - Chinese and Malaysia specific_RES1061841_Feb 3, 2020</t>
  </si>
  <si>
    <t>Joshi, Bhumika; BCG</t>
  </si>
  <si>
    <t>Chaudhury, Azraa; Sakshi Sharma</t>
  </si>
  <si>
    <t>BCG; Katherine Arcaya; Rebollo, Cristina</t>
  </si>
  <si>
    <t>Attn. Alethea: Evalueserve Acknowledgement: Request for company background and financial data_RES1061943_February 3, 2020</t>
  </si>
  <si>
    <t>Feldmeier, Anna; Kathrin Groszhart</t>
  </si>
  <si>
    <t>BCG; Harter, Claudia</t>
  </si>
  <si>
    <t>Birouaine.Khalil@bcg.com</t>
  </si>
  <si>
    <t>Attn. Khalil: Evalueserve Acknowledgment: Linkdin screening_RES1061935_Feb 3, 2020</t>
  </si>
  <si>
    <t>Wicke, Mauritz; Kathrin Groszhart; Oleynikova, Yulia</t>
  </si>
  <si>
    <t>RE: Attn. Halle: Evalueserve Deliverable_Input of Medicare IT data_RES1059727_February 03, 2020</t>
  </si>
  <si>
    <t>Attn. Mohammed: Evalueserve Deliverable Request Receipt: New Request _RES1061169_February 03, 2020</t>
  </si>
  <si>
    <t>Best, Halle; Nitika Madad</t>
  </si>
  <si>
    <t>France-Mensah.Jojo@bcg.com</t>
  </si>
  <si>
    <t>Attn. Jojo: Evalueserve Acknowledgment: Fast Casual Restaurants Units Open/Closed_RES1062014_Feb 3, 2020</t>
  </si>
  <si>
    <t>France-Mensah, Jojo</t>
  </si>
  <si>
    <t>RE: Attn. Jojo: Evalueserve Acknowledgment: Fast Casual Restaurants Units Open/Closed_RES1062014_Feb 3, 2020</t>
  </si>
  <si>
    <t>Connor, Tim</t>
  </si>
  <si>
    <t>Connor, Tim; Prashant Singh</t>
  </si>
  <si>
    <t>BCG; Amit Sampaul; Rajat Jain (Caps-08); Bhawna Vashisth; Prashant Singh</t>
  </si>
  <si>
    <t>RE: Attn. Emily: EVS Deliverable: Data pull from Capterra_RES1061690_February 3, 2020</t>
  </si>
  <si>
    <t>Mansour.Jowy@bcg.com</t>
  </si>
  <si>
    <t>Attn. Jowy: Evalueserve Acknowledgment: Data from EvaluatePharma_RES1062106_Feb 3, 2020</t>
  </si>
  <si>
    <t>To.Carmen@bcg.com</t>
  </si>
  <si>
    <t>Attn. Carmen: Evalueserve Acknowledgment: Help finding holistic wellness campaigns by employers_RES1062116_Feb 4, 2020</t>
  </si>
  <si>
    <t>RE: Attn. Macarena: Evalueserve Acknowledgment: Busqueda de prensa proyecto Horizonte de Colbun_RES1061643_Feb 3, 2020</t>
  </si>
  <si>
    <t>RE: Attn. Alethea: Evalueserve Update: Request for company background and financial data_RES1061943_February 3, 2020</t>
  </si>
  <si>
    <t>RE: Attn. Katy: Evalueserve Deliverable: Non-governmental stakeholders_RES1061607_February 3, 2020</t>
  </si>
  <si>
    <t>RE: Attn. Jojo: Evalueserve Update: Fast Casual Restaurants Units Open/Closed_RES1062014_Feb 3, 2020</t>
  </si>
  <si>
    <t>RE: Attn. Katharina: Evalueserve Request Receipt: Research Request RES1061117-Subsector mapping_ February 03, 2020</t>
  </si>
  <si>
    <t>Attn. Claire: Evalueserve - Deliverable: Research Request_RES1061681_Feb 3, 2020</t>
  </si>
  <si>
    <t>DaSilva.Bryann@bcg.com</t>
  </si>
  <si>
    <t>Attn. Bryann: Evalueserve - Acknowledgment - Corporate Forest Responsibility Efforts_RES1062149_Feb 3, 2020</t>
  </si>
  <si>
    <t>DaSilva, Bryann</t>
  </si>
  <si>
    <t>RE: Attn. Charlotte: Evalueserve Deliverable: Request_RES1060389_Jan 31, 2020</t>
  </si>
  <si>
    <t>Nath, Saaya</t>
  </si>
  <si>
    <t>Aman Bansal; BCG; Vandana Kushwaha; Tyger, Ellie</t>
  </si>
  <si>
    <t>RE: Attn. Ellie: Evalueserve Deliverable: revenue/geographies for environmental / emergency services companies_RES1057148_January 30, 2020</t>
  </si>
  <si>
    <t>To, Carmen</t>
  </si>
  <si>
    <t>RE: Attn. Carmen: Evalueserve Acknowledgment: Help finding holistic wellness campaigns by employers_RES1062116_Feb 4, 2020</t>
  </si>
  <si>
    <t>Attn. Amber: Evalueserve Deliverable: Data on small appliances_RES1061040_February 04, 2020</t>
  </si>
  <si>
    <t>Attn. Azraa: Evalueserve Update: Chemicals industry_RES1060723_February 04, 2020</t>
  </si>
  <si>
    <t>BCG; Sanprati Sharma</t>
  </si>
  <si>
    <t>Attn. Yuta: Evalueserve Update: Industry 4.0 Factories Research_RES1058155_February 04, 2020</t>
  </si>
  <si>
    <t>Attn. Nidhi: Evalueserve Update: Request for Sustainability_RES1052804_February 04, 2020</t>
  </si>
  <si>
    <t>BCG; Swapnil Jain; Ritaban Mukhopadhyay</t>
  </si>
  <si>
    <t>Attn. Maria: Evalueserve Update: Research how governments use the customer journey/citizen centric approach to improve the services_RES1060069_February 04, 2020</t>
  </si>
  <si>
    <t>Attn. Bryann: Evalueserve Acknowledgment: Corporate Forest Responsibility Efforts_RES1062149_February 04, 2020</t>
  </si>
  <si>
    <t>Attn. Kayne: Evalueserve Acknowledgement: Non government support for Victorian bushfire affected communities _RES1061403_February 04, 2020</t>
  </si>
  <si>
    <t>Attn. Lynette: Evalueserve Update: UOB Subsidiary Data Research _RES1059931_February 04, 2020</t>
  </si>
  <si>
    <t>Attn. Joyce: Evalueserve Acknowledgement: Private Health Insurance in Australia_RES1062365_February 04, 2020</t>
  </si>
  <si>
    <t>Attn. Jackie: Evalueserve Capacity Release: Research on shared services_RES1060892_February 04, 2020</t>
  </si>
  <si>
    <t>Christensen, Mathias</t>
  </si>
  <si>
    <t>Gupta, Amit; BCG; Gupta, Nikita (IKA); Chiotopoulos, Alexandros; Tamara Weitzel</t>
  </si>
  <si>
    <t>Attn. Mathias: Evalueserve Request Receipt: RE: Knowledge Download on P&amp;C RES1055744_ February 04, 2020</t>
  </si>
  <si>
    <t>Berrada.Sofia@bcg.com</t>
  </si>
  <si>
    <t>Attn. Sofia: Evalueserve Acknowledgement: Vendor Assessment_RES1062164_February 4, 2020</t>
  </si>
  <si>
    <t>Attn. Tim: Evalueserve Acknowledgement: Retail SKU Counting_RES1059622_February 04, 2020</t>
  </si>
  <si>
    <t>Attn. Courtney: Evalueserve Update: Growth Tech company list_February 4, 2020</t>
  </si>
  <si>
    <t>Aman Bansal; BCG; Vandana Kushwaha; Tyger, Ellie; Bianca Metzler; Tamara Weitzel</t>
  </si>
  <si>
    <t>Attn. Laura: Evalueserve Request Receipt: Integrations _RES1062183_ February 04, 2020</t>
  </si>
  <si>
    <t>BCG; Estrellita, Vania; Bianca Metzler</t>
  </si>
  <si>
    <t>Attn. Shreekar: Evalueserve Update: Need help on Telco products benchmarking_RES1058879_February 04, 2020</t>
  </si>
  <si>
    <t>Nicolas Quagliotti; BCG</t>
  </si>
  <si>
    <t>Attn. Wray: Evalueserve Update: Data request on all sectors_RES1059483_February 04, 2020</t>
  </si>
  <si>
    <t>BCG; Shourya Jaiswal</t>
  </si>
  <si>
    <t>Attn. Wesley: Evalueserve Acknowledgment: Cloud services for financial institutions_RES1062231_February 04, 2020</t>
  </si>
  <si>
    <t>Woodfinden.Leonie@bcg.com</t>
  </si>
  <si>
    <t>Dickinson, Abigail; Chaudhury, Azraa; Ahn, Alice; BCG</t>
  </si>
  <si>
    <t>Attn. Leonie: Evalueserve Update_Biopharma segments with protein folding applications_RES1058356_February 04, 2020</t>
  </si>
  <si>
    <t>Hara, Takaaki</t>
  </si>
  <si>
    <t>Attn. Vanessa: Evalueserve Request Receipt: Access to S&amp;P Global database? _RES1062196_ February 04, 2020</t>
  </si>
  <si>
    <t>Attn. Azraa: Evalueserve Update: Biotech_RES1060731­_February 04, 2020</t>
  </si>
  <si>
    <t>Attn. Vanessa: Evalueserve Request Receipt: Research Electric EBITDA of Regulated utilities _RES1062201_ February 04, 2020</t>
  </si>
  <si>
    <t>Attn. Tim: Evalueserve Capacity Release: Retail SKU Counting_RES1059622_February 04, 2020</t>
  </si>
  <si>
    <t>Attn. Richard: Evalueserve Update: Locations ranking for greenfield med tech plants_RES1056007_February 04, 2020</t>
  </si>
  <si>
    <t>Tan.Alethea@bcg.com</t>
  </si>
  <si>
    <t>Angela Nunez; BCG; Katherine Arcaya; Rebollo, Cristina</t>
  </si>
  <si>
    <t>Attn. Alethea: Evalueserve Update: Request for company background and financial data_RES1061943_February 04, 2020</t>
  </si>
  <si>
    <t>Ghosh.Kaustav@bcg.com</t>
  </si>
  <si>
    <t>Attn. Kaustav: Evalueserve Update: Help Required with benchmarking of Telematics Payment Services_RES1062397_February 04, 2020</t>
  </si>
  <si>
    <t>Bergstrom, Linus</t>
  </si>
  <si>
    <t>Tiwari, Ritwik; BCG</t>
  </si>
  <si>
    <t>Attn. Hanson: Evalueserve Acknowledgement: Auto auction pricing_RES1061713_February 4, 2020</t>
  </si>
  <si>
    <t>VND Singhani, Jayesh; BCG</t>
  </si>
  <si>
    <t>Hara.Takaaki@bcg.com</t>
  </si>
  <si>
    <t xml:space="preserve">Attn. Takaaki: Evalueserve Request Receipt: Research Request _RES1062458_ February 04, 2020 </t>
  </si>
  <si>
    <t>Sheng.Dong@bcg.com; BCG; Prince Girdhar</t>
  </si>
  <si>
    <t>Attn. Rutwik: Evalueserve Capacity Update: Help: 3 wheeler data _RES1061268_February 04, 2020</t>
  </si>
  <si>
    <t>Yang, Fangqi</t>
  </si>
  <si>
    <t>Attn. Thomas: Evalueserve Update: Pricing information on two commodities_RES1060405_February 04, 2020</t>
  </si>
  <si>
    <t>Hollis, Mark</t>
  </si>
  <si>
    <t>BCG; Marion Volk; Maria Somfelean</t>
  </si>
  <si>
    <t>RE: Contact to EVS Outsourced Research</t>
  </si>
  <si>
    <t>RE: Attn. Mathias: Evalueserve Request Receipt: RE: Knowledge Download on P&amp;C RES1055744_ February 04, 2020</t>
  </si>
  <si>
    <t>Attn. Azraa: Evalueserve Deliverable: Biotech_RES1060731­_February 04, 2020</t>
  </si>
  <si>
    <t>Request RES1061725 - Greenfield plant, country assessment.  | Attn. Richard: Evalueserve Update: Locations ranking for greenfield med tech plants_RES1056007_February 04, 2020</t>
  </si>
  <si>
    <t>Clements, James</t>
  </si>
  <si>
    <t>Attn. Hayden: EVS - BCG - Deliverable - Sponsorship Revenue for Professional Sports Club _RES1054974_February 4, 2020</t>
  </si>
  <si>
    <t>Kim.Innsung@bcg.com</t>
  </si>
  <si>
    <t>Attn. Innsung: EVS Acknowledgement: Request RES1062464 - Wages_RES1062464_February 4, 2020</t>
  </si>
  <si>
    <t>Mujtaba, Syed Aaqib</t>
  </si>
  <si>
    <t>Dolezalek, Lorenz</t>
  </si>
  <si>
    <t>Locations</t>
  </si>
  <si>
    <t>Kim, Innsung</t>
  </si>
  <si>
    <t>VND Sorea, Andrada</t>
  </si>
  <si>
    <t>Attn. Azraa: Evalueserve Deliverable: Chemicals industry_RES1060723_February 04, 2020</t>
  </si>
  <si>
    <t>Natalchenko, Inna; BCG</t>
  </si>
  <si>
    <t>RE: RES1062494: Newspapers and magazines publisher revenues from social media platforms</t>
  </si>
  <si>
    <t>Santos, Alberto; Carrasco, Jennifer</t>
  </si>
  <si>
    <t>EPG Press Energy, 02-04-20</t>
  </si>
  <si>
    <t>Yang.Fangqi@bcg.com</t>
  </si>
  <si>
    <t>Flynn.Anna@bcg.com</t>
  </si>
  <si>
    <t>BCG; Adela Blaga</t>
  </si>
  <si>
    <t>Attn. Anna: EVS - BCG - Deliverable - Data collection_RES1051920_January 23, 2020</t>
  </si>
  <si>
    <t>Wallard.Alexandre@bcg.com</t>
  </si>
  <si>
    <t>BCG; Mouilleseaux.Thomas@bcg.com; Laura Blaga</t>
  </si>
  <si>
    <t>Attn. Alexandre: EVS - BCG - Deliverable - Supplier sizing for an IG manufacturer _RES1053009_January 23, 2020</t>
  </si>
  <si>
    <t>RE: Attn. Azraa: Evalueserve Deliverable: Chemicals industry_RES1060723_February 04, 2020</t>
  </si>
  <si>
    <t>Clements.James@bcg.com</t>
  </si>
  <si>
    <t>Koeleman, Jan; Slack, Aidan; Molloy, Matthew; BCG; Carmen Anca Negus; Hollis.Mark@bcg.com</t>
  </si>
  <si>
    <t>Attn: James: EVS Acknowledgement: Mental Health Offerings in Sport and across Victoria_RES1062620_February 4, 2020</t>
  </si>
  <si>
    <t>Wallard, Alexandre</t>
  </si>
  <si>
    <t>BCG; Mouilleseaux, Thomas; Laura Blaga</t>
  </si>
  <si>
    <t>Attn. Camille: Evalueserve Update_ Distribution companies research_RES1053944_February 04, 2020</t>
  </si>
  <si>
    <t>Anand.Akshara@bcg.com</t>
  </si>
  <si>
    <t>Attn. Akshara: Evalueserve Deliverable: Urgent Capacity Required: Financial data for NCLT companies_RES1050597_January 23, 2020</t>
  </si>
  <si>
    <t>Dolezalek.Lorenz@bcg.com</t>
  </si>
  <si>
    <t>BCG; Ortmann.Jens@bcg.com</t>
  </si>
  <si>
    <t>Attn. Lorenz: Evalueserve Request Receipt: Locations _RES1062581_ February 04, 2020</t>
  </si>
  <si>
    <t>BCG; DaherMansour.Jean@bcg.com</t>
  </si>
  <si>
    <t>Attn. Aaqib: Evalueserve Deliverable: Need help on travel research _RES1057309_February 04, 2020</t>
  </si>
  <si>
    <t>BCG; Daher Mansour, Jean</t>
  </si>
  <si>
    <t>RE: Attn. Aaqib: Evalueserve Deliverable: Need help on travel research _RES1057309_February 04, 2020</t>
  </si>
  <si>
    <t>Ad spend research request</t>
  </si>
  <si>
    <t>BCG; Ortmann, Jens</t>
  </si>
  <si>
    <t>RE: Attn. Lorenz: Evalueserve Request Receipt: Locations _RES1062581_ February 04, 2020</t>
  </si>
  <si>
    <t>Chaudhary, Neil</t>
  </si>
  <si>
    <t>Attn. Kayne: Evalueserve Deliverable: Non government support for Victorian bushfire affected communities _RES1061403_February 04, 2020</t>
  </si>
  <si>
    <t>Attn. Amber: Evalueserve Request Receipt: Ad spend research request _RES1062664_ February 04, 2020</t>
  </si>
  <si>
    <t>Koeleman, Jan; Slack, Aidan; Molloy, Matthew; BCG</t>
  </si>
  <si>
    <t>BCG; Rajat Pandey; Nitika Madad</t>
  </si>
  <si>
    <t xml:space="preserve">RE: Attn. Isabel: Evalueserve Deliverable_ Diagnostic of clinical trial sites_RES1048738_ February 04, 2020 </t>
  </si>
  <si>
    <t>Attn. Adnah: EVS - BCG - Update 2 - Urgent: 311854-29 - KSA Healthcare costs_RES1056682_February 4, 2020</t>
  </si>
  <si>
    <t>BCG; Ritaban Mukhopadhyay; Swapnil Jain</t>
  </si>
  <si>
    <t>Aman Bansal; Deepak Bansal (CaPS-08); Neha Sharma; BCG</t>
  </si>
  <si>
    <t>Sharma.Rishabh2@bcg.com</t>
  </si>
  <si>
    <t>Ghosh, Kaustav; BCG</t>
  </si>
  <si>
    <t>Attn.Rishabh: Evalueserve Acknowledgement_Industrial Robotics Diligence_February 04, 2020</t>
  </si>
  <si>
    <t>EVS - BCG - TMT Italy Newsletter - February 04, 2020</t>
  </si>
  <si>
    <t>Carrasco, Jennifer</t>
  </si>
  <si>
    <t>RE: EPG Press Energy, 02-04-20</t>
  </si>
  <si>
    <t>Attn. Bryann: Evalueserve Update: Corporate Forest Responsibility Efforts_RES1062149_February 04, 2020</t>
  </si>
  <si>
    <t>RE: Attn. Maria: Evalueserve Update: Research how governments use the customer journey/citizen centric approach to improve the services_RES1060069_February 04, 2020</t>
  </si>
  <si>
    <t>Attn. Innsung: EVS - BCG - Deliverable - Request RES1062464 - Wages_RES1062464_February 4, 2020</t>
  </si>
  <si>
    <t>Maini, Pragya</t>
  </si>
  <si>
    <t>Attn. Aude: EVS - BCG - Deliverable -  Listing of 3 stars restaurants_RES1061574_February 4, 2020</t>
  </si>
  <si>
    <t>Santos, Alberto; BCG</t>
  </si>
  <si>
    <t>Attn. Wray: Evalueserve Deliverable: Data request on all sectors_RES1059483_February 04, 2020</t>
  </si>
  <si>
    <t>Maini.Pragya@bcg.com</t>
  </si>
  <si>
    <t>Attn. Pragya: Evalueserve Request Receipt: Average cost for 3rd party recruitment tools/vendors - Digital POP _RES1062773_ February 04, 2020</t>
  </si>
  <si>
    <t>Attn. Wesley: Evalueserve Update: Cloud services for financial institutions_RES1062231_February 04, 2020</t>
  </si>
  <si>
    <t>RE: Attn. Isabel: Evalueserve Deliverable_ Diagnostic of clinical trial sites_RES1048738_ February 04, 2020</t>
  </si>
  <si>
    <t>Attn. Leonie: Evalueserve Deliverable_Biopharma segments with protein folding applications_RES1058356_February 04, 2020</t>
  </si>
  <si>
    <t>Raji, Maria</t>
  </si>
  <si>
    <t>Attn. Joyce: Evalueserve Deliverable: Private Health Insurance in Australia_RES1062365_February 04, 2020</t>
  </si>
  <si>
    <t>Gharaibeh, Yasmine</t>
  </si>
  <si>
    <t>Jin, Leticia; Hirodiya, Neha; BCG; AskKT_MiddleEast</t>
  </si>
  <si>
    <t>RE: list check</t>
  </si>
  <si>
    <t>Attn. Courtney: Evalueserve Deliverable: Growth Tech company list_February 4, 2020</t>
  </si>
  <si>
    <t>BCG; Swapnil Jain; Ritaban Mukhopadhyay; Katherine Arcaya</t>
  </si>
  <si>
    <t>Khurana, Harshit; Gharaibeh, Yasmine</t>
  </si>
  <si>
    <t>RE: Attn. Azraa: Evalueserve Update_Biopharma segments with protein folding applications_RES1058356_January 30, 2020</t>
  </si>
  <si>
    <t>Attn. Thomas: Evalueserve Deliverable: Pricing information on two commodities_RES1060405_February 04, 2020</t>
  </si>
  <si>
    <t>Raji.Maria@bcg.com</t>
  </si>
  <si>
    <t>Attn. Maria: EVS Acknowledgement: List of indicators from report / FRENCH SPEAKING resource required_RES1062808_February 4, 2020</t>
  </si>
  <si>
    <t>BCG; Katherine Arcaya; Prashant Singh</t>
  </si>
  <si>
    <t>BCG; Tamara Weitzel; Prashant Singh</t>
  </si>
  <si>
    <t>Attn. Laura: Evalueserve Acknowledgment: Integrations _RES1062183_ February 04, 2020</t>
  </si>
  <si>
    <t>RE: Attn. Sofia: Evalueserve Update: Vendor Assessment_RES1062164_February 4, 2020</t>
  </si>
  <si>
    <t>Tamara Weitzel; BCG</t>
  </si>
  <si>
    <t>Spindler, Laura</t>
  </si>
  <si>
    <t>BCG; Mansi Narang</t>
  </si>
  <si>
    <t>Attn. Hanson: Evalueserve Deliverable: Auto auction pricing_RES1061713_February 04, 2020</t>
  </si>
  <si>
    <t>RE: Attn. Ellie: Evalueserve Deliverable: revenue/geographies for environmental / emergency services companies_RES1057148_February 04, 2020</t>
  </si>
  <si>
    <t>Attn. Takaaki: Evalueserve Request Receipt: Research Request _RES1062458_ February 04, 2020</t>
  </si>
  <si>
    <t>Dickinson, Abigail; Ahn, Alice; BCG</t>
  </si>
  <si>
    <t>RE: Attn. Leonie: Evalueserve Deliverable_Biopharma segments with protein folding applications_RES1058356_February 04, 2020</t>
  </si>
  <si>
    <t>Tamara Weitzel; BCG; Daher Mansour, Jean</t>
  </si>
  <si>
    <t>BCG; Swapnil Jain; Ritaban Mukhopadhyay; Bruno Pasten</t>
  </si>
  <si>
    <t>BCG; Rebollo, Cristina; Angela Nunez; Smarth Grover</t>
  </si>
  <si>
    <t>BCG; Swapnil Jain; Ritaban Mukhopadhyay; Ratika Saxena</t>
  </si>
  <si>
    <t>Christensen.Mathias@bcg.com</t>
  </si>
  <si>
    <t>Katherine Arcaya; Gupta3.Nikita@bcg.com; Chiotopoulos.Alexandros@bcg.com; BCG</t>
  </si>
  <si>
    <t>Gharaibeh, Yasmine; Khurana, Harshit</t>
  </si>
  <si>
    <t>BCG; Smarth Grover; Tanuj Anand</t>
  </si>
  <si>
    <t>RE: Attn. Alethea: Evalueserve Update: Request for company background and financial data_RES1061943_February 04, 2020</t>
  </si>
  <si>
    <t>Katherine Arcaya; BCG</t>
  </si>
  <si>
    <t>Attn. Maria: EVS - BCG - Update 1 -  List of indicators from report / FRENCH SPEAKING resource required_RES1062808_February 4, 2020</t>
  </si>
  <si>
    <t>Kondo.Amy@bcg.com</t>
  </si>
  <si>
    <t>Attn. Amy: EVS Acknowledgement: Open source research on landbanks_RES1062832_February 4, 2020</t>
  </si>
  <si>
    <t>BCG; Estrellita.Vania@bcg.com; Bianca Metzler</t>
  </si>
  <si>
    <t>Kwon, Dogeun</t>
  </si>
  <si>
    <t>Ghirardi.Alessandro@bcg.com</t>
  </si>
  <si>
    <t>Attn. Alessandro: EVS Acknowledgement: EVMP peugeout citroen platform_RES1062912_February 4, 2020</t>
  </si>
  <si>
    <t>Ghirardi, Alessandro</t>
  </si>
  <si>
    <t>IGKT Shipbuilding; BCG; BCG_Servicenow</t>
  </si>
  <si>
    <t>Attn. Dogeun: EVS Acknowledgement: request on MAN research_RES1063006_February 4, 2020</t>
  </si>
  <si>
    <t>Chaudhury, Azraa; Nitika Madad; Woodfinden, Leonie</t>
  </si>
  <si>
    <t>BCG; Estrellita, Vania; Prince Girdhar</t>
  </si>
  <si>
    <t>Attn. Sara: EVS - BCG - Deliverable - Gastroenterology company profile data_RES1059879_February 4, 2020</t>
  </si>
  <si>
    <t>Alnoaimi.Abdulrahman@bcg.com</t>
  </si>
  <si>
    <t>Attn. Abdulrahman: Evalueserve Acknowledgment: Compiling company information_RES1063031_Feb 4, 2020</t>
  </si>
  <si>
    <t>Alnoaimi, Abdulrahman</t>
  </si>
  <si>
    <t>RE: Attn. Abdulrahman: Evalueserve Acknowledgment: Compiling company information_RES1063031_Feb 4, 2020</t>
  </si>
  <si>
    <t>bekki.amine@bcg.com</t>
  </si>
  <si>
    <t>BCG; Natalchenko.Inna@bcg.com; EXTSorea.Andrada@bcg.com</t>
  </si>
  <si>
    <t>Attn. Amine: EVS - BCG - Update 1 - Newspapers and magazines publisher revenues from social media platforms_RES1063075_February 4, 2020</t>
  </si>
  <si>
    <t>RE: Attn. Carmen: Evalueserve Deliverable: Help finding holistic wellness campaigns by employers_RES1062116_Feb 4, 2020</t>
  </si>
  <si>
    <t>Attn. Maria: EVS - BCG - Update 2 -  List of indicators from report / FRENCH SPEAKING resource required_RES1062808_February 4, 2020</t>
  </si>
  <si>
    <t>Attn: James: EVS - BCG - Mental Health Offerings in Sport and across Victoria_RES1062620_February 4, 2020</t>
  </si>
  <si>
    <t>Khairallah, Hajar</t>
  </si>
  <si>
    <t>Attn. Hajar: Evalueserve Acknowledgment: Warehouses geodis_RES1063197_Feb 4, 2020</t>
  </si>
  <si>
    <t>RE: Attn. Hajar: Evalueserve Acknowledgment: Warehouses geodis_RES1063197_Feb 4, 2020</t>
  </si>
  <si>
    <t>Berube.Samuel@bcg.com</t>
  </si>
  <si>
    <t>Attn. Samuel: Evalueserve Acknowledgment: Socialbakers sentiment analysis_RES1063166_Feb 4, 2020</t>
  </si>
  <si>
    <t>Attn. Laura: Evalueserve Update: Integrations _RES1062183_ February 04, 2020</t>
  </si>
  <si>
    <t>Kondo, Amy</t>
  </si>
  <si>
    <t>Sentissi.Omar@bcg.com</t>
  </si>
  <si>
    <t>Attn. Omar: Evalueserve Acknowledgment: Screening of O&amp;P component players_RES1063333_Feb 4, 2020</t>
  </si>
  <si>
    <t>Kondo, Amy; Bianca Metzler</t>
  </si>
  <si>
    <t>RE: Attn. Amy: EVS Acknowledgement: Open source research on landbanks_RES1062832_February 4, 2020</t>
  </si>
  <si>
    <t>(Kardok) Wendt, Meghan</t>
  </si>
  <si>
    <t>RE: Attn. Samuel: Evalueserve Acknowledgment: Socialbakers sentiment analysis_RES1063166_Feb 4, 2020</t>
  </si>
  <si>
    <t>RE: Attn. Mathias: Evalueserve deliverable: M_A_deals_missing_revenue_RES1063017_ February 04, 2020</t>
  </si>
  <si>
    <t>RE: Attn. Aaqib: Evalueserve Update: Need help on travel research_RES1057309_February 04, 2020</t>
  </si>
  <si>
    <t>Attn. Laura: Evalueserve Update2: Integrations _RES1062183_ February 04, 2020</t>
  </si>
  <si>
    <t>Jin, Leticia; Hirodiya, Neha; BCG</t>
  </si>
  <si>
    <t>Attn. Yasmine: Evalueserve Deliverable_list check_RES1063023_Feb 4, 2020</t>
  </si>
  <si>
    <t>Attn. Dylan: Evalueserve - Acknowledgment: UAV / UAS Market for USA (Unmanned Aerial Systems) _RES1063425_Feb 4, 2020</t>
  </si>
  <si>
    <t>RE: Attn. Abdulrahman: Evalueserve Update: Compiling company information_RES1063031_Feb 4, 2020</t>
  </si>
  <si>
    <t>RE: Attn. Ellie: Evalueserve Deliverable: Follow up_RES1057148_February 04, 2020</t>
  </si>
  <si>
    <t>Support needed</t>
  </si>
  <si>
    <t>RE: request on MAN research</t>
  </si>
  <si>
    <t>RE: Attn: James: EVS - BCG - Mental Health Offerings in Sport and across Victoria_RES1062620_February 4, 2020</t>
  </si>
  <si>
    <t>Yamauchi, Katsutoshi</t>
  </si>
  <si>
    <t>Huang, Caroline</t>
  </si>
  <si>
    <t>Research Request on Oral Solid Dosage market</t>
  </si>
  <si>
    <t>Gupta, Nishant (BGL)</t>
  </si>
  <si>
    <t>Ruiz, Marc</t>
  </si>
  <si>
    <t>Knopp, Lisa</t>
  </si>
  <si>
    <t>Attn. Amy: Evalueserve Deliverable: Excel manipulation || high priority_RES1052324_February 05, 2020</t>
  </si>
  <si>
    <t>Attn. Azraa: Evalueserve Update: Chemicals industry_RES1060723_February 05, 2020</t>
  </si>
  <si>
    <t>Attn. Nidhi: Evalueserve Update: Request for Sustainability_RES1052804_February 05, 2020</t>
  </si>
  <si>
    <t>Attn. Maria: Evalueserve Update: Research how governments use the customer journey/citizen centric approach to improve the services_RES1060069_February 05, 2020</t>
  </si>
  <si>
    <t>Massari.Giovanni@bcg.com</t>
  </si>
  <si>
    <t>Attn. Giovanni: Evalueserve Acknowledgment: Support needed_RES1063621_ February 05, 2020</t>
  </si>
  <si>
    <t>Attn. Yuta: Evalueserve Update: Industry 4.0 Factories Research_RES1058155_February 05, 2020</t>
  </si>
  <si>
    <t>BCG; Rebollo.Cristina@bcg.com</t>
  </si>
  <si>
    <t>Attn. Linor: Evalueserve Capacity Release: Chemical shipping - trade flows_RES1056664_February 05, 2020</t>
  </si>
  <si>
    <t>Attn. Wesley: Evalueserve Deliverable: Cloud services for financial institutions_RES1062231_February 05, 2020</t>
  </si>
  <si>
    <t>RE: Attn. Akinola:  Evalueserve Update: Help with IT application vendor research_RES1060398_February 3, 2020</t>
  </si>
  <si>
    <t>Attn. Aaqib: Evalueserve Update: Need help on travel research_RES1057309_February 05, 2020</t>
  </si>
  <si>
    <t>Attn. Amber: Evalueserve Acknowledgement: Ad spend research request _RES1062664_ February 05, 2020</t>
  </si>
  <si>
    <t>BCG; Tanuj Anand; Angela Nunez</t>
  </si>
  <si>
    <t>Attn. Alethea: Evalueserve Update: Request for company background and financial data_RES1061943_February 05, 2020</t>
  </si>
  <si>
    <t>BCG; Mansi Narang; Maria Somfelean</t>
  </si>
  <si>
    <t>Attn. Bryann: Evalueserve Update: Corporate Forest Responsibility Efforts_RES1062149_February 05, 2020</t>
  </si>
  <si>
    <t>Attn. Richard: Evalueserve Update: Locations ranking for greenfield med tech plants_RES1056007_February 05, 2020</t>
  </si>
  <si>
    <t>Huang.Caroline@bcg.com</t>
  </si>
  <si>
    <t>BCG; Peggy Meng; Florence Hao</t>
  </si>
  <si>
    <t>Attn. carolie: Evalueserve Request Receipt: 汽车零部件出口数据 _RES1063568_ February 05, 2020</t>
  </si>
  <si>
    <t>Dolezalek.Lorenz@bcg.com; Ortmann, Jens</t>
  </si>
  <si>
    <t>Attn. Lorenz: Evalueserve Acknowledgement: Locations _RES1062581_ February 05, 2020</t>
  </si>
  <si>
    <t>DaherMansour.Jean@bcg.com; BCG; Sofia Gonzalez</t>
  </si>
  <si>
    <t>BCG; Evans.Danielle@bcg.com</t>
  </si>
  <si>
    <t>Attn. Dylan: Evalueserve Acknowledgment: UAV / UAS Market for USA (Unmanned Aerial Systems) _RES1063425_February 5, 2020</t>
  </si>
  <si>
    <t>denheijer.brad@bcg.com</t>
  </si>
  <si>
    <t>VazquezAnderson.Jorge@bcg.com; BCG</t>
  </si>
  <si>
    <t>Attn. Brad: Evalueserve Request Receipt: Bio-pharmaceutical Regulatory Processes _RES1063453_February 05, 2020</t>
  </si>
  <si>
    <t>Attn. Shreekar: Evalueserve Update: Need help on Telco products benchmarking_RES1058879_February 05, 2020</t>
  </si>
  <si>
    <t>Kwon.Dogeun@bcg.com</t>
  </si>
  <si>
    <t>Attn. Dogeun: Evalueserve Acknowledgement: request on MAN research_RES1063463_February 05, 2020</t>
  </si>
  <si>
    <t>Attn. Kaustav: Evalueserve Update: Help Required with benchmarking of Telematics Payment Services_RES1062397_February 05, 2020</t>
  </si>
  <si>
    <t>Ruiz.Marc@bcg.com</t>
  </si>
  <si>
    <t>Attn. Marc: Evalueserve Request Receipt: Health condition market sizing for the United States (patients and market value in USD) _RES1063472_February 05, 2020</t>
  </si>
  <si>
    <t>Attn. Lynette: Evalueserve Update: UOB Subsidiary Data Research _RES1059931_February 05, 2020</t>
  </si>
  <si>
    <t>Gwalani.Gaurish@bcg.com</t>
  </si>
  <si>
    <t>Aggarwal.Rohan@bcg.com; BCG</t>
  </si>
  <si>
    <t>Attn. Gaurish: Evalueserve Acknowledgement_Oral Solid Dosage market_RES1063581_February 05, 2020</t>
  </si>
  <si>
    <t>Vazquez Anderson, Jorge</t>
  </si>
  <si>
    <t>den Heijer, Brad; BCG</t>
  </si>
  <si>
    <t>Attn. Alessandro: EVS Acknowledgement: EVMP peugeout citroen platform_RES1062912_February 5, 2020</t>
  </si>
  <si>
    <t>RE: Attn. Aaqib: Evalueserve Update: Need help on travel research_RES1057309_February 05, 2020</t>
  </si>
  <si>
    <t>Chaudhary.Neil@bcg.com</t>
  </si>
  <si>
    <t>Attn. Neil: Evalueserve Acknowledgement_ Medical Institution Data Collection_RES1063648_ February 05, 2020</t>
  </si>
  <si>
    <t>RE: Attn. Brad: Evalueserve Request Receipt: Bio-pharmaceutical Regulatory Processes _RES1063453_February 05, 2020</t>
  </si>
  <si>
    <t>Attn. Nishant: Evalueserve Acknowledgment: Need help with identifying cluster names_RES1063621_February 05, 2020</t>
  </si>
  <si>
    <t>Attn. Tim: Evalueserve Capacity Release: Retail SKU Counting_RES1059622_February 05, 2020</t>
  </si>
  <si>
    <t>Kaustav; Arnav Saxena; BCG</t>
  </si>
  <si>
    <t>Khairallah.Hajar@bcg.com</t>
  </si>
  <si>
    <t>Attn. Hajar: Evalueserve Acknowledgment: Warehouses geodis_RES1063197_February 05, 2020</t>
  </si>
  <si>
    <t>BCG; Katherine Arcaya; Sofia Gonzalez</t>
  </si>
  <si>
    <t>RE: Attn. Carmen: Evalueserve Deliverable: Help finding holistic wellness campaigns by employers_RES1062116_Feb 05, 2020</t>
  </si>
  <si>
    <t>Ahn, Alice; Chaudhury.Azraa@bcg.com</t>
  </si>
  <si>
    <t>Dickinson, Abigail; BCG; Woodfinden, Leonie</t>
  </si>
  <si>
    <t>Attn. Azraa &amp; Alice: Evalueserve Update_Biopharma segments with protein folding applications_RES1058356_February 05, 2020</t>
  </si>
  <si>
    <t>BCG; Varunika Shah; Meenu Kumari</t>
  </si>
  <si>
    <t>Attn.Takaaki: Evalueserve Acknowledgement: Research Request _RES1062458_ February 05, 2020</t>
  </si>
  <si>
    <t>BCG; Sofia Gonzalez; Katherine Arcaya</t>
  </si>
  <si>
    <t>RE: Attn. Katy: Evalueserve Deliverable: Non-governmental stakeholders_RES1061607_February 5, 2020</t>
  </si>
  <si>
    <t>RE: Attn. Sofia: Evalueserve Update: Vendor Assessment_RES1062164_February 5, 2020</t>
  </si>
  <si>
    <t>BCG; Paula Barb</t>
  </si>
  <si>
    <t>BCG; Tamara Weitzel; Llindrisca Figueroa</t>
  </si>
  <si>
    <t>RE: Attn. Laura: Evalueserve Update2: Integrations _RES1062183_ February 05, 2020</t>
  </si>
  <si>
    <t>Koeleman, Jan; Slack, Aidan; Molloy, Matthew; BCG; Marion Volk</t>
  </si>
  <si>
    <t>BCG; Peggy Meng</t>
  </si>
  <si>
    <t>Attn. Caroline: Evalueserve Acknowledgement: 汽车零部件出口数据 _RES1063568_February 05, 2020</t>
  </si>
  <si>
    <t>RE: Attn. Caroline: Evalueserve Acknowledgement: 汽车零部件出口数据 _RES1063568_February 05, 2020</t>
  </si>
  <si>
    <t>Mopuri, Abhinav</t>
  </si>
  <si>
    <t>BCG; Tiwari, Ritwik</t>
  </si>
  <si>
    <t>Attn. Abhinav: Evalueserve Request Receipt: RES1063696 - DRS request to scrape data on US convenience stores __February 05, 2020</t>
  </si>
  <si>
    <t>Sato.Yusuke@bcg.com</t>
  </si>
  <si>
    <t xml:space="preserve">Attn. Yusuke: Evalueserve Request Receipt: Research for ESG/SDGs management of Global mega-bank _RES1063723_ February 05, 2020 </t>
  </si>
  <si>
    <t>Attn. Lynette: Evalueserve Deliverable: UOB Subsidiary Data Research _RES1059931_February 05, 2020</t>
  </si>
  <si>
    <t>Attn. Caroline: Evalueserve Deliverable: 汽车零部件出口数据 _RES1063568_February 05, 2020</t>
  </si>
  <si>
    <t>Attn. Maria: Evalueserve Deliverable: Research how governments use the customer journey/citizen centric approach to improve the services_RES1060069_February 05, 2020</t>
  </si>
  <si>
    <t>BCG; Bhawna Vashisth</t>
  </si>
  <si>
    <t>RE: Attn. Wray: Evalueserve Deliverable: Data request on all sectors_RES1059483_February 05, 2020</t>
  </si>
  <si>
    <t>BCG; Paula Barb; Prashant Singh</t>
  </si>
  <si>
    <t>Coelho, Henrique</t>
  </si>
  <si>
    <t>Attn. Henrique: Evalueserve Case Code Request: Research on plans for plants construction / capacity increase of steel in the US_RES1052457_February 05, 2020</t>
  </si>
  <si>
    <t>Attn. Maria: EVS - BCG - Update 3 -  List of indicators from report / FRENCH SPEAKING resource required_RES1062808_February 5, 2020</t>
  </si>
  <si>
    <t>EN Press Energy, 02-05-20</t>
  </si>
  <si>
    <t>RE: Attn. Charlotte: Evalueserve Deliverable: Request_RES1060389_ February 05, 2020</t>
  </si>
  <si>
    <t>RE: EN Press Energy, 02-05-20</t>
  </si>
  <si>
    <t>Attn. Dylan: Evalueserve Acknowledgment and Call Summary: UAV / UAS Market for USA (Unmanned Aerial Systems) _RES1063425_February 5, 2020</t>
  </si>
  <si>
    <t>Klement.Eva@bcg.com</t>
  </si>
  <si>
    <t>Attn. Eva: Evalueserve Request Receipt: Website search _RES1063906_ February 05, 2020</t>
  </si>
  <si>
    <t>BCG; Rebollo, Cristina</t>
  </si>
  <si>
    <t>Yoon.Daniel@bcg.com</t>
  </si>
  <si>
    <t>EVS_Deliverable_L3Harris_4_February_2020</t>
  </si>
  <si>
    <t>BCG; Bolze, Augustin</t>
  </si>
  <si>
    <t>Klement, Eva</t>
  </si>
  <si>
    <t>RE: Attn. Eva: Evalueserve Request Receipt: Website search _RES1063906_ February 05, 2020</t>
  </si>
  <si>
    <t>Himanshu Kumar; Arnav Saxena; BCG</t>
  </si>
  <si>
    <t>Attn. Abby: Evalueserve Acknowledgement: Request for industry digital trends in transportation and distribution services in US_February 05,2020</t>
  </si>
  <si>
    <t>Attn. Nishant: Evalueserve Update: Need help with identifying cluster names_RES1063621_February 05, 2020</t>
  </si>
  <si>
    <t xml:space="preserve">EVS - BCG - TMT IGTI Newsletter - February 05, 2020   </t>
  </si>
  <si>
    <t>Ghiardi, Alessandro</t>
  </si>
  <si>
    <t>Attn. Alessandro: EVS Update: EVMP peugeout citroen platform_RES1062912_February 5, 2020</t>
  </si>
  <si>
    <t>Mujera, Shirley</t>
  </si>
  <si>
    <t>Telco pricing</t>
  </si>
  <si>
    <t>Bolze.Augustin@bcg.com; Maini.Pragya@bcg.com</t>
  </si>
  <si>
    <t>Attn. Pragya: EVS - BCG - Update 1 - Average cost for 3rd party recruitment tools/vendors - Digital POP _RES1062773_ February 5, 2020</t>
  </si>
  <si>
    <t>Hager M.G.</t>
  </si>
  <si>
    <t>Afshar.Sirous@bcg.com</t>
  </si>
  <si>
    <t>Hager.MG@bcg.com; BCG</t>
  </si>
  <si>
    <t>RES1064062 - New project - store service mapping</t>
  </si>
  <si>
    <t>Mujera.Shirley@bcg.com</t>
  </si>
  <si>
    <t>Attn. Shirley: Evalueserve Request Receipt: Telco pricing _RES1064073_ February 05, 2020</t>
  </si>
  <si>
    <t>RE: Attn. Shirley: Evalueserve Request Receipt: Telco pricing _RES1064073_ February 05, 2020</t>
  </si>
  <si>
    <t>BCG; Siddhant Sharma</t>
  </si>
  <si>
    <t>Attn. Siddharth: Evalueserve Capacity Update: Need help on land cost data._RES1029783_February 05, 2020</t>
  </si>
  <si>
    <t>Hager.MG@bcg.com; BCG; BCG_Servicenow</t>
  </si>
  <si>
    <t>RE: RES1064062 - New project - store service mapping</t>
  </si>
  <si>
    <t>Ritaban Mukhopadhyay; Connor.Tim@bcg.com</t>
  </si>
  <si>
    <t>RE: Attn. Tim: Evalueserve Capacity Release: Retail SKU Counting_RES1059622_February 05, 2020</t>
  </si>
  <si>
    <t>Afshar, Sirous</t>
  </si>
  <si>
    <t>Hager, M.G.; BCG; BCG_Servicenow</t>
  </si>
  <si>
    <t>Prashant Singh; Alnoaimi, Abdulrahman</t>
  </si>
  <si>
    <t>Ri, Ka</t>
  </si>
  <si>
    <t>BCG; BCG_Servicenow; Hager, M.G.</t>
  </si>
  <si>
    <t>Attn. Laura: Evalueserve Update2: Integrations _RES1062183_ February 05, 2020</t>
  </si>
  <si>
    <t>Attn. Eva: EVS - BCG - Update 1- Website search _RES1063906_ February 05, 2020</t>
  </si>
  <si>
    <t>Ri.Ka@bcg.com</t>
  </si>
  <si>
    <t>Attn. Rika: Evalueserve - Acknowledgment: EVS Request) Research for brand names. Japanese and English_RES1064205_Feb 5, 2020</t>
  </si>
  <si>
    <t>Attn. Dogeun: Evalueserve Update: request on MAN research_RES1063463_February 05, 2020</t>
  </si>
  <si>
    <t>Attn. Amber: Evalueserve Deliverable: Ad spend research request_RES1062664_ February 05, 2020</t>
  </si>
  <si>
    <t>Attn. Giovanni: Evalueserve Update: Support needed_RES1063621_ February 05, 2020</t>
  </si>
  <si>
    <t>RE: Attn. Sofia: Evalueserve Update 2: Vendor Assessment_RES1062164_February 5, 2020</t>
  </si>
  <si>
    <t>BCG; Manpreet Kaur (Caps-08)</t>
  </si>
  <si>
    <t>Attn. Hajar: Evalueserve Update &amp; Call Summary: Warehouses geodis_RES1063197_February 05, 2020</t>
  </si>
  <si>
    <t>Attn. Richard: Evalueserve Update and Call summary: Locations ranking for greenfield med tech plants_RES1056007_February 05, 2020</t>
  </si>
  <si>
    <t>DaSilva, Bryann'</t>
  </si>
  <si>
    <t>Attn. Bryann: Evalueserve Deliverable: Corporate Forest Responsibility Efforts_RES1062149_February 05, 2020</t>
  </si>
  <si>
    <t>Attn. Omar: Evalueserve Acknowledgment: Screening of O&amp;P component players_RES1063333_February 5, 2020</t>
  </si>
  <si>
    <t>Attn. Neil: Evalueserve Update_ Medical Institution Data Collection_RES1063648_ February 05, 2020</t>
  </si>
  <si>
    <t>Attn. Gaurish: Evalueserve Update_Oral Solid Dosage market_RES1063581_February 05, 2020</t>
  </si>
  <si>
    <t>Attn. Amy: EVS - BCG - Update 1 - Open source research on landbanks_RES1062832_February 5, 2020</t>
  </si>
  <si>
    <t>RE: EVS - BCG - TMT IGTI Newsletter - February 05, 2020</t>
  </si>
  <si>
    <t>Attn. Dylan: Evalueserve Deliverable: UAV / UAS Market for USA (Unmanned Aerial Systems) _RES1063425_February 5, 2020</t>
  </si>
  <si>
    <t>Attn. Kaustav: Evalueserve Deliverable: Help Required with benchmarking of Telematics Payment Services_RES1062397_February 05, 2020</t>
  </si>
  <si>
    <t>Varunika Shah; BCG</t>
  </si>
  <si>
    <t>Attn.Takaaki: Evalueserve Update: Competitive Landscape Research Request _RES1062458_ February 05, 2020</t>
  </si>
  <si>
    <t>BCG; Tanuj Anand; Angela Nunez; Sakshi Sharma</t>
  </si>
  <si>
    <t>Dolezalek.Lorenz@bcg.com; Ortmann.Jens@bcg.com</t>
  </si>
  <si>
    <t>Attn. Lorenz: Evalueserve Update: Locations _RES1062581_ February 05, 2020</t>
  </si>
  <si>
    <t>BCG; Shourya Jaiswal; Katherine Arcaya; Stickel, Ben; Ford, Carolyn; Himanshu Gaur</t>
  </si>
  <si>
    <t>Attn. Akinola:  Evalueserve Update: Help with IT application vendor research_RES1060398_February 3, 2020</t>
  </si>
  <si>
    <t>BCG; Manpreet Kaur (Caps-08); Aman Bansal</t>
  </si>
  <si>
    <t>BCG; Himanshu Kumar; Arnav Saxena</t>
  </si>
  <si>
    <t>Attn. Abby: Evalueserve Update: Request for industry digital trends in transportation and distribution services in US_February 05,2020</t>
  </si>
  <si>
    <t>BCG; Tanuj Anand; Sakshi Sharma; Smarth Grover</t>
  </si>
  <si>
    <t>RE: Attn. Alethea: Evalueserve Update: Request for company background and financial data_RES1061943_February 05, 2020</t>
  </si>
  <si>
    <t>Cavalli, Eraldo</t>
  </si>
  <si>
    <t>BCG; Bolze.Augustin@bcg.com</t>
  </si>
  <si>
    <t>Varunika Shah; BCG; Shourya Jaiswal</t>
  </si>
  <si>
    <t>BCG; Pablo Huber</t>
  </si>
  <si>
    <t>Swapnil Jain; Meenu Kumari; Nittya Balodia; BCG; AjinkyaPadmakar Jadhav</t>
  </si>
  <si>
    <t>Attn. Eraldo: Evalueserve Update_Market research: Mail &amp; Courier services_RES1042132_January 14, 2020*</t>
  </si>
  <si>
    <t>Attn. Rika: Evalueserve - Deliverable: EVS Request) Research for brand names. Japanese and English_RES1064205_Feb 5, 2020</t>
  </si>
  <si>
    <t>RE: Attn. Samuel: Evalueserve Update: Socialbakers sentiment analysis_RES1063166_Feb 5, 2020</t>
  </si>
  <si>
    <t>Shah, Harsh (BGL)</t>
  </si>
  <si>
    <t>BCG_Servicenow; BCG; Rebollo, Cristina</t>
  </si>
  <si>
    <t>RE: Urgent Request Engine to sales mapping</t>
  </si>
  <si>
    <t>Jain, Nikhil (NYC)</t>
  </si>
  <si>
    <t>Evaluserve question</t>
  </si>
  <si>
    <t>Attn. Eva: EVS - BCG - Update 2 - Website search _RES1063906_ February 05, 2020</t>
  </si>
  <si>
    <t>Attn. Amy: EVS - BCG - Update 2 - Open source research on landbanks_RES1062832_February 5, 2020</t>
  </si>
  <si>
    <t>Attn. Maria: EVS - BCG - Update 4 -  List of indicators from report / FRENCH SPEAKING resource required_RES1062808_February 5, 2020</t>
  </si>
  <si>
    <t>Attn: James: EVS - BCG - Deliverable - Mental Health Offerings in Sport and across Victoria_RES1062620_February 5, 2020</t>
  </si>
  <si>
    <t>BCG; Katherine Arcaya; Ong, Wei Jian</t>
  </si>
  <si>
    <t>Kern.Maxime@bcg.com</t>
  </si>
  <si>
    <t>Emanuela Berchi; BCG</t>
  </si>
  <si>
    <t>Attn. Sirous: EVS - BCG - Update 1 - New project - store service mapping_RES1064497_February 5, 2020</t>
  </si>
  <si>
    <t>RE: Attn. Abhinav: Evalueserve Request Receipt: RES1063696 - DRS request to scrape data on US convenience stores __February 05, 2020</t>
  </si>
  <si>
    <t>Ong, Wei Jian</t>
  </si>
  <si>
    <t>BCG; Katherine Arcaya; (Kardok) Wendt, Meghan</t>
  </si>
  <si>
    <t>Attn. Nikhil: Evalueserve Acknowledgment: Evaluserve question_RES1064441_Feb 5, 2020</t>
  </si>
  <si>
    <t>Knopp.Lisa@bcg.com</t>
  </si>
  <si>
    <t>Attn. Lisa: Evalueserve Acknowledgment: Key players in Durable Medical Equipment_RES1064505_Feb 5, 2020</t>
  </si>
  <si>
    <t>Shah, Harsh (BGL); Bianca Metzler</t>
  </si>
  <si>
    <t>RE: Attn. Henrique: Evalueserve Case Code Request: Research on plans for plants construction / capacity increase of steel in the US_RES1052457_February 05, 2020</t>
  </si>
  <si>
    <t>RE: Attn. Nishant: Evalueserve Update: Need help with identifying cluster names_RES1063621_February 05, 2020</t>
  </si>
  <si>
    <t>Coelho, Henrique; Yellanki Aravind Kumar</t>
  </si>
  <si>
    <t>RE: Attn. Tim: Evalueserve Update: Retail SKU Counting_RES1059622_February 05, 2020</t>
  </si>
  <si>
    <t>Gupta, Nishant (BGL); Krati Goyal</t>
  </si>
  <si>
    <t>Dick.Kenneth@bcg.com</t>
  </si>
  <si>
    <t>Attn. Kenneth: Evalueserve Acknowledgment: Research on emerging technologies and applications_RES1064646_Feb 5, 2020</t>
  </si>
  <si>
    <t>Liu, Susan</t>
  </si>
  <si>
    <t>RE: Attn. Susan: Evalueserve Deliverable: New York state health care spending_RES1057947_Jan 30, 2020</t>
  </si>
  <si>
    <t>Mopuri, Abhinav; Prashant Singh</t>
  </si>
  <si>
    <t>RE: Attn. Sirous: EVS - BCG - Update 1 - New project - store service mapping_RES1064497_February 5, 2020</t>
  </si>
  <si>
    <t>RE: Attn. Nikhil: Evalueserve Deliverable: Evaluserve question_RES1064441_Feb 5, 2020</t>
  </si>
  <si>
    <t>RE: Attn. Jackie: Evalueserve Update: Research on shared services_RES1060892_February 03, 2020</t>
  </si>
  <si>
    <t>Afshar, Sirous; Kathrin Groszhart</t>
  </si>
  <si>
    <t>Zhao, Jackie; Ritaban Mukhopadhyay</t>
  </si>
  <si>
    <t>RE: Attn. Abdulrahman: Evalueserve Deliverable: Compiling company information_RES1063031_Feb 5, 2020</t>
  </si>
  <si>
    <t>Mujtaba, Syed Aaqib; Sanprati Sharma</t>
  </si>
  <si>
    <t>Attn. Laura: Evalueserve Update3: Integrations _RES1062183_ February 05, 2020</t>
  </si>
  <si>
    <t>BCG; Prashant Singh; Katherine Arcaya</t>
  </si>
  <si>
    <t>RE: Attn. Lisa: Evalueserve Update: Key players in Durable Medical Equipment_RES1064505_Feb 5, 2020</t>
  </si>
  <si>
    <t>RE: Attn. Laura: Evalueserve Update3: Integrations _RES1062183_ February 05, 2020</t>
  </si>
  <si>
    <t>RE: Attn. Macarena: Evalueserve - Deliverable: Update on Colombia's Fuel Station Market Landscape_RES1047137_Jan 16, 2020</t>
  </si>
  <si>
    <t>Montgomery.Brittany@bcg.com</t>
  </si>
  <si>
    <t>RE: Attn. Brittany: Evalueserve Deliverable: New York State Procurement_RES1057950_Jan 29, 2020</t>
  </si>
  <si>
    <t>Diaz-Grande, Alfredo</t>
  </si>
  <si>
    <t>RE: Attn. Alfredo: Evalueserve - Deliverable: Data request from Orbis - cod producers_RES1059049_January 30, 2020</t>
  </si>
  <si>
    <t>Ganesh, Giridhar</t>
  </si>
  <si>
    <t>RE: Attn. Giridhar: Evalueserve Update: Mancozeb Market potential - Brazil and Europe_RES1059172_Jan 30, 2020</t>
  </si>
  <si>
    <t>RE: Attn. Omar: Evalueserve Update: Screening of O&amp;P component players_RES1063333_February 5, 2020</t>
  </si>
  <si>
    <t>Sentissi, Omar</t>
  </si>
  <si>
    <t>Sudbury, Leyla</t>
  </si>
  <si>
    <t>Attn. Nidhi: Evalueserve Update: Request for Sustainability_RES1052804_February 06, 2020</t>
  </si>
  <si>
    <t>Attn. Azraa: Evalueserve Update: Chemicals industry_RES1060723_February 06, 2020</t>
  </si>
  <si>
    <t>Attn. Hajar: Evalueserve Update: Warehouses geodis_RES1063197_February 06, 2020</t>
  </si>
  <si>
    <t>Attn. Aaqib: Evalueserve Update: Need help on travel research_RES1057309_February 06, 2020</t>
  </si>
  <si>
    <t>RE: [Don't start with request RES1063472] Thanks!</t>
  </si>
  <si>
    <t>Attn. Yuta: Evalueserve Update: Industry 4.0 Factories Research_RES1058155_February 06, 2020</t>
  </si>
  <si>
    <t>Attn. Eraldo: Evalueserve Update_Market research: Mail &amp; Courier services_RES1042132_February 06, 2020</t>
  </si>
  <si>
    <t>Attn.Takaaki: Evalueserve Update: Competitive Landscape Research Request _RES1062458_ February 06, 2020</t>
  </si>
  <si>
    <t>Attn. Giovanni: Evalueserve Update: Support needed_RES1063621_ February 06, 2020</t>
  </si>
  <si>
    <t>denHeijer.Brad@bcg.com</t>
  </si>
  <si>
    <t>Attn. Brad: Evalueserve Acknowledgement: Bio-pharmaceutical Regulatory Processes _RES1063453_February 06, 2020</t>
  </si>
  <si>
    <t>Attn. Neil: Evalueserve Update_ Medical Institution Data Collection_RES1063648_ February 06, 2020</t>
  </si>
  <si>
    <t>Sudbury.Leyla@bcg.com; Lisa</t>
  </si>
  <si>
    <t>Angela Nunez; Katherine Arcaya; BCG</t>
  </si>
  <si>
    <t>Attn. Lisa: Evalueserve Update: Key players in Durable Medical Equipment_RES1064505_February 06, 2020</t>
  </si>
  <si>
    <t>BCG; Sakshi Sharma</t>
  </si>
  <si>
    <t>Attn. Alessandro: EVS Update: EVMP peugeout citroen platform_RES1062912_February 6, 2020</t>
  </si>
  <si>
    <t>Attn. Bryan: Evalueserve Acknowledgement: Combine multiple same sized tables into 1 table_RES1064844_February 06, 2020</t>
  </si>
  <si>
    <t>Attn. Lorenz: Evalueserve Update: Locations _RES1062581_ February 06, 2020</t>
  </si>
  <si>
    <t>Terada, Ikuko</t>
  </si>
  <si>
    <t>Angela Nunez; BCG</t>
  </si>
  <si>
    <t>Attn. Alethea: Evalueserve Update: Request for company background and financial data_RES1061943_February 06, 2020</t>
  </si>
  <si>
    <t>Cai, Bryan</t>
  </si>
  <si>
    <t>Attn. Wray: Evalueserve Update: Data request on all sectors_RES1059483_February 06, 2020</t>
  </si>
  <si>
    <t>Attn. Richard: Evalueserve Update: Locations ranking for greenfield med tech plants_RES1056007_February 06, 2020</t>
  </si>
  <si>
    <t>BCG; Rebollo.Cristina@bcg.com; Katherine Arcaya; Bianca Metzler</t>
  </si>
  <si>
    <t>Attn. Harsh: Evalueserve Acknowledgment: Urgent Request Engine to sales mapping_February 06, 2020</t>
  </si>
  <si>
    <t>Attn. Bryan: Evalueserve Capacity Release: Combine multiple same sized tables into 1 table_RES1064844_February 06, 2020</t>
  </si>
  <si>
    <t>Attn. Siddharth: Evalueserve Update: Need help on land cost data._RES1029783_February 06, 2020</t>
  </si>
  <si>
    <t>Attn. Kaustav: Evalueserve Acknowledgement:Timeline of events for Construction Companies_February 06, 2020</t>
  </si>
  <si>
    <t>FW: RES1059688- Need support in collating info for auto ESO companies</t>
  </si>
  <si>
    <t>Garcia.German@bcg.com</t>
  </si>
  <si>
    <t>BCG; Tiwari.Ritwik@bcg.com</t>
  </si>
  <si>
    <t>Attn. German: Evalueserve Acknowledgement: Excel with holidays of Panama for the years 2020 and 2021_February 06, 2020</t>
  </si>
  <si>
    <t>RE: Attn. Sofia: Evalueserve Update 2: Vendor Assessment_RES1062164_February 6, 2020</t>
  </si>
  <si>
    <t>BCG; Varunika Shah</t>
  </si>
  <si>
    <t>Attn. Shirley: Evalueserve Acknowledgment: Telco pricing _RES1064073_ February 06, 2020</t>
  </si>
  <si>
    <t>BCG; Krati Goyal</t>
  </si>
  <si>
    <t>Attn. Nishant: Evalueserve Update: Need help with identifying cluster names_RES1063621_February 06, 2020</t>
  </si>
  <si>
    <t>Attn. Neil: Evalueserve Call Summary_ Medical Institution Data Collection_RES1063648_ February 06, 2020</t>
  </si>
  <si>
    <t>Koo, Hyunkyu</t>
  </si>
  <si>
    <t>Jain.Nikhil3@bcg.com</t>
  </si>
  <si>
    <t>Attn. Nikhil: Evalueserve Acknowledgment: Evalueserve question_RES1064441_February 06, 2020</t>
  </si>
  <si>
    <t>Attn. Giovanni: Evalueserve Deliverable: Support needed_RES1063447_ February 06, 2020</t>
  </si>
  <si>
    <t>Sun, Wangming</t>
  </si>
  <si>
    <t>Attn. Lynette: Evalueserve Update: UOB Subsidiary Data Research _RES1059931_February 06, 2020</t>
  </si>
  <si>
    <t>Aman Bansal; BCG</t>
  </si>
  <si>
    <t>Attn. Ikuko: Evalueserve Update: Cases/Example: investment from government/public(inc public-private)funds to rescue private companies _RES1054774_February 06, 2020</t>
  </si>
  <si>
    <t>BCG; Ling, Yu; Peggy Meng; Rachel Li; Arslan Zhou</t>
  </si>
  <si>
    <t>RE: Attn. Wangming: Evalueserve Update: Partner Credit Cards_RES1048908_February 06, 2020</t>
  </si>
  <si>
    <t>Attn. Shirley: Evalueserve Update: Telco pricing _RES1064073_ February 06, 2020</t>
  </si>
  <si>
    <t>RE: Attn. Shirley: Evalueserve Update: Telco pricing _RES1064073_ February 06, 2020</t>
  </si>
  <si>
    <t>Attn. Eraldo: Evalueserve Deliverable_Market research: Mail &amp; Courier services_RES1042132_February 06, 2020</t>
  </si>
  <si>
    <t>Attn. Brad: Evalueserve Update: Bio-pharmaceutical Regulatory Processes _RES1063453_February 06, 2020</t>
  </si>
  <si>
    <t>Norwalk, Steven</t>
  </si>
  <si>
    <t>Jain.Rohan2@bcg.com</t>
  </si>
  <si>
    <t>Mirji.Akshay@bcg.com; Nall.Akanksha@bcg.com; BCG</t>
  </si>
  <si>
    <t>Attn. Rohan: Evalueserve Acknowledgement: Need support in collating info for auto ESO companies_February 6, 2020</t>
  </si>
  <si>
    <t>FW: Attn. Alessandro: EVS Deliverable: EVMP peugeout citroen platform_RES1062912_February 6, 2020</t>
  </si>
  <si>
    <t>DaherMansour.Jean@bcg.com; BCG</t>
  </si>
  <si>
    <t>Attn. Aaqib: Evalueserve Deliverable: Need help on travel research_RES1057309_February 06, 2020</t>
  </si>
  <si>
    <t>Goenka, Yash</t>
  </si>
  <si>
    <t>Attn. Hyunkyu: Evalueserve Request Receipt: Request data search for shipping companies' location _RES1065106_February 06, 2020</t>
  </si>
  <si>
    <t>Mukerjee, Pradyot; BCG</t>
  </si>
  <si>
    <t xml:space="preserve">Attn. Steven: EVS Acknowledgement: : Supplier Contact Information_RES1065128_February 6, 2020 </t>
  </si>
  <si>
    <t>Carrasco, Jennifer; Santos, Alberto</t>
  </si>
  <si>
    <t>EN Press Energy, 02-06-20</t>
  </si>
  <si>
    <t>RE: Attn. Rohan: Evalueserve Acknowledgement: Need support in collating info for auto ESO companies_February 6, 2020</t>
  </si>
  <si>
    <t>Attn. Ikuko: EVS Acknowledgement: Reaserch:the history / scheme of Q400 from bombardier to longview_RES1065053_February 6, 2020</t>
  </si>
  <si>
    <t>Husrevoglu, Ebru; BCG; Tiwari, Ritwik</t>
  </si>
  <si>
    <t>RE: RES1065041: Translation of mail from English to Turkish</t>
  </si>
  <si>
    <t>Attn. Eungsoo: EVS Acknowledgement: Regarding collaboration between manufacturing companies and other retail/luxury brands_RES1065076_February 6, 2020</t>
  </si>
  <si>
    <t>Mukerjee.Pradyot@bcg.com; BCG</t>
  </si>
  <si>
    <t>Attn. Sina: Evalueserve Acknowledgement: Aggregates, Asphalt Plant Holding Companies_February 06, 2020</t>
  </si>
  <si>
    <t>Attn. Richard: Evalueserve Deliverable: Locations ranking for greenfield med tech plants_RES1056007_February 06, 2020</t>
  </si>
  <si>
    <t>Yu.Yang@bcg.com</t>
  </si>
  <si>
    <t>Attn. Harsh: Evalueserve Update: Urgent Request Engine to sales mapping_RES1065037_February 06, 2020</t>
  </si>
  <si>
    <t>Koo, Hyunkyu; Mukerjee, Pradyot</t>
  </si>
  <si>
    <t>Attn. Hyunkyu: Evalueserve Acknowledgement: Request data search for shipping companies' location _RES1065106_February 06, 2020</t>
  </si>
  <si>
    <t>Mohan, Shyam; Jain, Vaibhav; BCG</t>
  </si>
  <si>
    <t>Attn. Kaustav: Evalueserve Update:Timeline of events for Construction Companies_RES1065046_February 06, 2020</t>
  </si>
  <si>
    <t>Jain, Rohan (NDE)</t>
  </si>
  <si>
    <t>Santos.Alberto@bcg.com</t>
  </si>
  <si>
    <t>Carrasco, Jennifer; BCG</t>
  </si>
  <si>
    <t>Bechara, Wissam</t>
  </si>
  <si>
    <t>Mujtaba, Syed Aaqib; BCG; Tiwari, Ritwik; Bianca Metzler</t>
  </si>
  <si>
    <t>Attn. Wissam: Evalueserve Request Receipt: RES1065112 - KSA tourism specific data/ Other worldwide destinations tourism specific data_ February 06, 2020</t>
  </si>
  <si>
    <t>RE: Attn. Wissam: Evalueserve Request Receipt: RES1065112 - KSA tourism specific data/ Other worldwide destinations tourism specific data_ February 06, 2020</t>
  </si>
  <si>
    <t>EVS - BCG - TMT IGTI Newsletter - February 06, 2020</t>
  </si>
  <si>
    <t>Attn. Nikhil: Evalueserve Deliverable: Evalueserve question_RES1064441_February 06, 2020</t>
  </si>
  <si>
    <t>Attn. Lorenz: Evalueserve Deliverable: Locations _RES1062581_ February 06, 2020</t>
  </si>
  <si>
    <t>Tonke, Daniel</t>
  </si>
  <si>
    <t>Attn. German: Evalueserve Deliverable: Excel with holidays of Panama for the years 2020 and 2021_RES1065056_February 06, 2020</t>
  </si>
  <si>
    <t>Attn. Azraa: Evalueserve Capacity Release: Chemicals industry_RES1060723_February 06, 2020</t>
  </si>
  <si>
    <t>BCG; Mohan, Shyam; Jain, Vaibhav</t>
  </si>
  <si>
    <t>Attn. Kaustav: Evalueserve Update: Timeline of events for Construction Companies_RES1065046_February 06, 2020</t>
  </si>
  <si>
    <t>BCG; Tamara Weitzel; Bianca Metzler; Mujtaba, Syed Aaqib; Tiwari, Ritwik</t>
  </si>
  <si>
    <t>Knopp.Lisa@bcg.com; Sudbury.Leyla@bcg.com</t>
  </si>
  <si>
    <t>Attn. Lisa: Evalueserve Deliverable: Key players in Durable Medical Equipment_RES1064505_February 06, 2020</t>
  </si>
  <si>
    <t>Tonke.Daniel@bcg.com</t>
  </si>
  <si>
    <t>Attn. Daniel: Evalueserve Request Receipt: Mapping 2-letter country codes to 4 Regions Europe. Middle East, Asia, Africa _RES1065318_ February 06, 2020</t>
  </si>
  <si>
    <t>BCG; Rebollo.Cristina@bcg.com; Katherine Arcaya; Bianca Metzler; Tanuj Anand</t>
  </si>
  <si>
    <t>Attn. Harsh: Evalueserve Call Summary: Urgent Request Engine to sales mapping_RES1065037_February 06, 2020</t>
  </si>
  <si>
    <t>Mirji.Akshay@bcg.com</t>
  </si>
  <si>
    <t>Jain.Rohan2@bcg.com; BCG; BCG_Servicenow; Nall, Akanksha; Tanuj Anand</t>
  </si>
  <si>
    <t>Attn. Rohan: Evalueserve Update: Need support in collating info for auto ESO companies_February 06, 2020</t>
  </si>
  <si>
    <t>Attn. Alethea: Evalueserve Deliverable: Request for company background and financial data_RES1061943_February 06, 2020</t>
  </si>
  <si>
    <t>BCG; Nall, Akanksha; Mukerjee, Pradyot; Mirji.Akshay@bcg.com; Smarth Grover</t>
  </si>
  <si>
    <t>Mohan.Shyam@bcg.com</t>
  </si>
  <si>
    <t>Ghosh.Kaustav@bcg.com; BCG</t>
  </si>
  <si>
    <t>Attn. Shyam: Evalueserve Acknowledgement: Digital transformation effect in financials of MM companies_February 06,2020</t>
  </si>
  <si>
    <t>RES1065178 - Identify energy infrastructure companies from Capital IQ classification</t>
  </si>
  <si>
    <t>Sanz Herrera, Laura</t>
  </si>
  <si>
    <t>RE: RES1065178 - Identify energy infrastructure companies from Capital IQ classification</t>
  </si>
  <si>
    <t>Attn.Takaaki: Evalueserve Deliverable: Competitive Landscape Research Request _RES1062458_ February 06, 2020</t>
  </si>
  <si>
    <t>Attn. Amy: EVS - BCG - Deliverable - Open source research on landbanks_RES1062832_February 6, 2020</t>
  </si>
  <si>
    <t>Norwalk.Steven@bcg.com</t>
  </si>
  <si>
    <t xml:space="preserve">Attn. Steven: EVS - BCG - Deliverable - Supplier Contact Information_RES1065128_February 6, 2020 </t>
  </si>
  <si>
    <t>FW: Attn. Aaqib: Urgent</t>
  </si>
  <si>
    <t xml:space="preserve">Attn. Yusuke: Evalueserve Acknowledgment: Research for ESG/SDGs management of Global mega-bank _RES1063723_ February 06, 2020 </t>
  </si>
  <si>
    <t>Attn. Sirous: EVS - BCG - Update 2 - New project - store service mapping_RES1064497_February 6, 2020</t>
  </si>
  <si>
    <t>BCG; Nitika Madad</t>
  </si>
  <si>
    <t>Attn. Wray: Evalueserve Deliverable: Data request on all sectors_RES1059483_February 06, 2020</t>
  </si>
  <si>
    <t>Attn. Siddharth: Evalueserve Deliverable: Need help on land cost data._RES1029783_February 06, 2020</t>
  </si>
  <si>
    <t>Goenka.Yash@bcg.com</t>
  </si>
  <si>
    <t>RE: Attn. Omar: Evalueserve Update: Screening of O&amp;P component players_RES1063333_February 6, 2020</t>
  </si>
  <si>
    <t>RE: Attn. Kenneth: Evalueserve Acknowledgment: Research on emerging technologies and applications_RES1064646_Feb 5, 2020</t>
  </si>
  <si>
    <t>Monin.Pierre@bcg.com</t>
  </si>
  <si>
    <t>Attn. Pierre: EVS Acknowledgement: Benchmark data - Pharma Industry - R&amp;D FTEs and R&amp;D spend_RES1065388_February 6, 2020</t>
  </si>
  <si>
    <t>Monin, Pierre</t>
  </si>
  <si>
    <t>BCG; Panchaud, Sebastien</t>
  </si>
  <si>
    <t>BCG; Ritaban Mukhopadhyay; Mansi Narang</t>
  </si>
  <si>
    <t>Attn. Hyunkyu: Evalueserve Update: Request data search for shipping companies' location _RES1065106_February 06, 2020</t>
  </si>
  <si>
    <t>VazquezAnderson.Jorge@bcg.com; leypunskiy.eugene@bcg.com; BCG</t>
  </si>
  <si>
    <t>Attn. Eungsoo: EVS - BCG - Update 1 - Regarding collaboration between manufacturing companies and other retail/luxury brands_RES1065076_February 6, 2020</t>
  </si>
  <si>
    <t>Wong, Hay Teng</t>
  </si>
  <si>
    <t>Attn. Teng: EVS Acknowledgement: Micro-lending_RES1065391_February 6, 2020</t>
  </si>
  <si>
    <t>RE: Attn. Sofia: Evalueserve Update 3: Vendor Assessment_RES1062164_February 6, 2020</t>
  </si>
  <si>
    <t>Attn. Maria: EVS - BCG - Deliverable -  List of indicators from report / FRENCH SPEAKING resource required_RES1062808_February 6, 2020</t>
  </si>
  <si>
    <t>Attn. Shyam: Evalueserve Update: Digital transformation effect in financials of MM companies_February 06,2020</t>
  </si>
  <si>
    <t>Gilkes, Tamara</t>
  </si>
  <si>
    <t xml:space="preserve">Attn. Yusuke: Evalueserve Update: Research for ESG/SDGs management of Global mega-bank _RES1063723_ February 06, 2020 </t>
  </si>
  <si>
    <t>BCG; Mirji.Akshay@bcg.com; Nall.Akanksha@bcg.com; Sakshi Sharma; Angela Nunez; Smarth Grover</t>
  </si>
  <si>
    <t>Attn. Rohan: Evalueserve Update: Need support in collating info for auto ESO companies_RES1065389_February 06, 2020</t>
  </si>
  <si>
    <t>RE: Sustainable Growth for Megaregions data request</t>
  </si>
  <si>
    <t>Tanuj Anand; Jain.Rohan2@bcg.com</t>
  </si>
  <si>
    <t>BCG; Mirji.Akshay@bcg.com; Nall.Akanksha@bcg.com; Sakshi Sharma; Smarth Grover</t>
  </si>
  <si>
    <t>RE: Attn. Rohan: Evalueserve Update: Need support in collating info for auto ESO companies_RES1065389_February 06, 2020</t>
  </si>
  <si>
    <t>Onafeko, Reni</t>
  </si>
  <si>
    <t>Sylvie Nathalius; Rachel Li; BCG</t>
  </si>
  <si>
    <t>RE: China leading tour operators and travel agents</t>
  </si>
  <si>
    <t>Onafeko.Reni@bcg.com</t>
  </si>
  <si>
    <t>Attn. Reni: EVS Acknowledgement: Abbott Research_RES1065637_February 6, 2020</t>
  </si>
  <si>
    <t>RE: Attn. Nikhil: Evalueserve Deliverable: Evalueserve question_RES1064441_February 06, 2020</t>
  </si>
  <si>
    <t>Jain, Nikhil (NYC); Neha Sharma</t>
  </si>
  <si>
    <t>Attn. Alethea: Evalueserve Acknowledgement: Request for news scan on Coronavirus_RES1065660_February 06, 2020</t>
  </si>
  <si>
    <t>RE: Attn. Alethea: Evalueserve Acknowledgement: Request for news scan on Coronavirus_RES1065660_February 06, 2020</t>
  </si>
  <si>
    <t>RE: Attn. Lisa: Evalueserve Deliverable: Key players in Durable Medical Equipment_RES1064505_February 06, 2020</t>
  </si>
  <si>
    <t>Gagnon, Nathan</t>
  </si>
  <si>
    <t>Aamo, Ingrid</t>
  </si>
  <si>
    <t>BCG; Herskind, Kristoffer</t>
  </si>
  <si>
    <t>RE: Attn. Ingrid: Evalueserve Deliverable: Weekly copies of website front page_RES1008505_ February 06, 2020</t>
  </si>
  <si>
    <t>RE: Attn. Samuel: Evalueserve Deliverable: Socialbakers sentiment analysis_RES1063166_Feb 6, 2020</t>
  </si>
  <si>
    <t>Attn. Daniel: EVS - BCG - Deliverable - Mapping 2-letter country codes to 4 Regions Europe. Middle East, Asia, Africa _RES1065318_ February 06, 2020</t>
  </si>
  <si>
    <t>Attn. Eva: EVS - BCG - Update 3 - Website search _RES1063906_ February 06, 2020</t>
  </si>
  <si>
    <t>Angela Nunez; Katherine Arcaya; BCG; Nitika Madad; Knopp, Lisa</t>
  </si>
  <si>
    <t>Schips, Timo</t>
  </si>
  <si>
    <t>Gagnon.Nathan@bcg.com</t>
  </si>
  <si>
    <t>Attn. Nathan: Evalueserve Acknowledgement: Bass Pro_RES1065729_February 06, 2020</t>
  </si>
  <si>
    <t>RE: Attn. Nathan: Evalueserve Acknowledgement: Bass Pro_RES1065729_February 06, 2020</t>
  </si>
  <si>
    <t>Rebollo, Cristina; BCG</t>
  </si>
  <si>
    <t>Attn. Timo: Evalueserve Acknowledgement: Press research_February 06, 2020</t>
  </si>
  <si>
    <t>Vekilov.Dessy@bcg.com</t>
  </si>
  <si>
    <t>Attn. Dessy: Evalueserve Acknowledgement: Company Research_RES1065851_February 06, 2020</t>
  </si>
  <si>
    <t>RE: Attn. Dessy: Evalueserve Acknowledgement: Company Research_RES1065851_February 06, 2020</t>
  </si>
  <si>
    <t>Prashant Singh; BCG</t>
  </si>
  <si>
    <t>RE: Attn. Kenneth: Evalueserve Update: Research on emerging technologies and applications_RES1064646_Feb 6, 2020</t>
  </si>
  <si>
    <t>BCG; Amit Sampaul; Nicolas Quagliotti; Rajat Jain (Caps-08); Bhawna Vashisth</t>
  </si>
  <si>
    <t>Attn. Arzaa: Evalueserve Acknowledgement: Proteomic databases_RES1065996_February 06, 2020</t>
  </si>
  <si>
    <t>Vekilov, Dessy</t>
  </si>
  <si>
    <t>RE: Attn. Susan: Evalueserve Deliverable: New York state health care spending_RES1057947_Feb 6, 2020</t>
  </si>
  <si>
    <t>RE: Attn. Timo: Evalueserve Acknowledgement: Press research_February 06, 2020</t>
  </si>
  <si>
    <t>Rebollo, Cristina; BCG; Marcela Landaeta</t>
  </si>
  <si>
    <t>RE: Attn. Azraa: Evalueserve Acknowledgement: Proteomic databases_RES1065996_February 06, 2020</t>
  </si>
  <si>
    <t>BCG; Mirji.Akshay@bcg.com; Nall.Akanksha@bcg.com; Sakshi Sharma; Smarth Grover; Tanuj Anand</t>
  </si>
  <si>
    <t>Attn. Laura: Evalueserve Update4: Integrations _RES1062183_ February 05, 2020</t>
  </si>
  <si>
    <t>RE: Attn. Tim: Evalueserve Update: Retail SKU Counting_RES1059622_February 06, 2020</t>
  </si>
  <si>
    <t>RE: Attn. Kenneth: Evalueserve Deliverable: Research on emerging technologies and applications_RES1064646_Feb 6, 2020</t>
  </si>
  <si>
    <t>Attn. Nidhi: Evalueserve Update: Request for Sustainability_RES1052804_February 07, 2020</t>
  </si>
  <si>
    <t>Attn. Hyunkyu: Evalueserve Update: Request data search for shipping companies' location _RES1065106_February 07, 2020</t>
  </si>
  <si>
    <t>BCG; Vandana Kushwaha</t>
  </si>
  <si>
    <t>Attn. Ikuko: Evalueserve Update: Cases/Example: investment from government/public(inc public-private)funds to rescue private companies _RES1054774_February 07, 2020</t>
  </si>
  <si>
    <t>Attn. Hajar: Evalueserve Update: Warehouses geodis_RES1063197_February 07, 2020</t>
  </si>
  <si>
    <t>RE: Attn. Sofia: Evalueserve Update 3: Vendor Assessment_RES1062164_February 7, 2020</t>
  </si>
  <si>
    <t xml:space="preserve">Attn. Yusuke: Evalueserve Update: Research for ESG/SDGs management of Global mega-bank _RES1063723_ February 07, 2020 </t>
  </si>
  <si>
    <t>SEA Industrial Goods Newsletter - February 06, 2020</t>
  </si>
  <si>
    <t>BCG; Prince Girdhar</t>
  </si>
  <si>
    <t>Attn. Harsh: Evalueserve Update: Urgent Request Engine to sales mapping_RES1065037_February 07, 2020</t>
  </si>
  <si>
    <t>Attn. Brad: Evalueserve Update: Bio-pharmaceutical Regulatory Processes _RES1063453_February 07, 2020</t>
  </si>
  <si>
    <t>Attn. Sina: Evalueserve Acknowledgement: Aggregates, Asphalt Plant Holding Companies_RES1065499_February 07, 2020</t>
  </si>
  <si>
    <t>Attn. Yuta: Evalueserve Update: Industry 4.0 Factories Research_RES1058155_February 07, 2020</t>
  </si>
  <si>
    <t>BCG; Mirji.Akshay@bcg.com; Nall.Akanksha@bcg.com; Sakshi Sharma; Smarth Grover; Angela Nunez</t>
  </si>
  <si>
    <t>Attn. Rohan: Evalueserve Update: Need support in collating info for auto ESO companies_RES1065389_February 07, 2020</t>
  </si>
  <si>
    <t>Alam, Azhar</t>
  </si>
  <si>
    <t>Attn. Wray: Evalueserve Update: Data request on all sectors_RES1059483_February 07, 2020</t>
  </si>
  <si>
    <t>Fockedey.Jan@bcg.com</t>
  </si>
  <si>
    <t>Attn. Jan: Evalueserve Request Receipt: Market capitalization data for power utility companies_RES1066188_February 7, 2020</t>
  </si>
  <si>
    <t>Attn. Teng: Evalueserve Acknowledgment: Micro-lending_RES1065391_February 7, 2020</t>
  </si>
  <si>
    <t>Attn. Neil: Evalueserve Update_ Medical Institution Data Collection_RES1063648_ February 07, 2020</t>
  </si>
  <si>
    <t>Attn. Lynette: Evalueserve Update: UOB Subsidiary Data Research _RES1059931_February 07, 2020</t>
  </si>
  <si>
    <t>BCG; Sanprati Sharma; Mansi Narang; Deepak Bansal (CaPS-08); Mujtaba.SyedAaqib@bcg.com</t>
  </si>
  <si>
    <t>McGovern.Audrey@bcg.com</t>
  </si>
  <si>
    <t>Attn. Audrey: Evalueserve Acknowledgement: IIS - Mission Area Markets - Market share and growth_RES1066117_ February 07, 2020</t>
  </si>
  <si>
    <t>Attn. Shirley: Evalueserve Update: Telco pricing _RES1064073_ February 07, 2020</t>
  </si>
  <si>
    <t>Attn. Arzaa: Evalueserve Acknowledgement: Proteomic databases_RES1065996_February 07, 2020</t>
  </si>
  <si>
    <t>BCG; Pablo Huber; Katherine Arcaya</t>
  </si>
  <si>
    <t>Attn. Tim: Evalueserve Update: Retail SKU Counting_RES1059622_February 07, 2020</t>
  </si>
  <si>
    <t>Attn. Reni: Evalueserve Acknowledgement: Abbott Research_RES1065637_February 7, 2020</t>
  </si>
  <si>
    <t>Attn. Dessy: Evalueserve Acknowledgement: Company Research_RES1065851_February 07, 2020</t>
  </si>
  <si>
    <t>Attn. Azhar: Evalueserve Request Receipt: RE: This week_RES1066256_February 7, 2020</t>
  </si>
  <si>
    <t>BCG; Amit Sampaul</t>
  </si>
  <si>
    <t>Attn. Harsh: Evalueserve Capacity Release: Urgent Request Engine to sales mapping_RES1065037_February 07, 2020</t>
  </si>
  <si>
    <t>Attn. Aaqib: Evalueserve Update: Need help on travel research_RES1057309_February 07, 2020</t>
  </si>
  <si>
    <t>BCG; Llindrisca Figueroa; Tamara Weitzel</t>
  </si>
  <si>
    <t>Attn. Laura: Evalueserve Update4: Integrations _RES1062183_ February 07, 2020</t>
  </si>
  <si>
    <t>Attn. Priscilla: Indonesia News Update_RES0306799_Feburary 07,2020</t>
  </si>
  <si>
    <t>Baydoun.Zeina@bcg.com</t>
  </si>
  <si>
    <t>Kashyap, Radhika; Khurana, Harshit; Awasthi, Ritwik; BCG</t>
  </si>
  <si>
    <t>Attn. Zeina: Evalueserve Request Receipt: Request RES1065192: Urgent request_RES1066306_February 7, 2020</t>
  </si>
  <si>
    <t>Attn. Azhar: Evalueserve Update: RE: This week_RES1066256_February 7, 2020</t>
  </si>
  <si>
    <t>SanzHerrera.Laura@bcg.com</t>
  </si>
  <si>
    <t xml:space="preserve">Attn. Yusuke: Evalueserve Capacity Release: Research for ESG/SDGs management of Global mega-bank _RES1063723_ February 07, 2020 </t>
  </si>
  <si>
    <t>BCG; Mujtaba.SyedAaqib@bcg.com; Mansi Narang; Deepak Bansal (CaPS-08)</t>
  </si>
  <si>
    <t>Attn. Wissam: Evalueserve Acknowledgement: KSA tourism specific data/ Other worldwide destinations tourism specific data_February 07, 2020</t>
  </si>
  <si>
    <t>Attn. Zeina: Evalueserve Update: Request RES1065192: Urgent request_RES1066306_February 7, 2020</t>
  </si>
  <si>
    <t>BCG; Mixter, Katy; Schumacher, Hanna</t>
  </si>
  <si>
    <t>Attn. Hajar: Evalueserve Deliverable: Warehouses geodis_RES1063197_February 07, 2020</t>
  </si>
  <si>
    <t>EN Press Energy, 02-07-20</t>
  </si>
  <si>
    <t>Attn. Lynette: Evalueserve Deliverable: UOB Subsidiary Data Research _RES1059931_February 07, 2020</t>
  </si>
  <si>
    <t>Kashyap, Radhika; Khurana, Harshit; Awasthi, Ritwik; BCG; Neha Sharma; Vandana Kushwaha</t>
  </si>
  <si>
    <t>Attn. Jan: Evalueserve Update: Market capitalization data for power utility companies_RES1066188_February 7, 2020</t>
  </si>
  <si>
    <t>EVS_Deliverable_Triumph Group_6_February_2020</t>
  </si>
  <si>
    <t>Attn. Joseph: Evalueserve Request Receipt: Request to scripting the youtube video_RES1066267_February 7, 2020</t>
  </si>
  <si>
    <t>Attn. Kayne: Evalueserve Acknowledgement: Non government support for Victorian bushfire affected communities _RES1061403_February 07, 2020</t>
  </si>
  <si>
    <t>BCG; Emanuela Berchi</t>
  </si>
  <si>
    <t>EVS - BCG - TMT IGTI Newsletter - February 07, 2020</t>
  </si>
  <si>
    <t>RE: EVS - BCG - TMT IGTI Newsletter - February 07, 2020</t>
  </si>
  <si>
    <t>Kashyap, Radhika; Khurana, Harshit; Awasthi, Ritwik; Neha Sharma; BCG</t>
  </si>
  <si>
    <t>Attn. Dessy: Evalueserve Deliverable: Company Research_RES1065851_February 07, 2020</t>
  </si>
  <si>
    <t>Sri Ganesh, LB</t>
  </si>
  <si>
    <t>Attn. Joseph: Evalueserve Update: Request to scripting the youtube video_RES1066267_February 7, 2020</t>
  </si>
  <si>
    <t>Attn. Sina: Evalueserve Deliverable: Aggregates, Asphalt Plant Holding Companies_RES1065499_February 07, 2020</t>
  </si>
  <si>
    <t>Attn. Hay Teng: Evalueserve Deliverable: Micro-lending_RES1065391_February 7, 2020</t>
  </si>
  <si>
    <t>BCG; Tamara Weitzel; Rajat Jain (Caps-08)</t>
  </si>
  <si>
    <t>RE: Attn. Timo: Evalueserve Acknowledgement: Press research_February 07, 2020</t>
  </si>
  <si>
    <t>Attn. Brad: Evalueserve Deliverable: Bio-pharmaceutical Regulatory Processes _RES1063453_February 07, 2020</t>
  </si>
  <si>
    <t>SEA FI News Update_February 7, 2020</t>
  </si>
  <si>
    <t>Attn. Laura: EVS - BCG - Deliverable - Identify energy infrastructure companies from Capital IQ classification_RES1066602_February 7, 2020</t>
  </si>
  <si>
    <t>Attn. SriGanesh: Evalueserve Request Receipt: Material screening- Ferro Alloys and AL_February 7, 2020</t>
  </si>
  <si>
    <t>Watanabe.Takahiro@bcg.com</t>
  </si>
  <si>
    <t>Attn. Takahiro: Evalueserve Request Receipt: Research for DBS's own developed digital solution _February 7, 2020</t>
  </si>
  <si>
    <t>Attn. Tamara: Evalueserve Acknowledgement: Sustainable Growth for Megaregions data request_RES1065841_February 7, 2020</t>
  </si>
  <si>
    <t>RE: Attn. Omar: Evalueserve Update: Screening of O&amp;P component players_RES1063333_February 7, 2020</t>
  </si>
  <si>
    <t>Jiang, Yushan</t>
  </si>
  <si>
    <t>Attn. Audrey: Evalueserve Deliverable: IIS - Mission Area Markets - Market share and growth_RES1066117_ February 07, 2020</t>
  </si>
  <si>
    <t>Attn. Reni: Evalueserve Update and Call Summary: Abbott Research_RES1065637_February 7, 2020</t>
  </si>
  <si>
    <t>Benedi, Miriam</t>
  </si>
  <si>
    <t>Attn. Kayne: Evalueserve Deliverbale: Non government support for Victorian bushfire affected communities _RES1061403_February 07, 2020</t>
  </si>
  <si>
    <t>McGovern, Audrey (Hoiles)</t>
  </si>
  <si>
    <t>BCG; Katherine Arcaya; Himanshu Gaur</t>
  </si>
  <si>
    <t>RE: Attn. Tim: Evalueserve Update: Retail SKU Counting_RES1059622_February 07, 2020</t>
  </si>
  <si>
    <t>Fuisz-Kehrbach, Sonja-Katrin; Margolin, Susana; BCG</t>
  </si>
  <si>
    <t>Attn. Miriam: EVS Acknowledgement: Help gathering sustainability reports _RES1066640_February 7, 2020</t>
  </si>
  <si>
    <t>Jiang.Yushan@bcg.com</t>
  </si>
  <si>
    <t>BCG; Yu, Qiran; Fu, Yingfei; Li, Xingrui</t>
  </si>
  <si>
    <t>Attn. Yushan: EVS Acknowledgement: Knowledge request for Health Care received_RES1066650_February 7, 2020</t>
  </si>
  <si>
    <t>Attn. Wray: Evalueserve Deliverable: Data request on all sectors_RES1059483_February 07, 2020</t>
  </si>
  <si>
    <t>BCG; Rajat Jain (Caps-08)</t>
  </si>
  <si>
    <t>Attn. Arzaa: Evalueserve Deliverable: Proteomic databases_RES1065996_February 07, 2020</t>
  </si>
  <si>
    <t>Attn. Reni: Evalueserve Deliverable: Abbott Research_RES1065637_February 7, 2020</t>
  </si>
  <si>
    <t>Vaishnavi.Sagar@bcg.com</t>
  </si>
  <si>
    <t>Attn. Sagar: Evalueserve Update: Digital Payments Landscape Benchmarks_February 7,2020</t>
  </si>
  <si>
    <t>Kashyap, Radhika'; 'Khurana, Harshit'; 'Awasthi, Ritwik'; Neha Sharma; BCG</t>
  </si>
  <si>
    <t>Attn. Miriam: EVS - BCG - Deliverable - Help gathering sustainability reports _RES1066640_February 7, 2020</t>
  </si>
  <si>
    <t>Attn. Rohan: Evalueserve Deliverable: Need support in collating info for auto ESO companies_RES1065389_February 07, 2020</t>
  </si>
  <si>
    <t>Mixter.Katy@bcg.com</t>
  </si>
  <si>
    <t>Attn. Katy: EVS Acknowledgement: Compilation of current bushfire relief efforts focused on supporting/saving tourism_RES1066648_February 7, 2020</t>
  </si>
  <si>
    <t>Attn. Yushan: EVS - BCG - Deliverable - Knowledge request for Health Care received_RES1066650_February 7, 2020</t>
  </si>
  <si>
    <t>BCG; Panchaud.Sebastien@bcg.com</t>
  </si>
  <si>
    <t>Attn. Pierre: EVS - BCG - Deliverable - Benchmark data - Pharma Industry - R&amp;D FTEs and R&amp;D spend_RES1065388_February 7, 2020</t>
  </si>
  <si>
    <t>Attn. Eva: EVS - BCG - Deliverable - Website search _RES1063906_ February 07, 2020</t>
  </si>
  <si>
    <t>RE: Attn. Audrey: Evalueserve Deliverable: IIS - Mission Area Markets - Market share and growth_RES1066117_ February 07, 2020</t>
  </si>
  <si>
    <t>Attn. Amber: EVS Acknowledgement: Revenue break-up for tobacco company_RES1066729_February 7, 2020</t>
  </si>
  <si>
    <t>BCG; Mujtaba.SyedAaqib@bcg.com; Mansi Narang; Deepak Bansal (CaPS-08); Prince Girdhar; Nicolas Quagliotti; Tamara Weitzel</t>
  </si>
  <si>
    <t>Attn. Wissam: Evalueserve Update: KSA tourism specific data/ Other worldwide destinations tourism specific data_RES1066519_February 07, 2020</t>
  </si>
  <si>
    <t>Emanuela Berchi; Andra Ciobanu; BCG</t>
  </si>
  <si>
    <t>Attn. Katy: EVS - BCG - Deliverable - Compilation of current bushfire relief efforts focused on supporting/saving tourism_RES1066648_February 7, 2020</t>
  </si>
  <si>
    <t>Bouslama, Zineb</t>
  </si>
  <si>
    <t>RE: Attn. Omar: Evalueserve Deliverable: Screening of O&amp;P component players_RES1063333_February 7, 2020</t>
  </si>
  <si>
    <t>Larsen.Jonatan@bcg.com</t>
  </si>
  <si>
    <t>Attn. Jonatan: Evalueserve Acknowledgement: Desktop research on the Chilean aquaculture vessel mar_RES1066814_Feb 7, 2020</t>
  </si>
  <si>
    <t>BCG; Mujtaba.SyedAaqib@bcg.com; Mansi Narang; Deepak Bansal (CaPS-08); Prince Girdhar; Tamara Weitzel; Sanprati Sharma</t>
  </si>
  <si>
    <t>RE: Attn. Wissam: Evalueserve Update: KSA tourism specific data/ Other worldwide destinations tourism specific data_RES1066519_February 07, 2020</t>
  </si>
  <si>
    <t>RE: Attn. Tamara: Evalueserve Acknowledgement: Sustainable Growth for Megaregions data request_RES1065841_February 7, 2020</t>
  </si>
  <si>
    <t>Attn. Azhar: EVS - BCG - Deliverable - Spirits_RES1066256_February 7, 2020</t>
  </si>
  <si>
    <t>Bosi, Francesco; BCG</t>
  </si>
  <si>
    <t>RE: RES1066743 - Your help needed - Activities in famous belvederes</t>
  </si>
  <si>
    <t>Attn. Laura: Evalueserve Update5: Integrations _RES1062183_ February 07, 2020</t>
  </si>
  <si>
    <t>Attn. Misha: Evalueserve Acknowledgment: Toronto Raptors and NBA popularity around the world_RES1066987_Feb 7, 2020</t>
  </si>
  <si>
    <t>Attn. Carmen: Evalueserve Update: Help finding holistic wellness campaigns by employers_RES1062116_Feb 07, 2020</t>
  </si>
  <si>
    <t>RE: Attn. Tamara: Evalueserve Update: Sustainable Growth for Megaregions data request_RES1065841_February 7, 2020</t>
  </si>
  <si>
    <t>RE: Attn. Alethea: Evalueserve Update: Request for news scan on Coronavirus_RES1065660_February 06, 2020</t>
  </si>
  <si>
    <t>RE: Attn. Timo: Evalueserve Acknowledgement: Press research_RES1066945_February 07, 2020</t>
  </si>
  <si>
    <t>Shang, Camille</t>
  </si>
  <si>
    <t>Estrellita, Vania</t>
  </si>
  <si>
    <t>Qiao, Veronica</t>
  </si>
  <si>
    <t>Jin, Yuerong; BCG; Peggy Meng</t>
  </si>
  <si>
    <t>RE: Attn. Yue: EVS Deliverable: Wholesale market in Manila, Dhaka_RES1037511_January 7, 2020</t>
  </si>
  <si>
    <t>Kan, Shing Chun</t>
  </si>
  <si>
    <t>BCG; Sylvie Nathalius</t>
  </si>
  <si>
    <t>RE: [Request] Company profile data</t>
  </si>
  <si>
    <t>RE: Attn. Rutwik: Evalueserve Capacity Update: Help: 3 wheeler data _RES1061268_February 04, 2020</t>
  </si>
  <si>
    <t>Attn. Reni: Evalueserve Deliverable: Abbott Research_RES1065637_February 10, 2020</t>
  </si>
  <si>
    <t>RE: Attn. Takahiro: Evalueserve Request Receipt: Research for DBS's own developed digital solution _February 10, 2020</t>
  </si>
  <si>
    <t>Attn. SriGanesh: Evalueserve Acknowledgement: Material screening- Ferro Alloys and AL_RES1066547_February 10, 2020</t>
  </si>
  <si>
    <t>Attn. Yuta: Evalueserve Update: Industry 4.0 Factories Research_RES1058155_February 10, 2020</t>
  </si>
  <si>
    <t>Attn. Aaqib: Evalueserve Update: Need help on travel research_RES1057309_February 10, 2020</t>
  </si>
  <si>
    <t>Attn. Rohan: Evalueserve Capacity Release: Need support in collating info for auto ESO companies_RES1065389_February 10, 2020</t>
  </si>
  <si>
    <t>Ho.Johnny@bcg.com</t>
  </si>
  <si>
    <t>Attn. Johnny: Evalueserve Request Receipt: BCG) Capacity Request _RES1067365_February 10, 2020</t>
  </si>
  <si>
    <t>BCG; Ling, Yu; Yokomoto, Shoichiro; Kawakami, Masateru; Shin, Dong Han; Prashant Singh; Rachel Li; Arslan Zhou</t>
  </si>
  <si>
    <t>Attn. Wray: Evalueserve Update: Data request on all sectors_RES1059483_February 10, 2020</t>
  </si>
  <si>
    <t>BCG; Will.Alexandra@bcg.com</t>
  </si>
  <si>
    <t>Weekly coverage on Broker reports - Manulife Financial Corporation - February 10, 2020</t>
  </si>
  <si>
    <t>Weekly coverage on Broker reports - Goldman Sachs Group, Inc. -February 10, 2020</t>
  </si>
  <si>
    <t>Weekly coverage on Broker reports - Metlife, Inc. - February 10, 2020</t>
  </si>
  <si>
    <t>Sheng, Dong; BCG; Prince Girdhar; Amit Sampaul</t>
  </si>
  <si>
    <t>Weekly coverage on Broker reports - Unum Group - February 10, 2020</t>
  </si>
  <si>
    <t>Bianca Metzler; BCG</t>
  </si>
  <si>
    <t>Attn. Amber: Evalueserve Acknowledgement: Revenue break-up for tobacco company_RES1066729_February 10, 2020</t>
  </si>
  <si>
    <t>Lee.Vivian@bcg.com</t>
  </si>
  <si>
    <t>Attn. Vivian: Evalueserve Request Receipt: Press Search - SPP CEO Barbara Sugg _RES1067070_February10, 2020</t>
  </si>
  <si>
    <t>Attn. Eraldo: Evalueserve Update_ Market research: Mail &amp; Courier services_RES1042132_February 10, 2020</t>
  </si>
  <si>
    <t>Fukushima, Fumiaki</t>
  </si>
  <si>
    <t>RE: Attn. Fumiaki: Evalueserve Deliverable: Benchmark on softbank's initiatives in logistics_RES0982305_20191022</t>
  </si>
  <si>
    <t>Lee, Vivian</t>
  </si>
  <si>
    <t>BCG; Chen, Lisa; Rachel Li</t>
  </si>
  <si>
    <t>Attn.  Camille: Evalueserve Acknowledgement: Cybersecurity competitors' benchmark_RES1067063_February 10, 2020</t>
  </si>
  <si>
    <t>Bouslama.Zineb@bcg.com</t>
  </si>
  <si>
    <t>Bosi.Francesco@bcg.com; BCG</t>
  </si>
  <si>
    <t>Attn. Zineb: Evalueserve Acknowledgement: Activities in famous belvederes_RES1067453 _February 10, 2020</t>
  </si>
  <si>
    <t>Tancre.Romain@bcg.com</t>
  </si>
  <si>
    <t>Attn. Romain: Evalueserve Acknowledgment: Find revenue of fintech companies _RES1067004_February 10, 2020</t>
  </si>
  <si>
    <t>Attn. Abdulrahman: Evalueserve Request Receipt: Job titles of various board members _RES1067130_ February 10, 2020</t>
  </si>
  <si>
    <t>Attn. Azhar: Evalueserve Request Receipt: Prices of beverages _RES1067230_February 10, 2020</t>
  </si>
  <si>
    <t>Attn. Marisa: Evalueserve Acknowledgement: Strategy Development Process_Research_RES1067064_February 10, 2020</t>
  </si>
  <si>
    <t>Attn. Sagar: Evalueserve Update: Digital Payments Landscape Benchmarks_February 10,2020</t>
  </si>
  <si>
    <t>Attn. Neil: Evalueserve Update_ Medical Institution Data Collection_RES1063648_ February 10, 2020</t>
  </si>
  <si>
    <t>BCG; Shourya Jaiswal; Bianca Metzler</t>
  </si>
  <si>
    <t>Attn. Audrey: Evalueserve Acknowledgement: IIS - Mission Area Markets - Market share and growth_RES1066117_ February 10, 2020</t>
  </si>
  <si>
    <t>Attn. Shirley: Evalueserve Update: Telco pricing _RES1064073_ February 10, 2020</t>
  </si>
  <si>
    <t>Attn. Zeina: Evalueserve Update: Request RES1065192: Urgent request_RES1066306_February 10, 2020</t>
  </si>
  <si>
    <t>Attn. RiKa: Evalueserve Request Receipt: Reseach on key persons _RES1067326_February 10, 2020</t>
  </si>
  <si>
    <t>Attn. Misha: Evalueserve Acknowledgement: Toronto Raptors and NBA popularity around the world_RES1066987_February 10, 2020</t>
  </si>
  <si>
    <t>BCG; Sumit Datre; Sanprati Sharma; Matias Schofield; Emanuela Berchi; Aman Bansal</t>
  </si>
  <si>
    <t>Attn. Hyunkyu: Evalueserve Update: Request data search for shipping companies' location _RES1065106_February 10, 2020</t>
  </si>
  <si>
    <t>Jensen.Anne@bcg.com</t>
  </si>
  <si>
    <t>Attn. Anne: Evalueserve Request Receipt: 185743-26 - Search assistance request _RES1067537_ February 10, 2020</t>
  </si>
  <si>
    <t>Attn. Priscilla: Indonesia News Update_RES0306799_Feburary 10,2020</t>
  </si>
  <si>
    <t>BCG; Mujtaba, Syed Aaqib; Nicolas Quagliotti; Tamara Weitzel</t>
  </si>
  <si>
    <t>Attn. Wissam: Evalueserve Update: KSA tourism specific data/ Other worldwide destinations tourism specific data_RES1066519_February 10, 2020</t>
  </si>
  <si>
    <t>UHNWIs hubs</t>
  </si>
  <si>
    <t>Attn. Takahiro: Evalueserve Acknowledgement: Research for DBS's own developed digital solution_February 10, 2020</t>
  </si>
  <si>
    <t>Attn. Aaqib: Evalueserve Call Summary: Need help on travel research_RES1057309_February 10, 2020</t>
  </si>
  <si>
    <t>Miller, Marielle</t>
  </si>
  <si>
    <t>Tiwari, Ritwik; BCG; Bianca Metzler</t>
  </si>
  <si>
    <t>Attn. Marielle: Evalueserve Request Receipt: RES1067377 - Music Industry- % of local songs _ February 10, 2020</t>
  </si>
  <si>
    <t>BCG; Estrellita, Vania</t>
  </si>
  <si>
    <t>Attn. vania/Daniel: Evalueserve Request Receipt: RE: [Request] Company profile data_ February 10, 2020</t>
  </si>
  <si>
    <t>Attn. Amber: Evalueserve Update: Revenue break-up for tobacco company_RES1066729_February 10, 2020</t>
  </si>
  <si>
    <t>RE: Attn. vania/Daniel: Evalueserve Request Receipt: RE: [Request] Company profile data_ February 10, 2020</t>
  </si>
  <si>
    <t>BCG; Mukerjee, Pradyot</t>
  </si>
  <si>
    <t>Attn. Yuta: Evalueserve Request Receipt: Request RES1067225: Cosmetics Manufacturing Equipment Research._ February 10, 2020</t>
  </si>
  <si>
    <t>BCG; Kan, Shing Chun; Tamara Weitzel; Katherine Arcaya</t>
  </si>
  <si>
    <t>RE: Attn. Vivian: Evalueserve Request Receipt: Press Search - SPP CEO Barbara Sugg _RES1067070_February10, 2020</t>
  </si>
  <si>
    <t>Kashyap, Radhika; Khurana, Harshit; Awasthi, Ritwik; BCG; Vandana Kushwaha</t>
  </si>
  <si>
    <t>Attn. Zeina: Evalueserve Update: Urgent request_RES1066306_February 10, 2020</t>
  </si>
  <si>
    <t>Attn. Pipatsorn and Ginnie: Thailand News Update_RES0306803_Feburary 10, 2020</t>
  </si>
  <si>
    <t>BCG; Umemura, Takuma</t>
  </si>
  <si>
    <t>Attn. Ikuko: EVS Acknowledgement: Reaserch:the tech development in Airbus and Boeing</t>
  </si>
  <si>
    <t>Attn. Sagar: Evalueserve Update: Digital Payments Landscape Benchmarks_ February 10,2020</t>
  </si>
  <si>
    <t>Su, Ming</t>
  </si>
  <si>
    <t>Attn. SriGanesh: Evalueserve Update: Material screening- Ferro Alloys and AL_RES1066547_February 10, 2020</t>
  </si>
  <si>
    <t>EN Press Energy, 02-10-20</t>
  </si>
  <si>
    <t>Miller.Marielle@bcg.com</t>
  </si>
  <si>
    <t>Attn. Marielle: EVS Acknowledgement: Music Industry- % of local songs_RES1067635­_February 10, 2020</t>
  </si>
  <si>
    <t>RE: EN Press Energy, 02-10-20</t>
  </si>
  <si>
    <t>Attn. Azhar: Evalueserve Acknowledgement: Prices of beverages _RES1067230_February 10, 2020</t>
  </si>
  <si>
    <t>RE: Attn. Azhar: Evalueserve Acknowledgement: Prices of beverages _RES1067230_February 10, 2020</t>
  </si>
  <si>
    <t>Attn. Wray: Evalueserve Deliverable: Data request on all sectors_RES1059483_February 10, 2020</t>
  </si>
  <si>
    <t>Attn. Rika: EVS Acknowledgement: : Research on key persons_RES1067326_February 10, 2020</t>
  </si>
  <si>
    <t>BCG; Sylvie Nathalius; Keila Han</t>
  </si>
  <si>
    <t>RE: Research for a Korean food company</t>
  </si>
  <si>
    <t>Attn. Eraldo: Evalueserve Deliverable_ Market research: Mail &amp; Courier services_RES1042132_February 10, 2020</t>
  </si>
  <si>
    <t>Barthelmess, Anton</t>
  </si>
  <si>
    <t>Liliana Polgar; BCG</t>
  </si>
  <si>
    <t>EVS - BCG - TMT IGTI Newsletter - February 10, 2020</t>
  </si>
  <si>
    <t>Attn. Nidhi: Evalueserve Update: Request for Sustainability_RES1052804_February 10, 2020</t>
  </si>
  <si>
    <t>Attn. SriGanesh: Evalueserve Call Summary: Material screening- Ferro Alloys and AL_RES1066547_February 10, 2020</t>
  </si>
  <si>
    <t>Barthelmess.Anton@bcg.com</t>
  </si>
  <si>
    <t>Attn. Anton: EVS Acknowledgement: Customer list research_RES1067786_February 10, 2020</t>
  </si>
  <si>
    <t>Attn. Romain: Evalueserve Deliverable: Find revenue of fintech companies _RES1067004_February 10, 2020</t>
  </si>
  <si>
    <t>Ihoroi.Genta@bcg.com</t>
  </si>
  <si>
    <t>Attn. Genta: Evalueserve Request Receipt: Research on ENI's renewable enrgy  _RES1067845_ February 10, 2020</t>
  </si>
  <si>
    <t>Ihoroi, Genta</t>
  </si>
  <si>
    <t>Bianca Metzler; BCG; Kishioka, Harune; Kaneko, Yoshika</t>
  </si>
  <si>
    <t>RE: Attn. Genta: Evalueserve Request Receipt: Research on ENI's renewable enrgy  _RES1067845_ February 10, 2020</t>
  </si>
  <si>
    <t>BCG; Meenu Kumari</t>
  </si>
  <si>
    <t>Attn. Camille: Evalueserve Acknowledgement: Cybersecurity competitors' benchmark_RES1067063_February 10, 2020</t>
  </si>
  <si>
    <t>RE: Attn. Abdulrahman: Evalueserve Request Receipt: Job titles of various board members _RES1067130_ February 10, 2020</t>
  </si>
  <si>
    <t>Attn. Amber: Evalueserve Deliverable: Revenue break-up for tobacco company_RES1066729_February 10, 2020</t>
  </si>
  <si>
    <t>RE: Attn. Laura: Evalueserve Update5: Integrations _RES1062183_ February 07, 2020</t>
  </si>
  <si>
    <t>Attn. Audrey: Evalueserve Deliverbale: IIS - Mission Area Markets - Market share and growth_RES1066117_ February 10, 2020</t>
  </si>
  <si>
    <t>Attn. Yuta: Evalueserve Deliverable: Industry 4.0 Factories Research_RES1058155_February 10, 2020</t>
  </si>
  <si>
    <t>Attn. Yang: Evalueserve Update: Biweekly FI Newsletter_ February 10, 2019</t>
  </si>
  <si>
    <t>Attn. Jean: EVS Acknowledgement: Labor laws - Complexities of laying off, hiring and managing staff_RES1067958_February 10, 2020</t>
  </si>
  <si>
    <t>RE: Attn. Jonatan: Evalueserve Acknowledgement: Desktop research on the Chilean aquaculture vessel mar_RES1066814_Feb 7, 2020</t>
  </si>
  <si>
    <t>Attn. Genta: EVS Acknowledgement: Research on ENI's renewable enrgy _RES1067845_ February 10, 2020</t>
  </si>
  <si>
    <t>Re: Attn. Abdulrahman: Evalueserve Acknowledgement: Job titles of various board members_RES1067130_February 10, 2020</t>
  </si>
  <si>
    <t>Tancre, Romain</t>
  </si>
  <si>
    <t>Attn. Vivian: Evalueserve Acknowledgement :Press Search - SPP CEO Barbara Sugg _RES1067070_February 10, 2020</t>
  </si>
  <si>
    <t>Attn. Marisa: Evalueserve Update: Strategy Development Process_Research_RES1067064_February 10, 2020</t>
  </si>
  <si>
    <t>Attn. SriGanesh: Evalueserve Update 2: Material screening- Ferro Alloys and AL_RES1066547_February 10, 2020</t>
  </si>
  <si>
    <t>Attn. Misha: Evalueserve Deliverable: Toronto Raptors and NBA popularity around the world_RES1066987_February 10, 2020</t>
  </si>
  <si>
    <t>RE: Attn. Abdulrahman: Evalueserve Acknowledgement: Job titles of various board members_RES1067130_February 10, 2020</t>
  </si>
  <si>
    <t>Faulkner, Anna</t>
  </si>
  <si>
    <t>BCG; Tamara Weitzel; Stinton, William</t>
  </si>
  <si>
    <t>Attn. Azhar: EVS - BCG - Update 1: Prices of beverages _RES1067230_February 10, 2020</t>
  </si>
  <si>
    <t>Larsen, Jonatan</t>
  </si>
  <si>
    <t>Attn. Takahiro: Evalueserve Deliverable: Research for DBS's own developed digital solution_February 10, 2020</t>
  </si>
  <si>
    <t>BCG; Tamara Weitzel; Katherine Arcaya</t>
  </si>
  <si>
    <t>Attn. Zineb: Evalueserve Update: Activities in famous belvederes_RES1067453 _February 10, 2020</t>
  </si>
  <si>
    <t>BCG; Mujtaba.SyedAaqib@bcg.com; Nicolas Quagliotti; Tamara Weitzel</t>
  </si>
  <si>
    <t>Attn. Camille: Evalueserve Update: Cybersecurity competitors' benchmark_RES1067063_February 10, 2020</t>
  </si>
  <si>
    <t>RE: Attn. Wissam: Evalueserve Update: KSA tourism specific data/ Other worldwide destinations tourism specific data_RES1066519_February 10, 2020</t>
  </si>
  <si>
    <t>Attn. Anne: Evalueserve Acknowledgment: Search assistance request_RES1067537_Feb 10. 2020</t>
  </si>
  <si>
    <t>Kashyap.Radhika@bcg.com; Khurana, Harshit; Awasthi, Ritwik; BCG; Vandana Kushwaha; Wirnsberger, Arnold; Alageel, Abdulrahman</t>
  </si>
  <si>
    <t>Oudenot, Pierre-Adrien</t>
  </si>
  <si>
    <t>Attn. Marielle: EVS - BCG - Update - Music Industry- % of local songs_RES1067635­_February 10, 2020</t>
  </si>
  <si>
    <t>Faulkner.Anna@bcg.com</t>
  </si>
  <si>
    <t>Attn. Anna: EVS Acknowledgement: Company industry search_RES1068092_February 10, 2020</t>
  </si>
  <si>
    <t>Placet, Anouk; BCG</t>
  </si>
  <si>
    <t>Attn. Pierre-Adrien: EVS Acknowledgement: Quotation - Emails analysis_RES1068184_February 10, 2020</t>
  </si>
  <si>
    <t>RE: Attn. Anna: EVS Acknowledgement: Company industry search_RES1068092_February 10, 2020</t>
  </si>
  <si>
    <t>BCG; Nittya Balodia</t>
  </si>
  <si>
    <t>BCG; Mujtaba, Syed Aaqib; Nicolas Quagliotti; Tamara Weitzel; Prince Girdhar</t>
  </si>
  <si>
    <t>Attn. Johnny: EVS - BCG - Deliverable - BCG) Capacity Request_RES1067365_February 10, 2020</t>
  </si>
  <si>
    <t>Attn. Katy: EVS - BCG - Updated Deliverable - Compilation of current bushfire relief efforts focused on supporting/saving tourism_RES1066648_February 10, 2020</t>
  </si>
  <si>
    <t>RE: Attn. Vivian: Evalueserve Update :Press Search - SPP CEO Barbara Sugg _RES1067070_February 10, 2020</t>
  </si>
  <si>
    <t>Attn. Ikuko: EVS - BCG - Update 1 - Reaserch: the tech development in Airbus and Boeing_RES1065053_February 10, 2019</t>
  </si>
  <si>
    <t>Attn. Azhar: EVS - BCG - Update 2: Prices of beverages _RES1067230_February 10, 2020</t>
  </si>
  <si>
    <t>Attn. Anton: EVS - BCG - Update 1 - Customer list research_RES1067786_February 10, 2020</t>
  </si>
  <si>
    <t>Daher Mansour, Jean; BCG; Smarth Grover</t>
  </si>
  <si>
    <t>Attn. Dessy: EVS Acknowledgement: NOC/IOC financials_RES1068266_January 10, 2020</t>
  </si>
  <si>
    <t>Tang.Adrian@bcg.com</t>
  </si>
  <si>
    <t>Attn. Adrian: EVS Acknowledgement: Enquiry: Trello_RES1068287_February 10, 2020</t>
  </si>
  <si>
    <t>BCG; Tamara Weitzel; Katherine Arcaya; Prashant Singh; Estrellita, Vania</t>
  </si>
  <si>
    <t>RE: Attn. Jonatan: Evalueserve Update: Desktop research on the Chilean aquaculture vessel mar_RES1066814_Feb 10, 2020</t>
  </si>
  <si>
    <t>RE: Attn. Anne: Evalueserve deliverable: Search assistance request_RES1067537_Feb 10. 2020</t>
  </si>
  <si>
    <t>RE: Attn. Abdulrahman: Evalueserve Update: Job titles of various board members_RES1067130_February 10, 2020</t>
  </si>
  <si>
    <t>RE: Attn. Ikuko: EVS - BCG - Update 1 - Reaserch: the tech development in Airbus and Boeing_RES1065053_February 10, 2019</t>
  </si>
  <si>
    <t>Walton.Antoni@bcg.com</t>
  </si>
  <si>
    <t>Attn. Antoni: EVS Update: Look for R&amp;D spend and Revenues for a list of companies_RES1068381_February 10, 2020</t>
  </si>
  <si>
    <t>BCG; Umemura, Takuma; Andra Ciobanu; Bianca Metzler</t>
  </si>
  <si>
    <t>RE: Attn. Anton: EVS - BCG - Update 1 - Customer list research_RES1067786_February 10, 2020</t>
  </si>
  <si>
    <t>Attn. Nathan: Evalueserve Acknowledgement: Deal Value Look up_RES1068381_February 10, 2020</t>
  </si>
  <si>
    <t>RE: Attn. Nathan: Evalueserve Acknowledgement: Deal Value Look up_RES1068381_February 10, 2020</t>
  </si>
  <si>
    <t>Walton, Antoni</t>
  </si>
  <si>
    <t>RE: Attn. Antoni: EVS Update: Look for R&amp;D spend and Revenues for a list of companies_RES1068381_February 10, 2020</t>
  </si>
  <si>
    <t>RE: Attn. Timo: Evalueserve Update: Press research_RES1066945_February 10, 2020</t>
  </si>
  <si>
    <t>Stinton, William; Tan, Alethea</t>
  </si>
  <si>
    <t>Attn. Laura: EVS Acknowledgement: company reserach_RES1068546_February 10, 2020</t>
  </si>
  <si>
    <t>Beskin, Claire</t>
  </si>
  <si>
    <t>RE: Attn. Dessy: EVS Acknowledgement: NOC/IOC financials_RES1068266_January 10, 2020</t>
  </si>
  <si>
    <t>Attn. Laura: EVS Update: company reserach_RES1068546_February 10, 2020</t>
  </si>
  <si>
    <t>RE: Attn. Tamara: Evalueserve Update: Sustainable Growth for Megaregions data request_RES1065841_February 11, 2020</t>
  </si>
  <si>
    <t>Fuchs.Christina@bcg.com</t>
  </si>
  <si>
    <t>Attn. Christina: Evalueserve Acknowledgement: Price list audio eqipment_RES1068590_February 10, 2020</t>
  </si>
  <si>
    <t>RE: Attn. Laura: EVS Update: company reserach_RES1068546_February 10, 2020</t>
  </si>
  <si>
    <t>Attn. Laura: Evalueserve Update6: Integrations _RES1062183_ February 07, 2020</t>
  </si>
  <si>
    <t>Attn. Christina: Evalueserve Acknowledgement: Revenues players_RES1068601_February 10, 2020</t>
  </si>
  <si>
    <t>Quitman.Harrison@bcg.com</t>
  </si>
  <si>
    <t>Attn. Harrison: Evalueserve Acknowledgement: Data capture for Equinor_RES1068608_February 10, 2020</t>
  </si>
  <si>
    <t>Quitman, Harrison</t>
  </si>
  <si>
    <t>RE: Attn. Harrison: Evalueserve Acknowledgement: Data capture for Equinor_RES1068608_February 10, 2020</t>
  </si>
  <si>
    <t>RE: Attn. Alethea: Evalueserve Update 2: Request for news scan on Coronavirus_RES1065660_February 10, 2020</t>
  </si>
  <si>
    <t>Baker.Christopher@bcg.com; Teixeira.Duane@bcg.com; BCG</t>
  </si>
  <si>
    <t>Attn. Claire: Evalueserve Acknowledgement: Store growth in the U.S._RES1068629_February 10, 2020</t>
  </si>
  <si>
    <t>BCG; Mujtaba, Syed Aaqib; Nicolas Quagliotti; Prince Girdhar; Bianca Metzler</t>
  </si>
  <si>
    <t>Nesvadba, Matt</t>
  </si>
  <si>
    <t>Jarusombathi, Sethapong</t>
  </si>
  <si>
    <t>Attn. SriGanesh: Evalueserve Update: Material screening- Ferro Alloys and AL_RES1066547_February 11, 2020</t>
  </si>
  <si>
    <t>Kokavec, Jan</t>
  </si>
  <si>
    <t>Jarusombathi, Sethapong; Kan, Shing Chun; Estrellita, Vania</t>
  </si>
  <si>
    <t>BCG; Tamara Weitzel; Katherine Arcaya; Bianca Metzler</t>
  </si>
  <si>
    <t>RE: Attn. Vania/Daniel: Evalueserve Request Receipt: RE: [Request] Company profile data_ February 11, 2020</t>
  </si>
  <si>
    <t>Attn. Aaqib: Evalueserve Capacity Release: Need help on travel research_RES1057309_February 11, 2020</t>
  </si>
  <si>
    <t>Attn. Wissam: Evalueserve Update: KSA tourism specific data/ Other worldwide destinations tourism specific data_RES1066519_February 11, 2020</t>
  </si>
  <si>
    <t>Attn. Hajar: Evalueserve Update: Warehouses geodis_RES1063197_February 11, 2020</t>
  </si>
  <si>
    <t>BCG; Nicolas Quagliotti; Tamara Weitzel</t>
  </si>
  <si>
    <t>Attn. Nathan: Evalueserve Acknowledgment: Deal Value Look up_RRES1068444_February 11, 2020</t>
  </si>
  <si>
    <t>Attn. Sagar: Evalueserve Update: Digital Payments Landscape Benchmarks_ February 11, 2020</t>
  </si>
  <si>
    <t>Attn. Romain: Evalueserve Update: Find revenue of fintech companies _RES1067004_February 11, 2020</t>
  </si>
  <si>
    <t>Attn. Amber: Evalueserve Acknowledgement: policies in countries for Tobacco_RES1068848_February 11, 2020</t>
  </si>
  <si>
    <t>Attn. Zineb: Evalueserve Update: Activities in famous belvederes_RES1067453 _February 11, 2020</t>
  </si>
  <si>
    <t>Attn. Marisa: Evalueserve Update: Strategy Development Process_Research_RES1067064_February 11, 2020</t>
  </si>
  <si>
    <t>Attn. Neil: Evalueserve Update_ Medical Institution Data Collection_RES1063648_ February 11, 2020</t>
  </si>
  <si>
    <t>Attn. Antoni: Evalueserve Acknowledgment: Look for R&amp;D spend and Revenues for a list of companies_RES1068381_February 11, 2020</t>
  </si>
  <si>
    <t>Attn. Yuta: Evalueserve Acknowledgement: Cosmetics Manufacturing Equipment Research._ February 11, 2020</t>
  </si>
  <si>
    <t>Attn. Jan: Evalueserve Request Receipt: Request - prices of sunflower seeds and millet._RES1068888_ February 10, 2020</t>
  </si>
  <si>
    <t>Attn. Camille: Evalueserve Update: Cybersecurity competitors' benchmark_RES1067063_February 11, 2020</t>
  </si>
  <si>
    <t>Attn. Laura: Evalueserve Update: company reserach_RES1068546_February 11, 2020</t>
  </si>
  <si>
    <t>RE: Attn. Christina: Evalueserve Acknowledgement: Price list audio eqipment_RES1068590 and RES1068601_February 11, 2020</t>
  </si>
  <si>
    <t>Attn. Hyunkyu: Evalueserve Update: Request data search for shipping companies' location _RES1065106_February 11, 2020</t>
  </si>
  <si>
    <t>Evans.Danielle@bcg.com</t>
  </si>
  <si>
    <t>Attn. Danielle: Evalueserve Request Receipt: Data request _RES1068715_February 11, 2020</t>
  </si>
  <si>
    <t>Bechara.Wissam@bcg.com; Mujtaba.SyedAaqib@bcg.com</t>
  </si>
  <si>
    <t>RE: Attn. Jan: Evalueserve Request Receipt: Request - prices of sunflower seeds and millet._RES1068888_ February 11, 2020</t>
  </si>
  <si>
    <t>MS.Sarath@bcg.com; Fatima.Rubia@bcg.com; BCG</t>
  </si>
  <si>
    <t>Attn. Amit: Evalueserve Acknowledgement: Wordcount from the annual report of telco companies_February 11, 2020</t>
  </si>
  <si>
    <t>Attn. Yang: Evalueserve Update: Biweekly FI Newsletter_ February 11, 2019</t>
  </si>
  <si>
    <t>Rose, Mitchell</t>
  </si>
  <si>
    <t>Neha Sharma; Kashyap.Radhika@bcg.com; Khurana, Harshit; Awasthi, Ritwik; BCG; Wirnsberger, Arnold; Alageel, Abdulrahman</t>
  </si>
  <si>
    <t>Attn. Zeina: Evalueserve Update: Urgent request_RES1066306_February 11, 2020</t>
  </si>
  <si>
    <t>Attn. Audrey: Evalueserve Update: IIS - Mission Area Markets - Market share and growth_RES1066117_ February 11, 2020</t>
  </si>
  <si>
    <t>Lee, Sangyoung</t>
  </si>
  <si>
    <t>Attn. Harrison: Evalueserve Acknowledgement: Data capture for Equinor_RES1068608_February 11, 2020</t>
  </si>
  <si>
    <t>Nesvadba.Matt@bcg.com</t>
  </si>
  <si>
    <t>BCG; Sofia Gonzalez; Tamara Weitzel</t>
  </si>
  <si>
    <t>Attn. Matt: Evalueserve Request Receipt: Slide creation help_RES1068724_February 11, 2020</t>
  </si>
  <si>
    <t>Attn. Takahiro: Evalueserve Update: Research for DBS's own developed digital solution_RES1066477_February 11, 2020</t>
  </si>
  <si>
    <t>ZuluagaMartinez.David@bcg.com</t>
  </si>
  <si>
    <t>Attn. David: Evalueserve Request Receipt: JFK Transformation_RES1068770_ February 11, 2020</t>
  </si>
  <si>
    <t>Attn. Hajar: Evalueserve Deliverable: Warehouses geodis_RES1063197_February 11, 2020</t>
  </si>
  <si>
    <t>BCG; Mohan, Shyam; MS, Sarath</t>
  </si>
  <si>
    <t>Attn. Mitchell: Evalueserve Request Receipt: RES1068798 - MarketAxess data pull request. __February 11, 2020</t>
  </si>
  <si>
    <t>Attn. Claire: Evalueserve Acknowledgement: Store growth in the U.S._RES1068629_February 11, 2020</t>
  </si>
  <si>
    <t>Neha Sharma; Kashyap, Radhika; Khurana, Harshit; Awasthi, Ritwik; BCG; Wirnsberger, Arnold; Alageel, Abdulrahman</t>
  </si>
  <si>
    <t>Attn. Laura: Evalueserve Deliverable: company reserach_RES1068546_February 11, 2020</t>
  </si>
  <si>
    <t>BCG; Kathrin Groszhart</t>
  </si>
  <si>
    <t>Attn. Jan: Evalueserve Request Receipt: Request - prices of sunflower seeds and millet._RES1068888_ February 11, 2020</t>
  </si>
  <si>
    <t>Oudenot.Pierre-Adrien@bcg.com</t>
  </si>
  <si>
    <t>BCG; Placet.Anouk@bcg.com</t>
  </si>
  <si>
    <t>Attn. Pierre-Adrien: EVS Acknowledgement: Quotation - Emails analysis_RES1068184_February 11, 2020</t>
  </si>
  <si>
    <t>Attn. Ademir: Evalueserve Request Receipt: Sourcing: office boys in United Arab Emirates _RES1069063_ February 11, 2020</t>
  </si>
  <si>
    <t>EN Press Energy, 02-11-20</t>
  </si>
  <si>
    <t>EVS - BCG - TMT IGTI Newsletter - February 11, 2020</t>
  </si>
  <si>
    <t>Attn. Jan: EVS - BCG - Deliverable - Prices of sunflower seeds and millet_RES1068888_ February 11, 2020</t>
  </si>
  <si>
    <t>Attn. Amber: Evalueserve Update: policies in countries for Tobacco_RES1068848_February 11, 2020</t>
  </si>
  <si>
    <t>Mujtaba.SyedAaqib@bcg.com; BCG; Tamara Weitzel; Nicolas Quagliotti</t>
  </si>
  <si>
    <t>Attn. Anna: EVS - BCG - Update 1 - Company industry search_RES1068092_February 11, 2020</t>
  </si>
  <si>
    <t>Attn. Christina: Evalueserve Update 1: Price list audio eqipment_RES1068590 and RES1068601_February 11, 2020</t>
  </si>
  <si>
    <t>BCG; Shailabh Agrawal</t>
  </si>
  <si>
    <t>Attn. Yuta: Evalueserve Acknowledgement: Cosmetics Manufacturing Equipment Research_ February 11, 2020</t>
  </si>
  <si>
    <t>Attn. Pierre-Adrien: EVS - BCG - Update 1 - Quotation - Emails analysis_RES1068184_February 11, 2020</t>
  </si>
  <si>
    <t>Yu.Nancy@bcg.com</t>
  </si>
  <si>
    <t>Attn. Nancy: Evalueserve Request Receipt: ask for Korean research _RES1069274_ February 11, 2020</t>
  </si>
  <si>
    <t>Rebollo.Cristina@bcg.com</t>
  </si>
  <si>
    <t>Attn. Cristina : Evalueserve Request Receipt: URGENT HELP :) _RES1069266_ February 11, 2020</t>
  </si>
  <si>
    <t>Ranjan, Rishav</t>
  </si>
  <si>
    <t>Attn. Rishav: Evalueserve Request Receipt: RES1069115 - Request for finding experience designing companies __February 11, 2020</t>
  </si>
  <si>
    <t>Attn. Zeina: Evalueserve Deliverable: Urgent request_RES1066306_February 11, 2020</t>
  </si>
  <si>
    <t>Attn. Marielle: EVS - BCG - Update 2  - Music Industry- % of local songs_RES1067635­_February 11, 2020</t>
  </si>
  <si>
    <t>Attn. Anna: EVS - BCG - Deliverable - Company industry search_RES1068092_February 11, 2020</t>
  </si>
  <si>
    <t>BCG; Mujtaba, Syed Aaqib; Tamara Weitzel; Nicolas Quagliotti</t>
  </si>
  <si>
    <t>Attn. Nathan: Evalueserve Deliverable: Deal Value Look up_RRES1068444_February 11, 2020</t>
  </si>
  <si>
    <t>Attn. Yang: Evalueserve Update: Biweekly FI Newsletter_RES1069419_ February 11, 2019</t>
  </si>
  <si>
    <t>RE: Attn. Laura: Evalueserve Update6: Integrations _RES1062183_ February 07, 2020</t>
  </si>
  <si>
    <t>RE: Attn. Abdulrahman: Evalueserve Update: Job titles of various board members_RES1067130_February 11, 2020</t>
  </si>
  <si>
    <t>Attn. Antoni: Evalueserve Update: Look for R&amp;D spend and Revenues for a list of companies_RES1068381_February 11, 2020</t>
  </si>
  <si>
    <t>Attn. Christina: Evalueserve Deliverable: Price list audio eqipment_RES1068590 and RES1068601_February 11, 2020</t>
  </si>
  <si>
    <t>RE: Attn. Jonatan: Evalueserve Update: Desktop research on the Chilean aquaculture vessel mar_RES1066814_Feb 11, 2020</t>
  </si>
  <si>
    <t>Attn. Jean: EVS - BCG - Update 1 - Labor laws - Complexities of laying off, hiring and managing staff_RES1067958_February 10, 2020</t>
  </si>
  <si>
    <t>Attn. Amit: Evalueserve Deliverable: Wordcount from the annual report of telco companies_RES1069032_February 11, 2020</t>
  </si>
  <si>
    <t>Attn. Zineb: Evalueserve Deliverable: Activities in famous belvederes_RES1067453_February 11, 2020</t>
  </si>
  <si>
    <t>Attn. Azhar: EVS - BCG - Update 3: Prices of beverages _RES1067230_February 11, 2020</t>
  </si>
  <si>
    <t>Attn. Harrison: Evalueserve Deliverable: Data capture for Equinor_RES1068608_February 11, 2020</t>
  </si>
  <si>
    <t>Baker, Christopher; Teixeira, Duane; BCG</t>
  </si>
  <si>
    <t>Estrellita, Vania; BCG; Tamara Weitzel; Katherine Arcaya; Prashant Singh; Kan, Shing Chun</t>
  </si>
  <si>
    <t>RE: Attn. Vania/Daniel: Evalueserve Request Receipt: RE: [Request] Company profile data_ February 10, 2020</t>
  </si>
  <si>
    <t>Attn. Yuta: Evalueserve Update: Cosmetics Manufacturing Equipment Research_RES1069372_February 11, 2020</t>
  </si>
  <si>
    <t>Attn. Wissam: Evalueserve Update: KSA tourism specific data/Other worldwide destinations tourism specific data_RES1066519_February 11, 2020</t>
  </si>
  <si>
    <t>BCG; Devansh Bilala</t>
  </si>
  <si>
    <t>Attn. Audrey: Evalueserve Deliverable: IIS - Mission Area Markets - Market share and growth_RES1066117_ February 11, 2020</t>
  </si>
  <si>
    <t>Attn. Romain: Evalueserve Deliverable: Find revenue of fintech companies_RES1067004_February 11, 2020</t>
  </si>
  <si>
    <t>Attn. SriGanesh: Evalueserve Deliverable: Material screening- Ferro Alloys and AL_RES1066547_February 11, 2020</t>
  </si>
  <si>
    <t>Attn. Marisa: Evalueserve Deliverable: Strategy Development Process_Research_RES1067064_February 11, 2020</t>
  </si>
  <si>
    <t>Attn. Rishav: EVS Acknowledgement: Request for finding experience designing companies_RES1069540_February 11, 2020</t>
  </si>
  <si>
    <t>BCG; Mujtaba, Syed Aaqib; Tamara Weitzel; Nicolas Quagliotti; Sanprati Sharma</t>
  </si>
  <si>
    <t>Deepak Bansal (CaPS-08); BCG</t>
  </si>
  <si>
    <t>Attn. Neil: Evalueserve Deliverable_ Medical Institution Data Collection_RES1063648_ February 11, 2020</t>
  </si>
  <si>
    <t>Bruno Pasten; Ong, Wei Jian</t>
  </si>
  <si>
    <t>RE: Attn. Samuel: Evalueserve Acknowledgment: Socialbakers sentiment analysis_RES1063166_Feb 11, 2020</t>
  </si>
  <si>
    <t>Attn. Hyunkyu: Evalueserve Deliverable: Request data search for shipping companies' location _RES1065106_February 11, 2020</t>
  </si>
  <si>
    <t>Attn. Claire: Evalueserve Update: Store growth in the U.S._RES1068629_February 11, 2020</t>
  </si>
  <si>
    <t>Attn. David: EVS - BCG - Deliverable - JFK Transformation_RES1068770_ February 11, 2020</t>
  </si>
  <si>
    <t>Baker, Christopher; Teixeira, Duane; BCG; Ratika Saxena</t>
  </si>
  <si>
    <t>RE: Attn. Matt: Evalueserve Request Receipt: Slide creation help_RES1068724_February 11, 2020</t>
  </si>
  <si>
    <t>BCG; Angela Nunez</t>
  </si>
  <si>
    <t>Attn. Marielle: EVS - BCG - Deliverable - Music Industry- % of local songs_RES1067635­_February 11, 2020</t>
  </si>
  <si>
    <t>Gruenvogel, Oliver</t>
  </si>
  <si>
    <t>Umemura.Takuma@bcg.com; Bianca Metzler; BCG</t>
  </si>
  <si>
    <t>Ranjan.Rishav@bcg.com</t>
  </si>
  <si>
    <t>Attn. Rishav: EVS - BCG - Deliverable - Request for finding experience designing companies_RES1069540_February 11, 2020</t>
  </si>
  <si>
    <t>Attn. Oliver: EVS Acknowledgement: Search for wholesale distribution locations; 2 companies; 3 countries_RES1069687_February 11, 2020</t>
  </si>
  <si>
    <t>Attn. Pierre-Adrien: EVS - BCG - Update 2 - Quotation - Emails analysis_RES1068184_February 11, 2020</t>
  </si>
  <si>
    <t>Attn. Azhar: EVS - BCG - Update 4: Prices of beverages _RES1067230_February 11, 2020</t>
  </si>
  <si>
    <t>BCG; Sofia Gonzalez; Tamara Weitzel; Prashant Singh</t>
  </si>
  <si>
    <t>Mopuri.Abhinav@bcg.com</t>
  </si>
  <si>
    <t>Attn. Abhinav: EVS Acknowledgement: List of gen. merch and specialty store companies (retail) in the US_RES1069714_February 11, 2020</t>
  </si>
  <si>
    <t>Longa.Emmanuel@bcg.com</t>
  </si>
  <si>
    <t>Attn. Emmanuel: Evalueserve Acknowledgment: Wealth statistics for cities in LaTAM_RES1069792_Feb 11, 2020</t>
  </si>
  <si>
    <t>RE: Attn. Pierre-Adrien: EVS - BCG - Update 2 - Quotation - Emails analysis_RES1068184_February 11, 2020</t>
  </si>
  <si>
    <t>BCG; Placet, Anouk; Adela Blaga</t>
  </si>
  <si>
    <t>Attn. Vicki: EVS Deliverable: Additional help compiling European customers_RES1056628_February 11, 2020</t>
  </si>
  <si>
    <t>Estrellita, Vania; BCG; Tamara Weitzel; Katherine Arcaya; Prashant Singh; Bianca Metzler; Jarusombathi, Sethapong</t>
  </si>
  <si>
    <t>Chester.Brian@bcg.com</t>
  </si>
  <si>
    <t>Attn. Brian: Evalueserve Acknowledgment: Average wages across cities_RES1070009_Feb 11, 2020</t>
  </si>
  <si>
    <t>Nesvadba, Matt; Bianca Metzler</t>
  </si>
  <si>
    <t>Riseley, James</t>
  </si>
  <si>
    <t>Attn. James: Evalueserve Acknowledgment: Help creating a list of assets in forestry &amp; agriculture in 6 Local Government Areas in NSW, Austral_RES1070086_Feb 11, 2020</t>
  </si>
  <si>
    <t>McGovern, Audrey (Hoiles); Shourya Jaiswal</t>
  </si>
  <si>
    <t>RE: Attn. James: Evalueserve Acknowledgment: Help creating a list of assets in forestry &amp; agriculture in 6 Local Government Areas in NSW, Austral_RES1070086_Feb 11, 2020</t>
  </si>
  <si>
    <t>Attn. Laura: Evalueserve Update7: Integrations _RES1062183_ February 07, 2020</t>
  </si>
  <si>
    <t>RE: Attn. Alethea: Evalueserve Deliverable: Request for news scan on Coronavirus_RES1065660_February 11, 2020</t>
  </si>
  <si>
    <t>RE: Attn. Abdulrahman: Evalueserve Update3: Job titles of various board members_RES1067130_February 11, 2020</t>
  </si>
  <si>
    <t>RE: Attn. Samuel: Evalueserve update: Socialbakers sentiment analysis_RES1063166_Feb 11, 2020</t>
  </si>
  <si>
    <t>Zuluaga Martinez, David</t>
  </si>
  <si>
    <t>RE: Attn. David: EVS - BCG - Deliverable - JFK Transformation_RES1068770_ February 11, 2020</t>
  </si>
  <si>
    <t>Umemura, Takuma; Bianca Metzler; BCG</t>
  </si>
  <si>
    <t>Yu, Jason</t>
  </si>
  <si>
    <t>Yu.Jason@bcg.com</t>
  </si>
  <si>
    <t>BCG; Beard.Tommy@bcg.com</t>
  </si>
  <si>
    <t>BCG; Beard, Tommy</t>
  </si>
  <si>
    <t>RE: Attn. Abdulrahman: Evalueserve Update3: Job titles of various board members_RES1067130_February 12, 2020</t>
  </si>
  <si>
    <t>Attn. Antoni: Evalueserve Update: Look for R&amp;D spend and Revenues for a list of companies_RES1068381_February 12, 2020</t>
  </si>
  <si>
    <t>Attn. Amber: Evalueserve Update: policies in countries for Tobacco_RES1068848_February 12, 2020</t>
  </si>
  <si>
    <t>Attn. Romain: Evalueserve Update: Find revenue of fintech companies_RES1067004_February 12, 2020</t>
  </si>
  <si>
    <t>Jonas, Michael</t>
  </si>
  <si>
    <t>Attn. Wissam: Evalueserve Update: KSA tourism specific data/Other worldwide destinations tourism specific data_RES1066519_February 12, 2020</t>
  </si>
  <si>
    <t>Riseley.James@bcg.com</t>
  </si>
  <si>
    <t>Attn. James: Evalueserve Acknowledgment: Assets in forestry &amp; agriculture in NSW, Austral_RES1070086_February 12, 2020</t>
  </si>
  <si>
    <t>BCG; Bruno Pasten; Pablo Huber</t>
  </si>
  <si>
    <t>RE: Attn. Samuel: Evalueserve update: Socialbakers sentiment analysis_RES1063166_Feb 12, 2020</t>
  </si>
  <si>
    <t>Attn. Yuta: Evalueserve Update: Cosmetics Manufacturing Equipment Research_RES1069372_February 12, 2020</t>
  </si>
  <si>
    <t>ahn.alice@bcg.com; BCG</t>
  </si>
  <si>
    <t>Attn. Ademir: Evalueserve Acknowledgement: Sourcing: office boys in United Arab Emirates _RES1069063_February 12, 2020</t>
  </si>
  <si>
    <t>Attn. Claire: Evalueserve Capacity Release: Store growth in the U.S._RES1068629_February 12, 2020</t>
  </si>
  <si>
    <t>Attn. Abhinav: Evalueserve Acknowledgement: List of gen. merch and specialty store companies (retail) in the US_RES1069714_February 12, 2020</t>
  </si>
  <si>
    <t>BCG; Kathrin Groszhart; Bianca Metzler</t>
  </si>
  <si>
    <t>Attn. Danielle: Evalueserve Acknowledgement: Data request _RES1068715_February 12, 2020</t>
  </si>
  <si>
    <t>Attn. James: Evalueserve Update: Assets in forestry &amp; agriculture in NSW, Austral_RES1070086_February 12, 2020</t>
  </si>
  <si>
    <t>Halgeri.Ashwin@bcg.com</t>
  </si>
  <si>
    <t>Attn. Ashwin: Evalueserve Acknowledgement: Scan for acquisition targets_RES1070157_February 12, 2020</t>
  </si>
  <si>
    <t>Jonas.Michael@bcg.com</t>
  </si>
  <si>
    <t>Attn. Michael: Evalueserve Request Receipt: Important and urgent request: Supplier search _RES1070398_ February 12, 2020</t>
  </si>
  <si>
    <t>Ray.Nissim@bcg.com</t>
  </si>
  <si>
    <t>BCG; Burkhard.Catie@bcg.com; Tanuj Anand</t>
  </si>
  <si>
    <t>Attn. Nissim: Evalueserve Acknowledgement: Market Size / Top Players for Highly Concentrated Industries_RES1070314_February 12, 2020</t>
  </si>
  <si>
    <t>Meenu Kumari; MS.Sarath@bcg.com; Fatima.Rubia@bcg.com; BCG</t>
  </si>
  <si>
    <t>Attn. Amit: Evalueserve Update: Wordcount from the annual report of telco companies_RES1069032_February 12, 2020</t>
  </si>
  <si>
    <t>Attn. Abby: Evalueserve Acknowledgement: Revenue Growth_RESDRSTMT03_February 12, 2020</t>
  </si>
  <si>
    <t>BCG; Jain.Vaibhav@bcg.com</t>
  </si>
  <si>
    <t>Attn. Sagar: Evalueserve Update: Digital Payments Landscape Benchmarks_ February 12, 2020</t>
  </si>
  <si>
    <t>Attn. Ademir: Evalueserve Update: Sourcing: office boys in United Arab Emirates _RES1069063_February 12, 2020</t>
  </si>
  <si>
    <t>BCG; Beard, Tommy; Prashant Singh</t>
  </si>
  <si>
    <t>Attn. Urvashi: Evalueserve Acknowledgement: App downloads and Country Benchmark: February 12, 2020</t>
  </si>
  <si>
    <t>Rose.Mitch@bcg.com</t>
  </si>
  <si>
    <t>BCG; Mohan.Shyam@bcg.com; MS.Sarath@bcg.com</t>
  </si>
  <si>
    <t>Attn. Mitchell: Evalueserve Acknowledgement  RES1068798 - MarketAxess data pull request_February 12, 2020</t>
  </si>
  <si>
    <t>RE: Attn. Michael: Evalueserve Request Receipt: Important and urgent request: Supplier search _RES1070398_ February 12, 2020</t>
  </si>
  <si>
    <t>Attn. Harrison: Evalueserve Update: Data capture for Equinor_RES1068608_February 12, 2020</t>
  </si>
  <si>
    <t>Kan.ShingChun@bcg.com</t>
  </si>
  <si>
    <t>Ghosh, Kaustav; Llindrisca Figueroa; Estrellita, Vania; BCG; Tamara Weitzel; Katherine Arcaya; Bianca Metzler; Mohan, Shyam; Mathew, Diji; Jarusombathi.Sethapong@bcg.com; Aman Bansal; Nitika Madad</t>
  </si>
  <si>
    <t>Attn. Vania, Daniel: Evalueserve Acknowledgment: Company profile data_RES1070373_ February 12, 2020</t>
  </si>
  <si>
    <t>Attn. Yuta: Evalueserve Capacity Release: Cosmetics Manufacturing Equipment Research_RES1069372_February 12, 2020</t>
  </si>
  <si>
    <t>Ghosh, Kaustav; Llindrisca Figueroa; Estrellita, Vania; BCG; Tamara Weitzel; Katherine Arcaya; Bianca Metzler; Mohan, Shyam; Mathew, Diji; Jarusombathi, Sethapong; Aman Bansal; Nitika Madad</t>
  </si>
  <si>
    <t>Attn. Audrey: Evalueserve Update: IIS - Mission Area Markets - Market share and growth_RES1066117_ February 12, 2020</t>
  </si>
  <si>
    <t>Attn. Misha: Evalueserve Deliverable: Toronto Raptors and NBA popularity around the world_RES1066987_February 12, 2020</t>
  </si>
  <si>
    <t>Attn. Amit: Evalueserve Deliverable: Wordcount from the annual report of telco companies_RES1069032_February 12, 2020</t>
  </si>
  <si>
    <t>Attn. Ashwin: Evalueserve Update: Scan for acquisition targets_RES1070157_February 12, 2020</t>
  </si>
  <si>
    <t>Attn. Wee Kee: EVS Acknowledgement: Hotel players in Indonesia_RES1070516_February 12, 2020</t>
  </si>
  <si>
    <t>Abboud, Montaha; BCG</t>
  </si>
  <si>
    <t>Attn. Joyce: Evalueserve Acknowledgement: Change in Consumer Distrust/Net Trust Score overtime_RES1070503_February 12, 2020</t>
  </si>
  <si>
    <t>Gruenvogel.Oliver@bcg.com</t>
  </si>
  <si>
    <t>Attn. Oliver: EVS Acknowledgement: Search for wholesale distribution locations; 2 companies; 3 countries_RES1069687_February 12, 2020</t>
  </si>
  <si>
    <t>ahn.alice@bcg.com</t>
  </si>
  <si>
    <t>Chaudhury.Azraa@bcg.com; BCG</t>
  </si>
  <si>
    <t>Shimokawa, Yuki</t>
  </si>
  <si>
    <t>Tuul, Tuvshin; BCG; Sheng, Adrienne; Sylvie Nathalius; Arslan Zhou; Yoshioka, Tatsuyuki; Saito, Eriko; Rachel Li</t>
  </si>
  <si>
    <t>RE:  DRSチームへのご依頼) 香港愛你康有限公司に係る中国語/英語サーチのご依頼</t>
  </si>
  <si>
    <t>Attn. Wissam: Evalueserve Call Summary: KSA tourism specific data/Other worldwide destinations tourism specific data_RES1066519_February 12, 2020</t>
  </si>
  <si>
    <t>Attn. Brian: Evalueserve Acknowledgment: Average wages across cities_RES1070009_Feb 12, 2020</t>
  </si>
  <si>
    <t>Jain.Vaibhav@bcg.com</t>
  </si>
  <si>
    <t>Vaishnavi.Sagar@bcg.com; BCG</t>
  </si>
  <si>
    <t>RE: Attn. Abby: Evalueserve Update 1: Revenue Growth_RESDRSTMT03_February 12, 2020</t>
  </si>
  <si>
    <t>EN Press Energy, 02-12-20</t>
  </si>
  <si>
    <t>Attn. Pierre-Adrien: EVS - BCG - Deliverable - Quotation - Emails analysis_RES1068184_February 12, 2020</t>
  </si>
  <si>
    <t>RE: EN Press Energy, 02-12-20</t>
  </si>
  <si>
    <t>Marmolejo.Mariano@bcg.com; deSimon.Luis@bcg.com</t>
  </si>
  <si>
    <t>Update: 4Q19 Spanish Banks' Results - February 12, 2020</t>
  </si>
  <si>
    <t>BCG; Carrasco, Jennifer</t>
  </si>
  <si>
    <t>Marmolejo, Mariano</t>
  </si>
  <si>
    <t>de Simon, Luis; BCG</t>
  </si>
  <si>
    <t>RE: Update: 4Q19 Spanish Banks' Results - February 12, 2020</t>
  </si>
  <si>
    <t>Attn. David: EVS - BCG - Updated Deliverable - JFK Transformation_RES1068770_ February 12, 2020</t>
  </si>
  <si>
    <t>EVS - BCG - TMT IGTI Newsletter - February 12, 2020</t>
  </si>
  <si>
    <t>Attn. Michael: EVS - BCG - Deliverable - Important and urgent request: Supplier search _RES1070398_ February 12, 2020</t>
  </si>
  <si>
    <t>Attn. Joyce: Evalueserve Update: Change in Consumer Distrust/Net Trust Score overtime_RES1070503_February 12, 2020</t>
  </si>
  <si>
    <t>Attn. Antoni: Evalueserve Deliverable: Look for R&amp;D spend and Revenues for a list of companies_RES1068381_February 12, 2020</t>
  </si>
  <si>
    <t>Attn. Wee Kee: EVS - BCG - Deliverable - Hotel players in Indonesia_RES1070516_February 12, 2020</t>
  </si>
  <si>
    <t>Chourasia, Amber'</t>
  </si>
  <si>
    <t>Attn. Amber: Evalueserve Deliverable: policies in countries for Tobacco_RES1068848_February 12, 2020</t>
  </si>
  <si>
    <t xml:space="preserve">Attn. Joseph: Evalueserve Request Receipt: Request to research the car length of selected train and metro _RES1070748_ February 12, 2020 </t>
  </si>
  <si>
    <t>Verbitskiy.Dmitriy@bcg.com</t>
  </si>
  <si>
    <t>Attn. Dmitriy: Evalueserve Request Receipt: Help on getting coordinates from addresses _RES1070775_February 12, 2020</t>
  </si>
  <si>
    <t>RE: Attn. Joseph: Evalueserve Request Receipt: Request to research the car length of selected train and metro _RES1070748_ February 12, 2020</t>
  </si>
  <si>
    <t>Attn. Danielle: Evalueserve Update: Data request _RES1068715_February 12, 2020</t>
  </si>
  <si>
    <t>Attn. Joyce: Evalueserve Acknowledgement_ Archive reports_RES1070568_ February 12, 2020</t>
  </si>
  <si>
    <t>Attn. Oliver: EVS - BCG - Update - Search for wholesale distribution locations; 2 companies; 3 countries_RES1069687_February 12, 2020</t>
  </si>
  <si>
    <t>Hours in Email</t>
  </si>
  <si>
    <t>Hours in UT</t>
  </si>
  <si>
    <t>Wray Wang</t>
  </si>
  <si>
    <t>Victor Monas</t>
  </si>
  <si>
    <t>Industrial Robotics Diligence</t>
  </si>
  <si>
    <t>119321-16</t>
  </si>
  <si>
    <t>Connor Tim</t>
  </si>
  <si>
    <t>RES1059622</t>
  </si>
  <si>
    <t>Retail SKU Counting</t>
  </si>
  <si>
    <t>368178-04</t>
  </si>
  <si>
    <t>Hi Aaqib and Jean,_x000D_  _x000D_   _x000D_  _x000D_  Please note that we have initiated efforts on the task and are deploying multiple analysts in order to speed up work._x000D_  _x000D_   _x000D_  _x000D_  Just to clarify:_x000D_  _x000D_  *         We will make sure there is one table for travel agents alone, one table for tour operators alone and one table for online travel agents/travel booking websites alone for all the countries our colleagues in India have worked._x000D_  _x000D_  *         Then, we will work on China file – sheet a+b ‘Travel Agents &amp; Operators’, to add company type (highlighted in yellow)_x000D_  _x000D_  *         If time allows, we will initiate work on France - ‘Main tourism events’._x000D_  _x000D_   _x000D_  _x000D_  We will share as much as we can cover until our EOD in around 2.5 hours, and are also blocking time for our India team on Monday, February 3rd, in case there is work left to cover._x000D_  _x000D_  Hope this is suitable to you._x000D_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Mujtaba, Syed Aaqib [mailto:Mujtaba.SyedAaqib@</t>
  </si>
  <si>
    <t>Hi Charlotte,_x000D_  _x000D_   _x000D_  _x000D_  Thank you for sharing this request with us. _x000D_  _x000D_   _x000D_  _x000D_  Please note we have a few hours of capacity to assist you on this task from our center today. We will navigate through company website and reports in order to locate the Email of for the Chief Sustainability Officer/ Head of Sustainability/ Head of CSR/ CSR Director of companies listed._x000D_  _x000D_   _x000D_  _x000D_  In relation to LinkedIn, we are not able to use it as a research methodology. As per the standard LinkedIn user agreement, copying and reproducing LinkedIn data without the express consent of LinkedIn or the relevant user is prohibited. We would be able to only use company website and open internet sources._x000D_  _x000D_   _x000D_  _x000D_  We will cover as much ground as possible and share our findings by our EOD._x000D_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Friday, January 31, 2020 3:10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RES1060389 &lt;https://bcg.service-now.com/nav_to.do?uri=u_request_drs_kpo_evs.do%3Fsys_id=a3bab9731b6e8414b176964ead4bcb85%26sysparm_stack=u_request_drs_kpo_evs_list.do&gt; _x000D_  Requestor: Saint-Bonnet Charlotte_x000D_  Request Subject: Request_x000D_  Requested Deadline: _x000D_  _x000D_  Original Request:_x000D_  From: SaintBonnet.Charlotte@</t>
  </si>
  <si>
    <t>Hi Akinola,_x000D_  _x000D_   _x000D_  _x000D_  Thank you for sharing this request with us. This is Katherine from Evalueserve Chile center._x000D_  _x000D_   _x000D_  _x000D_  Please note that the earliest available slot to assist you is on Monday, February 3 from our India center. The team will get back to you with a detailed methodology and estimated delivery timelines once they resume operations (at around 10PM Central time, on Sunday, February 2). Hope this is suitable._x000D_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Friday, January 31, 2020 3:33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RES1060398 &lt;https://bcg.service-now.com/nav_to.do?uri=u_request_drs_kpo_evs.do%3Fsys_id=391046f71bae8414b176964ead4bcb3b%26sysparm_stack=u_request_drs_kpo_evs_list.do&gt; _x000D_  Requestor: Oyedele Akinola_x000D_  Request Subject: Help with IT application vendor research_x000D_  Requested Deadline: _x000D_  _x000D_  Original Request:_x000D_  From: Oyedele.Akinola@</t>
  </si>
  <si>
    <t>Akinola,_x000D_  _x000D_   _x000D_  _x000D_  Thank you for your Email. Please note that currently the only operational center is Chile center, and we are fully booked with previously committed requests._x000D_  _x000D_   _x000D_  _x000D_  Once the India team resume operations on Monday (Sunday 10PM Central time), depending on their capacity they may be able to allocate multiple analysts in order to speed up the task. They will be in touch with you to inform you of delivery timelines based on their capacity._x000D_  _x000D_   _x000D_  _x000D_  We are sorry for not being able to provide you with timely assistance._x000D_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Oyedele, Akinola [mailto:Oyedele.Akinola@</t>
  </si>
  <si>
    <t>Hi Thomas,_x000D_  _x000D_   _x000D_  _x000D_  Thank you for sharing this request with us. This is Katherine from Evalueserve Chile center._x000D_  _x000D_   _x000D_  _x000D_  Please note that the earliest available slot to assist you is on Monday, February 3 from our India center. The team will get back to you with a detailed methodology and estimated delivery timelines once they resume operations (at around 11PM Eastern time, on Sunday, February 2). Hope this is suitable._x000D_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</si>
  <si>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Hi Jenna,_x000D_  _x000D_   _x000D_  _x000D_  We just finished work on the 4 bios; we are in the process of quality assurance, so we will be sending you the output in the next few minutes 😊_x000D_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Wertsching, Jenna [mailto:Wertsching.Jenna@</t>
  </si>
  <si>
    <t>Hello Joseph, _x000D_  _x000D_   _x000D_  _x000D_  On behalf of my colleague Nicolas, here I send you the deliverable for your request. _x000D_  _x000D_   _x000D_  _x000D_  In order to fill in the Excel file you shared with us, we searched on each cruise line official website as well as suggested sources. Unfortunately, our results are quite limited.  _x000D_  _x000D_   _x000D_  _x000D_  Points to note: _x000D_  _x000D_  *	Crew’s cabins are not shown in ship’s floor plans or mentioned in any source._x000D_  *	We estimated the amount of windows (in orange on the Excel file) by taking into account the amount of windows per type of room and the windows we could identify from photos. However this is not an exact method, as companies seldom show the windows in the floor plans or room’s layout, as well as the common areas of the ship._x000D_  *	TV sizes are seldom reported by the ships, however the cases that did, mention they were between 40” and 42”. For luxury suites they may have 2 TVs, and the largest we found was 55”._x000D_  *	Amenities floor space was not available. However we estimated this space with the ship size (length and width), number of decks available to the passengers and cabin sizes. However this number is oversized, as the ship’s size is not constant by deck._x000D_  _x000D_   _x000D_  _x000D_  Efforts Invested: 7 Hours_x000D_  _x000D_  Charge Code: 192981-81_x000D_  _x000D_   _x000D_  _x000D_  We hope this is useful for you and please let us know if you need further support on this or in the future and we will be happy to book the earliest slot available.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Nicolas Quagliotti _x000D_  Sent: Friday, January 31, 2020 10:26 AM_x000D_  To: Kwon, Joseph &lt;Kwon.Joseph@</t>
  </si>
  <si>
    <t>Jenna,_x000D_  _x000D_   _x000D_  _x000D_  Thank you! We are glad to be able to support you 😊 Please find attached the updated PPT with the 4 additional bios covered._x000D_  _x000D_   _x000D_  _x000D_  Points to note_x000D_  _x000D_   _x000D_  _x000D_  *	Regarding the slide for Jacqueline Gehrig-Fasel, her personal information was only found directed to LinkedIn, which we do not have permission to use (more information below). This is since the organization webpage &lt;https://trees-consulting.com/&gt;  she belongs to only offers a direct link to get any details about her. Open search with her name yielded results regarding one of her PhD Project &lt;https://www.wsl.ch/staff/niklaus.zimmermann/research/jacqueline.ehtml&gt; , but with no details about her work. For this reason, we filled the organizational background information only._x000D_  *	In relation to the slide for Justin Allen, the Salk Institute did not have anyone under this name on the lists of scientist or associates. Furthermore, open search with his name yielded few results, mostly from LinkedIn. The Salk Institute has, however, a scientist with the name Nicola Allen &lt;https://www.salk.edu/scientist/nicola-allen/&gt; . For this reason, we filled the organizational background information only._x000D_  _x000D_   _x000D_  _x000D_  *Unfortunately, we cannot use LinkedIn as a research methodology. As per the standard LinkedIn user agreement, copying and reproducing LinkedIn data without the express consent of LinkedIn or the relevant user is prohibited._x000D_  _x000D_   _x000D_  _x000D_  Efforts Invested: 1.5 Hours (Total: 3.25 Hours)_x000D_  _x000D_  Charge Code: 386686-24_x000D_  _x000D_   _x000D_  _x000D_  We hope this information is useful for you. Please let us know in case you require further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Wertsching, Jenna [mailto:Wertsching.Jenna@</t>
  </si>
  <si>
    <t>Hi David,_x000D_  _x000D_   _x000D_  _x000D_  We are coming back with our results for this task. _x000D_  _x000D_   _x000D_  _x000D_  Points to note_x000D_  _x000D_   _x000D_  _x000D_  *         We followed instructions from Word document shared and captured Largest utilities per state for all US states from website._x000D_  _x000D_  *         We captured 4239 entries total._x000D_  _x000D_   _x000D_  _x000D_  Efforts Invested: 3 Hours_x000D_  _x000D_  Charge Code: 343212-34_x000D_  _x000D_   _x000D_  _x000D_  Please let us know in case you require further support._x000D_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Friday, January 31, 2020 2:17 PM_x000D_  To: Goldberg.David@</t>
  </si>
  <si>
    <t>Hi Fanni,_x000D_  _x000D_   _x000D_  _x000D_  As we did not hear back from you on how to proceed, we have released the capacity booked for the day. In case you still require our support, we have blocked capacity on Monday, February 3 from our center._x000D_  _x000D_   _x000D_  _x000D_  Please let us know your thoughts on the points we shared with you earlier, so that we are well aligned to take this task._x000D_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Friday, January 31, 2020 1:07 PM_x000D_  To: Li, Fanni &lt;Li.Fanni@</t>
  </si>
  <si>
    <t>Fanni,_x000D_  _x000D_   _x000D_  _x000D_  Thank you for your swift reply. As wished, we will consider this request as cancelled._x000D_  _x000D_   _x000D_  _x000D_  Please do not hesitate to reach out in case you require support in the future._x000D_  _x000D_   _x000D_  _x000D_  Have a great weekend yourself as well! 😊_x000D_  _x000D_   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Li, Fanni [mailto:Li.Fanni@</t>
  </si>
  <si>
    <t>Hello Azraa,_x000D_  _x000D_   _x000D_  _x000D_  Please find attached an update for your request. _x000D_  _x000D_   _x000D_  _x000D_  We continued working on your request, conducting open searches to identify the market corresponding to the segments you shared with us. Note that by the time we received your updated list to focus on, we had already worked on ‘Enzyme design &amp; development’ highlighted in blue. The new list of priority had been highlighted in green._x000D_  _x000D_   _x000D_  _x000D_  Unfortunately, for several segments, we were not able to identify a specific market corresponding:_x000D_  _x000D_  *         For ‘Toxin design &amp; development’, we found markets on a specific toxin development or design (e.g. Botulinum Toxin Market) and not over the overall design and development._x000D_  _x000D_  *         For the segments ‘Protein- small molecule screening/interactions’, ‘Protein-protein interactions’, ‘Protein-nucleic acid interactions’, we were not able to find such specific markets. Hence, we added the global proteomics markets information and link to paid report in case it is useful for you. _x000D_  _x000D_  *         For ‘Off target effect screening’ and ‘Contract research &amp; development organizations (with a specialty protein focus)’, we were not able to find a relevant market._x000D_  _x000D_   _x000D_  _x000D_  For the markets we were able to identify, we used the list of competitors and searched for any annual reports, investor presentations, or public company profiling information. We created a new sheet where, for each company, we provided a link to the latest document available. For this part, please let us know if it is aligned with your expectations. Also, let us know if we should also do the same with the competitors from the previous list. _x000D_  _x000D_   _x000D_  _x000D_  Lastly, we used our remaining time of capacity to search for new technologies for the segments we covered. We were able to find 8 new entries. Please let us know if you would like us to continue working on this on Monday and if you have specific instructions for this part of the request. _x000D_  _x000D_   _x000D_  _x000D_  Efforts Invested: 7 Hours (Total Hours: 14 Hours – Total Hours India: 7 Hours; Total Hours Chile: 7 Hours)_x000D_  _x000D_  Charge Code: 240883-51_x000D_  _x000D_   _x000D_  _x000D_  Way forward: Please review the work done so far and let us know if you have any comments. In case you would like us to continue working on this, we have reserved capacity from our center in India on Monday, February 3. Our colleagues will wait for your go-ahead and further instructions to initiate efforts when they are back at the office. _x000D_  _x000D_   _x000D_  _x000D_  Looking forward to your comments.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Friday, January 31, 2020 3:28 PM_x000D_  To: Chaudhury, Azraa &lt;Chaudhury.Azraa@</t>
  </si>
  <si>
    <t>Hi Aaqib and Jean,_x000D_  _x000D_   _x000D_  _x000D_  Please find attached an update for your request._x000D_  _x000D_   _x000D_  _x000D_  Today we have been able to complete work on the correction of the tables for each file as well as work on China - sheet a+b ‘Travel Agents &amp; Operators’ company type. Please note that due to getting familiarized with the task, going through the multiple files and email chain, it took us longer than expected, hence, time did not allowed us to initiate work on France- ‘Main tourism events’. _x000D_  _x000D_   _x000D_  _x000D_  Points to note:_x000D_  _x000D_  *         China - sheet a+b ‘Travel Agents &amp; Operators’:_x000D_  _x000D_  o   China Kanghui Tourism Service Co Ltd (n.8) was found as China Comfort Travel Agency Group Co., Ltd._x000D_  _x000D_  o   Uzai.com was found as Zhongxin Travel._x000D_  _x000D_  o   Also, we were not able to locate information regarding Shanghai Dazhong Tourism Service Corp Ltd in order to classify it._x000D_  _x000D_  o   We have added all sources used on this task._x000D_  _x000D_  *         For each country file, we have added three new tabs 'Travel agents', 'Tour Operators' and 'Online Travel Agents', in which we added the already existing data by company type in order to provide a ranking. In some cases, the list was not 10-15 long, for this we did not conducted further searches, we kept them as they were.  _x000D_  _x000D_   _x000D_  _x000D_  Efforts Invested: 3 Hours (India Hours: 30.5 hours; Chile Hours: 3 Hours ; Total Hours: 33.5 Hours) _x000D_  _x000D_  Charge Code: 340461-16_x000D_  _x000D_   _x000D_  _x000D_  Way Forward: Please review the work done and let us know in case of any comments. Our India colleagues will continue work on France once they resume operations for the day on Monday, February 3rd (9 am IST)._x000D_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Friday, January 31, 2020 3:30 PM_x000D_  To: Mujtaba, Syed Aaqib &lt;Mujtaba.SyedAaqib@</t>
  </si>
  <si>
    <t>Hi Charlie,_x000D_  _x000D_   _x000D_  _x000D_  Please find attached an update for your request. Today, we were able to cover 90 locations out of 112 (22 remaining) using the previously stated methodology._x000D_  _x000D_   _x000D_  _x000D_  Points to note:_x000D_  _x000D_  *         As you infer, most of the facilities were correct and the owner was the same._x000D_  _x000D_  *         The only case (highlighted in yellow) was for AK Steel which is in the process of being entirely bought by Cleveland-Cliffs of Cleveland, Ohio. Since the sale process has not been official yet, we put No in the Change of Owner column._x000D_  _x000D_  *         Siderurgica Triestina still have the facility in Trieste but they are facing some environmental issues that are slowing down theirs operations._x000D_  _x000D_  *         Baowu is closing their Nanjing facility._x000D_  _x000D_  *         JFE Steel locations at the file were R&amp;D facilities._x000D_  _x000D_  *         For Guangzhou I&amp;S Co, Hangzhou I&amp;S Co, and Suzhou I&amp;S Group Co we were not able to locate information about their facilities in Guangzhou, Hangzhou-City, and Suzhou-City, Jiangsu, respectively._x000D_  _x000D_   _x000D_  _x000D_  Efforts Invested: 6 Hours_x000D_  _x000D_  Charge Code: 125680-47_x000D_  _x000D_   _x000D_  _x000D_  Way forward: Please review the work done so far and let us know if you have any comments. In case you would like us to continue working on this, we have reserved capacity to assist you on Monday, February 3 from Chile Center once we resume operations around 12:00 PM (12:00) London Time._x000D_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is useful for you and please do not hesitate in contacting us in case you require further assistance._x000D_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Davies, Charlie [mailto:Davies.Charlie@</t>
  </si>
  <si>
    <t>Hi Charlotte,_x000D_  _x000D_   _x000D_  _x000D_  We are coming back with partial results for this task. This time we were able to look for information for 18 companies from the list._x000D_  _x000D_   _x000D_  _x000D_  Points to note_x000D_  _x000D_   _x000D_  _x000D_  *         In terms of methodology, we went through company website and reports in order to locate the Email of for the Chief Sustainability Officer/ Head of Sustainability/ Head of CSR/ CSR Director of companies listed._x000D_  _x000D_  *         Data was on the lower side given that in most of the organizations checked, Sustainability and Corporate Social Responsibility is handled by a committee or names are not disclosed._x000D_  _x000D_  *         Based on current pace, we are spending around 6 minutes per company._x000D_  _x000D_  *         We added sources in an additional column._x000D_  _x000D_   _x000D_  _x000D_  Efforts Invested: 2 Hours_x000D_  _x000D_  Charge Code: 237420-10_x000D_  _x000D_   _x000D_  _x000D_  Way Forward: Please review work shared and let us know in case of any comments. Based on current pace, we estimate we would need around 15 additional hours in order to finish this task. Based on your feedback we will continue work from our center on Monday, February 3, once back in office._x000D_  _x000D_   _x000D_  _x000D_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Friday, January 31, 2020 3:30 PM_x000D_  To: SaintBonnet.Charlotte@</t>
  </si>
  <si>
    <t>You are welcome, Jenna 😊 Glad that the work was helpful for you._x000D_  _x000D_   _x000D_  _x000D_  Thank you very much, I wish you a nice afternoon and great weekend!_x000D_  _x000D_   _x000D_  _x000D_  Feel free to reach out to us whenever you need support from our side._x000D_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Wertsching, Jenna [mailto:Wertsching.Jenna@</t>
  </si>
  <si>
    <t>Hi Joseph,_x000D_  _x000D_   _x000D_  _x000D_  Please find attached an update for your request._x000D_  _x000D_   _x000D_  _x000D_  Today we covered request 1 and partially request 2 (high speed only)._x000D_  _x000D_   _x000D_  _x000D_  Please note that information was not easily available and for some cities we faced language concerns, thus in some cases we decided to include some links from Wikipedia as sources._x000D_  _x000D_   _x000D_  _x000D_  *         As suggested, we looked for the fastest trains to extract data, and when speediness was not available, we included the most recent trains added to the fleet._x000D_  _x000D_  *         For cases that we were not able to locate data directly from articles, we looked for images a counted visually the number of windows, cars and displays._x000D_  _x000D_  *         Please note that in Request 1, for India we were not able to locate any data regarding metro rolling stock._x000D_  _x000D_  *         We included some pictures in tab “ref” for your reference._x000D_  _x000D_  *         In Request 2, Normal speed trains are still work in progress._x000D_  _x000D_   _x000D_  _x000D_  Effort Hours: 8.5 Hours_x000D_  _x000D_  Charge Code: 192981-81_x000D_  _x000D_   _x000D_  _x000D_  Way Forward: Please review the work done so far and let us know if you have any queries or comments. We will continue working on this on Monday 03, February, from our Chile Center unless you say otherwise._x000D_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Kwon, Joseph [mailto:Kwon.Joseph@</t>
  </si>
  <si>
    <t>Hi Joseph,_x000D_  _x000D_   _x000D_  _x000D_  Thank you for your Email._x000D_  _x000D_   _x000D_  _x000D_  Our colleagues in Chile are offline right now; thus, Llindrisca and team will get back to you on this, once our Chile center resumes operations in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Kwon, Joseph &lt;Kwon.Joseph@</t>
  </si>
  <si>
    <t>Hi Emlyn ,_x000D_  _x000D_   _x000D_  _x000D_  Thank you for your Email._x000D_  _x000D_   _x000D_  _x000D_  Our colleagues in Chile are offline right now; thus, Sofia and team will get back to you on this, once our Chile center resumes operations in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Folkes, Emlyn &lt;Folkes.Emlyn@</t>
  </si>
  <si>
    <t>Hi Sara,_x000D_  _x000D_   _x000D_  _x000D_  Thank you for your Email._x000D_  _x000D_   _x000D_  _x000D_  Our colleagues in Romania are offline right now; thus, Andra and team will get back to you on this, once our Romania center resumes operations in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Bigelow, Sara &lt;Bigelow.Sara@</t>
  </si>
  <si>
    <t>Hi Adnah,_x000D_  _x000D_   _x000D_  _x000D_  Thank you for your Email._x000D_  _x000D_   _x000D_  _x000D_  Our colleagues in Romania are offline right now; thus, Bianca and team will get back to you on this, once our Romania center resumes operations in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Bright, Adnah &lt;Bright.Adnah@</t>
  </si>
  <si>
    <t>Hi Charlie,_x000D_  _x000D_   _x000D_  _x000D_  Thank you for your Email._x000D_  _x000D_   _x000D_  _x000D_  Our colleagues in Chile are offline right now; thus, Bruno and team will continue work on the request, once our Chile center resumes operations in next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Davies, Charlie &lt;Davies.Charlie@</t>
  </si>
  <si>
    <t>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Golkari, Sina &lt;Golkari.Sina@</t>
  </si>
  <si>
    <t>Hi Idriss, _x000D_  _x000D_   _x000D_  _x000D_  Hope you are doing well._x000D_  _x000D_   _x000D_  _x000D_  We have booked capacity of 4 hours today, at our India centre to assist you further on this request. Please let us know if you would like us to look for more International Non- Profit Organizations. Based on your go-ahead, we will resume the work. Also, in case we do not hear back from you by 11:00 AM Dubai time today (February 03, 2020) we plan to release the booked capacity for the day._x000D_  _x000D_   _x000D_  _x000D_  Looking forward to your reply._x000D_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Skalli, Idriss &lt;Skalli.Idriss@</t>
  </si>
  <si>
    <t>Hi Aaqib,_x000D_  _x000D_   _x000D_  _x000D_  Thank you for your time over the call._x000D_  _x000D_   _x000D_  _x000D_  As discussed, I will be awaiting your reply on further go-ahead to continue work on the request. _x000D_  _x000D_   _x000D_  _x000D_  I would like to highlight that, going forward, I believe that the information availability on the ask might be on the lower side; as I had covered most of the readily available information in the last update. Let me know in case you would like me to continue work on the same. Based on your reply, I will resume work on this task as soon as possible._x000D_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t>
  </si>
  <si>
    <t>Hi Azraa,_x000D_  _x000D_   _x000D_  _x000D_  Greetings for the day!_x000D_  _x000D_   _x000D_  _x000D_  We are in the process of scoping the request and will get back to you with the research methodology, along with estimated delivery timelines in a one hour._x000D_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*China center will be closed till February 09, 2020, following a government advisory in the country._x000D_  _x000D_   _x000D_  _x000D_  _________________________________x000D_  _x000D_  F</t>
  </si>
  <si>
    <t>Hi Yuta, _x000D_  _x000D_   _x000D_  _x000D_  We hope you are doing good, and had a chance to review the shared update._x000D_  _x000D_   _x000D_  _x000D_  Since we have exhausted the allocated budget on this request, let us know if you want us to continue work on this request. In case we do not hear back for you by, 03:30 pm Tokyo time (February 03, 2020), we plan to release the reserved capacity for the day and will book the earliest slot available as per your requirement._x000D_  _x000D_   _x000D_  _x000D_  As the number of factories for every company is different, it is difficult for us to estimate additional budget requirements. However going by the current estimate, it is taking us around 45 minutes to ascertain all the datapoints for one facility. Going by this estimate we will require 50 additional hours to complete work on the remaining facilities. Let us know if the budget extension is feasible, or if you would like us to prioritize any set of datapoints._x000D_  _x000D_   _x000D_  _x000D_  We will only continue work on this request only post your go-ahead on budget extension._x000D_  _x000D_   _x000D_  _x000D_  Looking forward to hearing from you on budget extension._x000D_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31 January 2020 20:39_x000D_  To: Inumaru.Yuta@</t>
  </si>
  <si>
    <t>Good morning Nidhi,_x000D_  _x000D_   _x000D_  _x000D_  I hope you got a chance to review the shared work._x000D_  _x000D_   _x000D_  _x000D_  I am now resuming work on Task 2 for Danone and JBS. After this, I will initiate work on Task 1(B) and Task 2 for the remaining four companies using the same methodology followed in our previous updates._x000D_  _x000D_  I will share an update, covering as much ground as possible, by 7:00 pm IST, today (February 03, 2020)._x000D_  _x000D_  Feel free to reach out in case of any queries or suggestions._x000D_  _x000D_  Best regards,_x000D_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_x000D_  Sent: 31 January 2020 19:14_x000D_  To: 'Singh, Nidhi' &lt;Singh.Nidhi@</t>
  </si>
  <si>
    <t>Hi Patricia, _x000D_  _x000D_   _x000D_  _x000D_  Sorry for the delayed response._x000D_  _x000D_   _x000D_  _x000D_  China Team is closing until February 10, 2020 due to the outbreak of novel Coronavirus._x000D_  _x000D_   _x000D_  _x000D_  Please find the link of Boom Cash here &lt;http://boom.cash/&gt; . And Boom Cash is at the third row of the deliverable Excel._x000D_  _x000D_   _x000D_  _x000D_  Welcome to contact us if you need any further assistance or have any query on this._x000D_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Sidharta, Patricia &lt;Sidharta.Patricia@</t>
  </si>
  <si>
    <t>Hi Maria,_x000D_  _x000D_   _x000D_  _x000D_  We hope you are doing good!_x000D_  _x000D_   _x000D_  _x000D_  We are currently in process of scoping the task, and will get back to you with the detailed methodology and estimated timelines in a short while._x000D_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From: VND Turetskaya, Maria &lt;VNDTuretskaya.Maria@</t>
  </si>
  <si>
    <t>Hi Shreekar,_x000D_  _x000D_   _x000D_  _x000D_  We hope you are doing good!_x000D_  _x000D_   _x000D_  _x000D_  We have resumed our operations from the India centre for today and are continuing work on the task to locate ‘Product Offerings’ of the top telecom operator for the remaining 7 countries. To capture the asked information, we will follow similar methodology as shared in our previous Email. _x000D_  _x000D_   _x000D_  _x000D_  Query: As mentioned in our earlier Email, let us know if you would like us to capture the images for all the available packs (as in case of Vodacom we have over 40 plans for post-paid users itself and capturing snippets for them all would increase size of the Excel file which might result in frequent crashes). Also, let us know in case you have a budget cap in mind for this request._x000D_  _x000D_   _x000D_  _x000D_  We will compile our findings in an Excel file and share an update, by 8:30 pm Jakarta time, today (February 03, 2020)._x000D_  _x000D_   _x000D_  _x000D_  Looking forward to your reply on query,_x000D_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Bianca Metzler &lt;bianca.metzler@evalueserve.com &lt;mailto:bianca.metzler@evalueserve.com&gt; &gt; _x000D_  Sent: 31 January 2020 19:56_x000D_  To: Ramesh, Shreekar &lt;Ramesh.Shreekar@</t>
  </si>
  <si>
    <t>Hi Halle,_x000D_  _x000D_   _x000D_  _x000D_  Thank you for your Email and budget extension. I am glad to know that the output was in line with your expectations._x000D_  _x000D_   _x000D_  _x000D_  As suggested, I am resuming work to populate the remaining information in the Excel file by leveraging the given PDFs, as per the earlier shared set of instructions. I will share the deliverable with you by 8:30 am New York time, today (February 03,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Bianca Metzler &lt;bianca.metzler@evalueserve.com &lt;mailto:bianca.metzler@evalueserve.com&gt; &gt; _x000D_  Sent: 31 January 2020 19:53_x000D_  To: Best, Halle &lt;Best.Halle@</t>
  </si>
  <si>
    <t>Hi Aaqib and Jean,_x000D_  _x000D_   _x000D_  _x000D_  I hope you had a chance to review the work shared so far!_x000D_  _x000D_   _x000D_  _x000D_  I am initiating efforts to list the major tourism events for the year 2020 in France along with the number of exhibitors and attendees of the same. For the asked information, I plan to conduct an Open Internet search along with scanning the government website for tourism._x000D_  _x000D_   _x000D_  _x000D_  I will compile my findings in the tab ‘Main Tourism Industry’ for France and share it by 5:00 PM IST today (February 03, 2020)._x000D_  _x000D_   _x000D_  _x000D_  Feel free to reach out in case of any changes,_x000D_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Sofia Gonzalez &lt;Sofia.Gonzalez@evalueserve.com &lt;mailto:Sofia.Gonzalez@evalueserve.com&gt; &gt; _x000D_  Sent: 01 February 2020 01:37_x000D_  To: Mujtaba, Syed Aaqib &lt;Mujtaba.SyedAaqib@</t>
  </si>
  <si>
    <t>Hi Akinola, _x000D_  _x000D_   _x000D_  _x000D_  Greetings for the day from our India centre!_x000D_  _x000D_   _x000D_  _x000D_  I am initiating work on this request, to locate information for the shared list of 25 IT vendors along the following parameters; Business description, Size of the company (employees number), products portfolio, company website and summary. _x000D_  _x000D_   _x000D_  _x000D_  In order to locate this information, I will leverage the shared sources i.e. Stack Overflow, check industry reports and further supplement it with an Open Internet search. _x000D_  _x000D_   _x000D_  _x000D_  I will share an update by 7:30 am Dallas time, today (February 03, 2020). _x000D_  _x000D_   _x000D_  _x000D_  Hope this works for you. Please let me know in case of any re-alignments.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01 February 2020 00:27_x000D_  To: Oyedele, Akinola &lt;Oyedele.Akinola@</t>
  </si>
  <si>
    <t>Hi Lynette,_x000D_  _x000D_   _x000D_  _x000D_  We are initiating work to update financials for UOB’s subsidiaries in the shared Excel file._x000D_  _x000D_   _x000D_  _x000D_  To source the information, we will leverage reports or presentations available on Banking subsidiaries’ AR &lt;https://www.uobgroup.com/investor-relations/financial/banking-subsidiaries-annual-reports.html&gt;  and UOB group presentation decks &lt;https://www.uobgroup.com/investor-relations/events-and-presentations/index.html&gt; . As suggested, we will adjust the template and row item name (if required) to capture information provided in the financial statements and mention the exact search term in the source (Column AD and AE) for your reference._x000D_  _x000D_   _x000D_  _x000D_  We will cover as much as possible, and share an update by 6 PM SGT, today. 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Prashant Singh &lt;Prashant.Singh@evalueserve.com &lt;mailto:Prashant.Singh@evalueserve.com&gt; &gt; _x000D_  Sent: 31 January 2020 15:04_x000D_  To: Poon, Lynette &lt;Poon.Lynette@</t>
  </si>
  <si>
    <t>Hi Siddharth,_x000D_  _x000D_   _x000D_  _x000D_  Hope you are doing fine!_x000D_  _x000D_   _x000D_  _x000D_  I’m initiating work to cross check the captured entries with land rates over 1 lakh per sq.ft under ‘Commercial land rates’ across the earlier shared output. To check the same, I plan to filter the entries that fall under the category of over 1 lakh per sq.ft. Land rate and cross check the already captured information from the mentioned sources. In addition to this, I plan to verify the same with another reliable source (if available) by conducting a General Internet search._x000D_  _x000D_   _x000D_  _x000D_  I plan to share an updated version of the output, by 5:00 PM IST, today (February 03, 2020)._x000D_  _x000D_   _x000D_  _x000D_  Let me know in case of any changes._x000D_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31 January 2020 20:58_x000D_  To: Gupta.Siddhartha@</t>
  </si>
  <si>
    <t>Hi Azraa,_x000D_  _x000D_   _x000D_  _x000D_  Thank you for sharing the request with us. _x000D_  _x000D_   _x000D_  _x000D_  We are initiating work to capture the required information on the shared list of five segments, i.e. Fine chemicals, Specialty chemicals, Petrochemicals, Industrial enzymes and Custom peptide synthesis. As suggested, we will look for information on each segment, for the parameters listed below: _x000D_  _x000D_  *	Information on the extent to which proteins are involved in these segments_x000D_  *	Market reports covering information on the size, growth, trends in the segment and any barriers to entry_x000D_  *	Key competitors and their product offerings related to protein discovery and development_x000D_  *	New tech companies (AI-enabled or other) in the space, the customer need they are fulfilling and their IR materials_x000D_  *	Press releases of new technology or developments related to the segments_x000D_  _x000D_   _x000D_  _x000D_  To carry out the research, we will leverage databases such as Thomson One (for analyst reports), EMIS (for Industry reports), Factiva (for press search) and conduct a General Internet search. _x000D_  _x000D_   _x000D_  _x000D_  We understand that you would want to get an overview of the 5 mentioned segments; thus, we plan to cover the first two segment in depth (Fine chemicals and Specialty chemicals) and share an update with you. This will help us in ascertaining an estimated efforts required to cover one segment, exhaustively. Let us know if this is suitable and a budget extension would be possible. _x000D_  _x000D_   _x000D_  _x000D_  We will share an interim update with you, after covering these two segments, in a Word document, and post that we will share another update, by 8:30 am New Jersey time, today (February 03, 2020). _x000D_  _x000D_   _x000D_  _x000D_  Looking forward to your reply,_x000D_  _x000D_   _x000D_  _x000D_  Regards,_x000D_  _x000D_  Veera and Sakshi_x000D_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t>
  </si>
  <si>
    <t>Hi Matthias, Joerg,_x000D_  _x000D_   _x000D_  _x000D_  Thank you for sharing the request with us!_x000D_  _x000D_   _x000D_  _x000D_  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&lt;http://www.definitivehc.com&gt;  and www.apurebase.com &lt;http://www.apurebase.com&gt; )._x000D_  _x000D_   _x000D_  _x000D_  The required set of information that I will be looking for by these providers shall be:_x000D_  _x000D_  *	Hospital master data (e.g., legal entities, names, address) _x000D_  *	Ownership structure (e.g. hospital group owns a set of hospitals, e.g. Asklepios with its 100+ hospitals they own) _x000D_  *	Group purchasing structure (e.g. hospital (group) is member in purchasing organization X, or similar to U.S. Integrated delivery networks [IDNs] and accountable care organizations [ACOs]) _x000D_  *	Health authority/service (e.g. government-related focused on issuing right-to-play tenders, or similar to U.K. healthcare trust like NHS in U.K.)_x000D_  _x000D_   _x000D_  _x000D_  As mentioned by you, I will be using below structure of evaluation:_x000D_  _x000D_  1.	If the candidate does not offer data on EMEA market, I will exclude them from further analysis._x000D_  2.	I will rank the information providers based on how many of the above listed information they provide._x000D_  3.	If the candidate provides information on data set/service (e.g., data set size, country focus/coverage, notable specifics of the product) for all services with positive fit._x000D_  4.	If the candidate provides information on cost and/or licensing options, if available._x000D_  _x000D_   _x000D_  _x000D_  I will share an update on the shared two candidates in an Excel file by 11:00 am Germany time, today (February 03, 2020)._x000D_  _x000D_   _x000D_  _x000D_  Let me know if you have any suggestions on the same,_x000D_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31 January 2020 21:16_x000D_  To: Rebollo, Cristina &lt;Rebollo.Cristina@</t>
  </si>
  <si>
    <t>Hi Urvashi,_x000D_  _x000D_   _x000D_  _x000D_  Thank you for your time over the call a short while ago. _x000D_  _x000D_   _x000D_  _x000D_  I am initiating work to populate data on parameters such as Movies and TV Shows on “Release Year” and “Genre” tab of the shared Excel file. As discussed, I will gather details on countries namely Indonesia, Malaysia, Singapore, Thailand, Hong Kong._x000D_  _x000D_   _x000D_  _x000D_  To locate data on the ask, I will leverage the website Justwatch &lt;https://www.justwatch.com/ph/provider/iflix&gt; , mentioned by you in the previous E-mail. I will compile my findings in the Excel file and send an interim update by 2:30 pm IST today (February 03,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Chauhan, Urvashi &lt;Chauhan.Urvashi@</t>
  </si>
  <si>
    <t>Hi Maria,_x000D_  _x000D_   _x000D_  _x000D_  We hope you are doing good!_x000D_  _x000D_   _x000D_  _x000D_  We have gone through the emails and the shared Excel file, and are initiating our research to locate cases wherein the governments of the suggested five cities/countries opted for use of customer journey or a citizen centric approach to improve the services for its people. _x000D_  _x000D_   _x000D_  _x000D_  Query: Going by the example you shared in the Excel file, we understand that you would like to check how the governments are solving various issues in the suggested six industries by checking with the citizens on their requirements. However, we are apprehensive about whether you would like us to look for information related to cases where government opted for customer centric approach, with businesses as its customers. It would be great if you could throw some light on this. For now, we are keeping our focus to citizen centric approaches._x000D_  _x000D_   _x000D_  _x000D_  To target the ask, we plan to conduct a General Internet search and look for initiatives by the suggested governments, which involve customer centric methods. As the second approach, we plan to look for successful initiatives and then check whether they involved the customer centric practice._x000D_  _x000D_   _x000D_  _x000D_  As mentioned by you, we will provide a brief description (Column A to L) of the case and the sources, in the Excel file. We will share our findings (covering as much as possible) by 11:00AM Moscow time, today (February 03, 2020), along with further timelines (if required)._x000D_  _x000D_   _x000D_  _x000D_  Hope this works well. Let us know in case of any suggestions,_x000D_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&lt;Ratika.Saxena@evalueserve.com&gt; _x000D_  Sent: 03 February 2020 11:15_x000D_  To: VNDTuretskaya.Maria@</t>
  </si>
  <si>
    <t>Hi Azraa,_x000D_  _x000D_   _x000D_  _x000D_  Thank you for sharing the request with us!_x000D_  _x000D_  I am initiating work on the ask to locate information catering to the below mentioned segments within biotech space: _x000D_  _x000D_  *	Protein databanks_x000D_  *	Protein structural prediction _x000D_  *	Point of care testing of proteins (assay development)_x000D_  *	Hemostasis assay development _x000D_  *	Immunoassay development _x000D_  _x000D_  For each of the segments listed above, I will work to update relevant details catering to the following criteria:_x000D_  _x000D_  *	Information on the extent to which proteins are involved in the industry _x000D_  *	Market reports to determine segment size, growth, trends in the segment, and any barriers to entry [Segment involving R&amp;D spend but if not, then the whole segment]_x000D_  *	Key competitors in that segment and the products they are offering related to protein discovery and development_x000D_  *	New tech companies (AI-enabled or other) in the space and customer need they are fulfilling _x000D_  *	For competitors (tech and non-tech): I will locate relevant annual reports, investor presentations, or public company profiling information_x000D_  *	Press releases of new technology or developments in the space _x000D_  _x000D_  In addition, to the above mentioned segment criteria information, I will invest my efforts to update requisite details citing the overview of the biotech industry.  To source this information, I will leverage EMIS (for Industry reports), Factiva (for press articles), PubMed databases and check IR material of companies, followed by conducting a General Internet search. _x000D_  _x000D_   _x000D_  _x000D_  I plan to share an update, compiled in an Excel file, covering as much as possible, by 8:30 AM New Jersey time, today (February 3, 2020)._x000D_  _x000D_   _x000D_  _x000D_  Note:_x000D_  _x000D_   _x000D_  _x000D_  In lieu of the Email catering to RES1058356, attached along with this Email for your reference, let us know if you would like our team to continue work on that task as well. Based on your go ahead, we will then resume work on the task. In case we do not hear back from you by 2:00 AM New Jersey time today (February 03, 2020), we plan to release the reserved capacity on that request. We understand that due to a difference in time zone, it would be difficult for you to revert back. However, please feel free to let us know in case of any further assistance required, and we will book the earliest available bandwidth accordingly._x000D_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Shikha Singh (CaPs-08) &lt;Shikha.Singh1@evalueserve.com &lt;mailto:Shikha.Singh1@evalueserve.com&gt; &gt; _x000D_  Sent: 03 February 2020 10:51_x000D_  To: Chaudhury.Azraa@</t>
  </si>
  <si>
    <t>Hi Charlotte,_x000D_  _x000D_   _x000D_  _x000D_  Thank you for your Email._x000D_  _x000D_   _x000D_  _x000D_  Our colleagues in Chile are offline right now; thus, Katherine and team will get back to you on this,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Saint-Bonnet, Charlotte &lt;saintbonnet.charlotte@</t>
  </si>
  <si>
    <t>Hi Shreekar,_x000D_  _x000D_   _x000D_  _x000D_  Thank you for your swift reply._x000D_  _x000D_   _x000D_  _x000D_  As suggested, we will not capture the snippets of the available packs for the remaining entries. We will share an update, compiled in an Excel file along with the sources, by 8:30 pm Jakarta time today (February 03, 2020)._x000D_  _x000D_   _x000D_  _x000D_  Let us know in case of any realignments,_x000D_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Ramesh, Shreekar &lt;Ramesh.Shreekar@</t>
  </si>
  <si>
    <t>Hi Altarash,_x000D_  _x000D_   _x000D_  _x000D_  Thank you for sharing the request with us._x000D_  _x000D_   _x000D_  _x000D_  I am initiating work on the request, to find PDF version of the 39 articles/ reports titles, mentioned in the original E-mail. As suggested, to capture the required articles/ reports, I will conduct a site search on the BCG website, followed by conducting an Open Internet search._x000D_  _x000D_   _x000D_  _x000D_  In cases, where PDF version of the reports/articles are not available, I will look for articles in a web format, and will convert the same into PDF. Since, we do not have access to BCG navigator, you may reach out to BCG DRS team (http://bcgnavigator.bcg.com/Home/kn-home.asp), for accessing the listed documents._x000D_  _x000D_   _x000D_  _x000D_  Also, as there are multiple reports, hence I will share the gathered files, via send.bcg link and send an update by 8:30 AM, Boston time today, February 03, 2020. _x000D_  _x000D_   _x000D_  _x000D_  Let us know in case of any changes or queries,_x000D_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t>
  </si>
  <si>
    <t>Hi Jackie,_x000D_  _x000D_   _x000D_  _x000D_  Greetings from India Centre and thank you for sharing the request with us._x000D_  _x000D_   _x000D_  _x000D_  I went through the details of the request and I will look in the following areas to capture the list of shared service providers for the given list of eight companies. I will conduct a General Internet search and scan the company websites along with their Annual reports, News Articles and Analyst reports to identify which functions of the business units are operating as independent services or through shared service providers. There can be an overlap when we search for ‘shared’ services as I might find information related to ‘outsourced’ services/partners. Hence I plan to capture such cases as well._x000D_  _x000D_   _x000D_  _x000D_  1.	I will search for real world cases for these shared/outsourced companies to understand the type of service (local/national) as explained through your cited examples_x000D_  2.	In this stage, I will further look for the information related to benefits/problems associated with outsourcing their services_x000D_  _x000D_   _x000D_  _x000D_  Going by the requirement of the task, it involves an in-depth study for each of the companies. Hence, I feel that the allocated budget might not be sufficient to cover all the companies. However, I will invest the provided budget of 5 hours and will cover as much as possible. As suggested, I will share a summary of my findings, by 8:30 am Atlanta time, today (February 3, 2020)._x000D_  _x000D_   _x000D_  _x000D_  Let me know in case of further suggestions or changes ._x000D_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t>
  </si>
  <si>
    <t>Hi Lynette,_x000D_  _x000D_   _x000D_  _x000D_  Thank you for your prompt response. As suggested, if we foresee the need, we will reserve additional capacity for tomorrow. _x000D_  _x000D_   _x000D_  _x000D_  We tried calling you on +65 64292672 but were not able to connect with you. It would be helpful if we could connect over a call. _x000D_  _x000D_   _x000D_  _x000D_  We have some queries regarding the below mentioned points and wanted to share our approach on the request to be in-line with your expectations:_x000D_  _x000D_  *	In Column N (2012), we have already filled cells for UOB Indonesia, UOB Malaysia and UOB Thailand. Please let us know if we capture financials for 2012 for all the subsidiaries_x000D_  *	We will capture financials for 2013-2018 along with 6M and 9M figures (2018 and 2019)_x000D_  *	We will provide detailed breakdown of P&amp;L along with Segmental information (if available), Total Deposits and Gross Loans and advances breakdown _x000D_  _x000D_   _x000D_  _x000D_  Looking forward to your reply._x000D_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t>
  </si>
  <si>
    <t>Hi Wray,_x000D_  _x000D_   _x000D_  _x000D_  Thank you for your reply._x000D_  _x000D_   _x000D_  _x000D_  We are initiating work to locate the market size (year 2019 and 2018) and market growth (CAGR) of the shared list of 11 sub-sectors. To source the information, we plan to leverage Industry reports, news articles, followed by a General Internet search. As suggested, we will spend 5-10 minutes per sector and share our findings by 11 AM KSA time, today._x000D_  _x000D_   _x000D_  _x000D_  Query: Please let us know if you would like us to focus on any specific geography. As of now, we are focusing on global market size and growth for these sectors._x000D_  _x000D_   _x000D_  _x000D_  Let us know in case of any changes or suggestions,_x000D_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Wang, Wray &lt;Wang.Wray@</t>
  </si>
  <si>
    <t>Hi Matthias,_x000D_  _x000D_   _x000D_  _x000D_  Thank you for your quick revert. As suggested, I will work on identifying the data providers/services._x000D_  _x000D_   _x000D_  _x000D_  However, while performing my initial research on the two Data providers shared by you, I could understand that one of them, i.e. Definitive Healthcare, specifically caters to data on healthcare providers, facilities, and technologies across the U.S. and Canada. (Source: Definitive Healthcare &lt;https://www.definitivehc.com/free-trial&gt; ). Thus, I will exclude it from further analysis and will be working on the second data provider (‘aPureBase’)._x000D_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11:42_x000D_  To: Rajat Pandey &lt;Rajat.Pandey@evalueserve.com &lt;mailto:Rajat.Pandey@evalueserve.com&gt; &gt;_x000D_  Cc: Hermes, Joerg (Platinion) &lt;Hermes.Joerg@bcgplatinion.com &lt;mailto:Hermes.Joerg@bcgplatinion.com&gt; &gt;; BCG &lt;BCG@evalueserve.com &lt;mailto:BCG@evalueserve.com&gt; &gt;_x000D_  Subject: Re: Attn. Matthias &amp; Joerg: Evalueserve Acknowledgement: Healthcare data providers and affiliation data sets_RES1060939_February 03, 2020_x000D_  _x000D_   _x000D_  _x000D_  Hello Rajat, _x000D_  _x000D_   _x000D_  _x000D_  Sounds great. Please be sure not to look specifically for the Dara, but data providers/services that have this data. _x000D_  _x000D_   _x000D_  _x000D_  Best,_x000D_  _x000D_  Matthias_x000D_  _x000D_  Sent from my iPhone_x000D_  _x000D_   _x000D_  _x000D_  	On 3. Feb 2020, at 07:00, Rajat Pandey &lt;Rajat.Pandey@evalueserve.com &lt;mailto:Rajat.Pandey@evalueserve.com&gt; &gt; wrote:_x000D_  _x000D_  	﻿ _x000D_  _x000D_  	Hi Matthias, Joerg,_x000D_  _x000D_  	 _x000D_  _x000D_  	Thank you for sharing the request with us!_x000D_  _x000D_  	 _x000D_  _x000D_  	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s://eur03.safelinks.protection.outlook.com/?url=http%3A%2F%2Fwww.definitivehc.com%2F&amp;data=02%7C01%7C%7C86d28763dcf54bc7408908d7a86e56af%7C929c23945f024e11bcf0eae8bf9e016b%7C0%7C0%7C637163064182203784&amp;sdata=rfJkU3WX1T9xFhIR5tECrYvlWxwVWVFHokk4rs7wvSs%3D&amp;reserved=0&gt;  and www.apurebase.com &lt;https://eur03.safelinks.protection.outlook.com/?url=http%3A%2F%2Fwww.apurebase.com%2F&amp;data=02%7C01%7C%7C86d28763dcf54bc7408908d7a86e56af%7C929c23945f024e11bcf0eae8bf9e016b%7C0%7C0%7C637163064182203784&amp;sdata=ExLkLeeRLYRC7VrJgNqpvoMnY1x4Qjx%2F2sSyVF6ErPc%3D&amp;reserved=0&gt; )._x000D_  _x000D_  	 _x000D_  _x000D_  	The required set of information that I will be looking for by these providers shall be:_x000D_  _x000D_  	*	Hospital master data (e.g., legal entities, names, address) _x000D_  	*	Ownership structure (e.g. hospital group owns a set of hospitals, e.g. Asklepios with its 100+ hospitals they own) _x000D_  	*	Group purchasing structure (e.g. hospital (group) is member in purchasing organization X, or similar to U.S. Integrated delivery networks [IDNs] and accountable care organizations [ACOs]) _x000D_  	*	Health authority/service (e.g. government-related focused on issuing right-to-play tenders, or similar to U.K. healthcare trust like NHS in U.K.)_x000D_  _x000D_  	 _x000D_  _x000D_  	As mentioned by you, I will be using below structure of evaluation:_x000D_  _x000D_  	1.	If the candidate does not offer data on EMEA market, I will exclude them from further analysis._x000D_  	2.	I will rank the information providers based on how many of the above listed information they provide._x000D_  	3.	If the candidate provides information on data set/service (e.g., data set size, country focus/coverage, notable specifics of the product) for all services with positive fit._x000D_  	4.	If the candidate provides information on cost and/or licensing options, if available._x000D_  _x000D_  	 _x000D_  _x000D_  	I will share an update on the shared two candidates in an Excel file by 11:00 am Germany time, today (February 03, 2020)._x000D_  _x000D_  	 _x000D_  _x000D_  	Let me know if you have any suggestions on the same,_x000D_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31 January 2020 21:16_x000D_  	To: Rebollo, Cristina &lt;Rebollo.Cristina@</t>
  </si>
  <si>
    <t>Hi Ritwik,_x000D_  _x000D_   _x000D_  _x000D_  Thank you for looping us in,_x000D_  _x000D_   _x000D_  _x000D_  Hi David,_x000D_  _x000D_   _x000D_  _x000D_  Thank you for sharing the request with us,_x000D_  _x000D_   _x000D_  _x000D_  The earliest available slot to assist you on this request is today, February 03,2020 from our Chile center. Let us know if the timeline works for you and we will book the bandwidth accordingly. The team will share a detailed methodology along with expected delivery timelines once they initiate work on the request today morning (7 am Boston time today)._x000D_  _x000D_   _x000D_  _x000D_  Tamara (CCed) will get back to you with further details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Tiwari, Ritwik &lt;Tiwari.Ritwik@</t>
  </si>
  <si>
    <t>Hi Antoine,_x000D_  _x000D_   _x000D_  _x000D_  Thank you for your reply._x000D_  _x000D_   _x000D_  _x000D_  As suggested, I am putting a hold on this request for now. However, please feel free to reach out to us in case you need further assistance on this or any other task and we will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Blanc, Antoine &lt;Blanc.Antoine@</t>
  </si>
  <si>
    <t>Hi Vicki,_x000D_  _x000D_   _x000D_  _x000D_  Thank you for your Email._x000D_  _x000D_   _x000D_  _x000D_  Our colleagues in Chile are offline right now; thus, Angela and team will get back to you on this, once our Chile center resumes operations in 5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Chan, Vicki &lt;Chan.Vicki@</t>
  </si>
  <si>
    <t>Hi Yuta, _x000D_  _x000D_   _x000D_  _x000D_  Thank you for the quick response._x000D_  _x000D_   _x000D_  _x000D_  We have resumed work on the task; and will be using the earlier shared methodology to locate the required information on datapoints mentioned in the Yellow highlighted columns.    _x000D_  _x000D_   _x000D_  _x000D_  We have done a comprehensive search on ELC, Shiseido and L’Oreal in our last update; and now, we are prioritizing LVMH and Kose. As the first step, we will compile comprehensive list of cosmetic manufacturing facilities for the two companies, via the shared slides and each company’s website and documents. Post identification of these facilities, we will be searching for the asked parameters, with a special focus on checking whether these facilities are Industry 4.0 enabled. After completing work on LVMH and Kose we will initiate work on P&amp;G._x000D_  _x000D_   _x000D_  _x000D_  Budget Estimation: Going by the current estimate, it is taking us around 30 to 45 minutes to ascertain all the datapoints for one facility. Now, as we have to work on two new companies we would require an additional 50 hours of budget to complete the whole task. However this is just an estimate and you will be charged on the actual efforts invested._x000D_  _x000D_   _x000D_  _x000D_  We have already invested an hour, and for now we have around 06 hours of capacity to assist you on this, and with this capacity, we will try and complete maximum work on priority 1 companies. We will be sharing an update by 10:30 pm Tokyo time today (February 03, 2020) along with the further delivery timeline._x000D_  _x000D_   _x000D_  _x000D_  Feel free to reach out in case of any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t>
  </si>
  <si>
    <t>Hi Biyan,_x000D_  _x000D_   _x000D_  _x000D_  我们现在将找到的信息发给您，Update已整理在Word文档里并附在邮件里了。_x000D_  _x000D_   _x000D_  _x000D_  Way Forward: 我们会继续搜索相关的信息，并在今天6:30 pm前将结果发给您。_x000D_  _x000D_   _x000D_  _x000D_  如有变动，请及时告知。_x000D_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Chen, Biyan &lt;Chen.Biyan@</t>
  </si>
  <si>
    <t>Hi Sara,_x000D_  _x000D_   _x000D_  _x000D_  Thank you for the deadline extension and indications. We will definitely prioritize revenue data however please note that, in our experience, this type of information is on the lower side for private companies. Also, we will add the available figures in USD._x000D_  _x000D_   _x000D_  _x000D_  We will continue work in the established manner and come back with another update around our EOD (8 am, PST). In case of anything, please don’t hesitate to reach out._x000D_  _x000D_   _x000D_  _x000D_  Hope you have a productive week,_x000D_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Prashant Singh _x000D_  Sent: Monday, February 3, 2020 6:27 AM_x000D_  To: Bigelow, Sara &lt;Bigelow.Sara@</t>
  </si>
  <si>
    <t>Hi Lynette,_x000D_  _x000D_                                                _x000D_  _x000D_  Thank you for your reply._x000D_  _x000D_   _x000D_  _x000D_  We will surely connect with you via email in case any communication is required._x000D_  _x000D_   _x000D_  _x000D_  As suggested, we will capture financials for 2012 for all the currently operating 4 subsidiaries (UOB Indonesia, UOB China, UOB Malaysia and UOB Thailand). In October 2017, Far Eastern Bank Limited (FEB) &lt;https://www.uobgroup.com/uobgroup/febmerger/index.page&gt;  merged into United Overseas Bank Limited (UOB). As a result, existing banking relationships with FEB has been transferred to UOB. Also, last available annual report for Far Eastern Bank Limited is for the year 2014. Hence, we are not capturing financials for FEB. We will provide detailed breakdown of P&amp;L (including interest income and non-interest income) along with Segmental information (if available), Total Deposits and Gross Loans and advances breakdown._x000D_  _x000D_   _x000D_  _x000D_  Hope this is suitable._x000D_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t>
  </si>
  <si>
    <t>Hi Jean,_x000D_  _x000D_   _x000D_  _x000D_  Thank you for your notes._x000D_  _x000D_   _x000D_  _x000D_  As suggested, I will segregate the listed companies among  Travel Agents, Tour Operators and Online Travel Agents by creating a separate tab for each category, along with identifying major tourism events for France. As far as India is concerned, we had only worked on the categorization of the provided companies and identified one GSA (The Luxury Train) along with the major tourism events for India. _x000D_  _x000D_   _x000D_  _x000D_  On your query regarding the classification tabs: As per the update shared from Chile centre, they have created separate tabs and individual tables for each category-Travel Agents, Tour Operators and Online Travel Agents as well as the ones which were listed in capital IQ datasets. I hope this solves your query. Let me know in case you want me to re-arrange the dataset. _x000D_  _x000D_   _x000D_  _x000D_  Also, our colleagues from Chile centre will be in a better position to clarify further. Since Chile centre is offline right now, I have marked my colleagues in CC and they will get back to you on this once they resume their operations by 4:30 PM Dubai time, today (February 03, 2020)._x000D_  _x000D_   _x000D_  _x000D_  Feel free to reach out in case of any further suggestions/queries,_x000D_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Daher Mansour, Jean &lt;DaherMansour.Jean@</t>
  </si>
  <si>
    <t>Hi Maria,_x000D_  _x000D_   _x000D_  _x000D_  Thank you for your response!_x000D_  _x000D_   _x000D_  _x000D_  As suggested, we will capture the cases wherein the government leverages customer-centric approaches for a better service to the citizens as well as the business operating in the region. _x000D_  _x000D_   _x000D_  _x000D_  We have initiated our research on industries in Canada and since the ask is specific and information availability is scattered, we are referring through multiple sources to ascertain the required details. However, so far, we did not get much success in terms of desired results, and believe that spending additional time might provide us a clearer picture of information availability. _x000D_  _x000D_   _x000D_  _x000D_  As of now, it might be difficult for us to estimate the time required to complete the entire task. However, we will be in a better position to get back to you with the effort estimate, once we work on two to three countries. We plan to share our update as soon as we cover these, latest by 4:30 PM Moscow time today (February 03, 2020)._x000D_  _x000D_   _x000D_  _x000D_  We hope that the timeline works for you,_x000D_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t>
  </si>
  <si>
    <t>Hi Alice,_x000D_  _x000D_   _x000D_  _x000D_  Hope my Email finds you well._x000D_  _x000D_   _x000D_  _x000D_  We have resumed operations from our Romania center and I am initiating work on this request. As methodology, I plan cu conduct a General Internet search along with leveraging our databases in order to identify the desired information about the two mentioned segments: Enzyme enhanced oil recovery and Enzymes for biomass conversion within the energy space. For each or these two segments, I will try to gather as many details as possible to answer the below points about market, competitors and press releases._x000D_  _x000D_   _x000D_  _x000D_  I will gather my findings in an Excel file and will reach out with a first update around our EOD, 4 pm GMT._x000D_  _x000D_   _x000D_  _x000D_  In case of any notes or suggestions from your side, please do not hesitate to let me know._x000D_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*China center will be closed till February 09, 2020, following a government advisory in the country._x000D_  _x000D_   _x000D_  _x000D_  From: Bianca Metzler _x000D_  Sent: Friday, January 31, 2020 2:35 PM_x000D_  To: Ahn.Alice@</t>
  </si>
  <si>
    <t>Hi Adnah,_x000D_  _x000D_   _x000D_  _x000D_  It’s nice hearing back from you and glad to have been of assistance with the previous work – definitely, we can take up this additional task in the second part of our day as we are currently committed to other requests and deadlines. In the meantime, just to make sure our understanding is correct regarding the remaining impairments, are you referring to the ones which contain a dash instead of a classification or the ones which fall under several classifications?_x000D_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Bright, Adnah &lt;Bright.Adnah@</t>
  </si>
  <si>
    <t>Hola Alberto y Jennifer,_x000D_  _x000D_   _x000D_  _x000D_  Muchas gracias por enviarme las instrucciones y los ejemplos de esta prensa._x000D_  _x000D_   _x000D_  _x000D_  Hoy voy a construir la búsqueda en Factiva, voy a leer todas las noticias seleccionadas de los ejemplos enviados, y también quiero familiarizarme más con el tema. A partir de mañana, voy a poder hacer un primer intento, y enviar la prensa. _x000D_  _x000D_   _x000D_  _x000D_  Con respecto al precio de la energía que aparece en OMIE, todo parece claro. Con respecto al Boletín Oficial del Estado, ¿podría confirmar si se refiere a este tipo de boletín? &lt;Link &lt;https://www.boe.es/boe/dias/2020/02/03/pdfs/BOE-S-2020-29.pdf&gt; &gt; En términos de copyright, sí, podemos incluir el enlace a un boletín del estado español._x000D_  _x000D_   _x000D_  _x000D_  ¿Podría por favor también compartir conmigo el código de carga? Muchas gracias de nuevo, y en caso de cualquier otra duda o pregunta, te lo diré._x000D_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t>
  </si>
  <si>
    <t>Hi Biyan,_x000D_  _x000D_   _x000D_  _x000D_  我们已经完成了您的任务，结果已更新在了Word文档里且和参考资料一并附在了邮件里。_x000D_  _x000D_   _x000D_  _x000D_  Points to Note:_x000D_  _x000D_  *	由于可用数据库只有EMIS，Euromonitor和Factiva，所以研报信息量很有限_x000D_  *	我们主要搜索了网络上的信息，并整理在了Word文档里_x000D_  *	我们将重要信息标记为黄色_x000D_  _x000D_   _x000D_  _x000D_  请知悉，公司内部决定还是下周复工（2020年2月10日），但是可以提前预定2月10号的capacity。如有需要，欢迎随时联系我们。_x000D_  _x000D_   _x000D_  _x000D_  Efforts Invested: 3 Hours_x000D_  _x000D_  Charge Code: Please Share_x000D_  _x000D_   _x000D_  _x000D_  希望结果对您有所帮助。如有问题，欢迎随时联系我们。_x000D_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Hannah Liu _x000D_  Sent: Monday, February 3, 2020 3:51 PM_x000D_  To: Chen, Biyan &lt;Chen.Biyan@</t>
  </si>
  <si>
    <t>Hi Urvashi,_x000D_  _x000D_   _x000D_  _x000D_  Thank you for your time over the call. _x000D_  _x000D_   _x000D_  _x000D_  In this update, I have populated details on content types - Movies and TV Shows in the tab titled “Release Year”, for countries namely Indonesia, Malaysia and Thailand. During the course of my research, I found that Iflix is not available in Singapore and Justwatch is not present in Hong Kong, hence I could not capture data for the required ask. To locate data on the ask, I primarily leveraged the website Justwatch &lt;https://www.justwatch.com/ph/provider/iflix&gt; , mentioned by you._x000D_  _x000D_   _x000D_  _x000D_  Approach and Challenge: I used the balloon symbol under the “Release Year” of the website, to find data on before 2019 and after 2019 titles. However, due to complicated user interface of the website, it is time consuming to manually adjust the settings. Below is a snippet of the approach used, for Malaysia._x000D_  _x000D_   _x000D_  _x000D_   _x000D_  _x000D_   _x000D_  _x000D_  				_x000D_  			_x000D_  		_x000D_  	_x000D_   _x000D_  _x000D_   _x000D_  _x000D_   _x000D_  _x000D_  _x000D_  _x000D_  _x000D_   _x000D_  _x000D_   _x000D_  _x000D_  Efforts Invested: 1 hour_x000D_  _x000D_  Charge Code: Please Share_x000D_  _x000D_   _x000D_  _x000D_  As discussed over call, I am pausing my efforts on this request for now. However, please feel free to reach out to us in case you need further assistance on this or any other task and we will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Nittya Balodia _x000D_  Sent: 03 February 2020 11:31_x000D_  To: Chauhan.Urvashi@</t>
  </si>
  <si>
    <t>Hi Amber,_x000D_  _x000D_   _x000D_  _x000D_  Thank you for sharing the request with us. I tried reaching you over a call but could not connect._x000D_  _x000D_   _x000D_  _x000D_  I am initiating work on the task to capture information on the following topics:_x000D_  _x000D_  *	competitors and competitive analysis of players in the Small Domestic appliances industry _x000D_  *	key performance indicators of players in the E-commerce segment of Small Domestic Appliances market, and examples of comparison of players on the performance in E-commerce segment of the mentioned market_x000D_  _x000D_  According to my preliminary research, I understand that ‘Small Domestic Appliances’ are portable or semi-portable machines which are used to perform household tasks for example: coffee maker, microwave oven, etc._x000D_  _x000D_   _x000D_  _x000D_  To locate information on the competitors, I will leverage EMIS database and check for industry reports, and will follow-up by conducting a General Internet search. For the above mentioned topics, I will be focussing on the Indian Small Domestic Appliances market._x000D_  _x000D_   _x000D_  _x000D_  I will share my findings compiled in an Excel file, covering as much ground as possible, by 3:30 pm IST, today (February 3, 2020). I would like to highlight that it might not be feasible to complete work on the request by the required deadline (3:30 pm IST). Please let me know if a timeline extension is possible._x000D_  _x000D_   _x000D_  _x000D_  Feel free to reach out in case of any changes or additions._x000D_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03 February 2020 12:14:13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RES1061040 &lt;https://bcg.service-now.com/nav_to.do?uri=u_request_drs_kpo_evs.do%3Fsys_id=fa9a32e81bf60c14b176964ead4bcbb1%26sysparm_stack=u_request_drs_kpo_evs_list.do&gt; _x000D_  Requestor: Chourasia Amber_x000D_  Request Subject: Data on small appliances_x000D_  Requested Deadline: _x000D_  _x000D_  Original Request:_x000D_  From: Chourasia.Amber@</t>
  </si>
  <si>
    <t>Hi Wray,_x000D_  _x000D_   _x000D_  _x000D_  In this update, we have worked to locate the market size and growth of the shared list of 11 sub-sectors (highlighted in Green). However, the availability of information remained on a lower front. We have also included a tab – “Additional Information” to capture information related to the requested sub-sectors. Below are the key points which summarizes our search:-_x000D_  _x000D_   _x000D_  _x000D_  Key Points:_x000D_  _x000D_  *	Banking and lending: For this, we could locate information on Market capitalization of Global Banking from 2016 to 2019. We have also included state of global banking system based on their total assets for the year 2017 and 2018_x000D_  *	Global Capital Markets: In this, we have included the overview of long-term bond market (FY 2018). We have also included the global trends fixed income and equity issuance from 2010 and 2018_x000D_  *	Airlines: Provided information for total revenue in 2019, annual growth from 2014 to 2019 and projected growth of the airline industry_x000D_  _x000D_  	*	We have also included a snippet of Revenue of commercial airlines worldwide from 2003 to 2020  _x000D_  _x000D_  *	Marine: We could locate information on Maritime Safety Market by Technology &amp; Systems_x000D_  *	Railroad and airport services: Information could be located related to rail transportation ‘expected reach’ and ‘CAGR’. We have also included the emerging markets in railway transportation industry_x000D_  _x000D_  	*	For Airport services, we could find the total revenue for the year 2019 and estimated CAGR for FY 2026_x000D_  _x000D_  *	Highways, rail tracks, marine ports: Captured information for Global Smart Highway Market size (2017) and CAGR from 2018 to 2025_x000D_  *	Trucking: Included the expected growth and forecasted CAGR till the year 2024_x000D_  *	For electric utilities, we have provided information for World's largest electric utility companies as of April 2019. For Gas utilities, we could find a snapshot providing information on CAGR, incremental growth and year on year growth rate for 2019_x000D_  *	Most of the industry and research reports were paid reports or required subscriptions. For instance, report by Finnacord &lt;https://www.finaccord.com/Home/reports/Global-Consumer-Lending-Size,-Segmentation-and-Fo&gt;  (Price: USD 895) and UP Market research &lt;https://www.upmarketresearch.com/reports/consumer-finance-market-2019&gt;  (Price: USD 3,300), providing complete information on size, segmentation for the world wide market. Similarly, a report on global railway transportation market by BusinessWire &lt;https://www.businesswire.com/news/home/20190724005726/en/Global-Rail-Transportation-Markets-2014-2018-2019-2022--&gt;  was also paid_x000D_  _x000D_   _x000D_  _x000D_  Efforts Invested: 2 Hours (Total: 8 Hours)_x000D_  _x000D_  Charge Code: 264593-61_x000D_  _x000D_   _x000D_  _x000D_  Please review the work done and let us know in case of any changes. Also, let us know if you need any further assistance on the request._x000D_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Wang, Wray &lt;Wang.Wray@</t>
  </si>
  <si>
    <t>Attn. Katsutoshi: EVS - BCG - Update _RESearch on partnership model between a major bank and money transfer service providers_RES1059142_January 31,2020</t>
  </si>
  <si>
    <t>Hi Katsutoshi,_x000D_  _x000D_   _x000D_  _x000D_  I hope you are doing well._x000D_  _x000D_   _x000D_  _x000D_  I was wondering if you have had a chance to look at the e-mail below yet. I understand that you might not be able to reply in due time but considering the urgency of this research, I plan to continue working on this request to avoid any delays for your project, unless hearing otherwise from you. _x000D_  _x000D_   _x000D_  _x000D_  For today I would have approx. 5 hours to invest into this and I will share a second update with as much as I can cover by our EOB (February 4, 1:00 am, Tokyo time).  _x000D_  _x000D_   _x000D_  _x000D_  As a methodology, I will limit the time spent per each company, in order to cover as many partnerships as possible. For cases similar to Remitly and WorldRemit, where the process proves to be time consuming, I will share the link to the partner banks and focus less on the data gathering, in order to be able to move to the next example._x000D_  _x000D_   _x000D_  _x000D_  I hope this will be suitable and do not hesitate to let me know in case of any queries or suggestions._x000D_  _x000D_   _x000D_  _x000D_  Look forward to your reply.    _x000D_  _x000D_   _x000D_  _x000D_  Kind regards, 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&lt;Paula.Barb@evalueserve.com &lt;mailto:Paula.Barb@evalueserve.com&gt; &gt; _x000D_  Sent: Friday, January 31, 2020 5:01 PM_x000D_  To: Yamauchi.Katsutoshi@</t>
  </si>
  <si>
    <t>Hola Alberto,_x000D_  _x000D_   _x000D_  _x000D_  Muchas gracias por tu respuesta, y por enviar el código._x000D_  _x000D_  Entonces no voy a hacer nada con respecto al BOE, y solo tomaré en cuenta las otros instrucciones._x000D_  _x000D_   _x000D_  _x000D_  ¡Te deseo un buen día!_x000D_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t>
  </si>
  <si>
    <t>Hi Charlotte,_x000D_  _x000D_   _x000D_  _x000D_  Apologies for inconvenience caused._x000D_  _x000D_   _x000D_  _x000D_  All other centres are running at full capacity today with previously committed requests. The earliest available slot remains to be from our Chile center, Katherine and team will contact you on the request, once our Chile center resumes operations in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Saint-Bonnet, Charlotte &lt;saintbonnet.charlotte@</t>
  </si>
  <si>
    <t>Hi Amber,_x000D_  _x000D_   _x000D_  _x000D_  Thank you for your time over the call._x000D_  _x000D_   _x000D_  _x000D_  As discussed, I will leverage Euromonitor database to capture information on the market shares according to ‘Company’, ‘Region’ and ‘Brand’ for the ‘Competitive Landscape of Small Domestic Appliances’. For the second part, ‘E-commerce segment’ of small domestic appliances, I will capture information on the Key performance indicators for the major players in the E-commerce segment of Small Domestic Appliances market. In case I am not able to locate the KPIs, I will focus my research on other markets to get an idea about the comparison in E-commerce segment._x000D_  _x000D_   _x000D_  _x000D_  I will compile my findings for the first part of the request (Competitive Landscape of Small Domestic Appliances) in an Excel file and share an update by 3:30 pm IST, today (February 3, 2020)._x000D_  _x000D_   _x000D_  _x000D_  Let me know in case of any 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Chourasia, Amber &lt;Chourasia.Amber@</t>
  </si>
  <si>
    <t>Sure Priscilla,_x000D_  _x000D_   _x000D_  _x000D_  Thank you for the update. As suggested I will not prepare edition for this week. Also, I will share the updated articles with you on February 08, 2020, Friday._x000D_  _x000D_   _x000D_  _x000D_  Please let me know in case of any re-alignments._x000D_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From: Wijaya, Priscilla &lt;Wijaya.Priscilla@</t>
  </si>
  <si>
    <t>Hi Mohammed,_x000D_  _x000D_   _x000D_  _x000D_  Thank you for reaching out to us,_x000D_  _x000D_   _x000D_  _x000D_  The earliest available slot to assist you on this request is today, February 03,2020 from our Chile center. Let us know if the timeline works for you and we will book the bandwidth accordingly. The team will share a detailed methodology along with expected delivery timelines once they initiate work on the request today morning (4 pm DFZ time today)._x000D_  _x000D_   _x000D_  _x000D_  Tamara (CCed) will get back to you with further details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From: Request Management System_x000D_  Sent: 03 February 2020 14:17:06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RES1061169 &lt;https://bcg.service-now.com/nav_to.do?uri=u_request_drs_kpo_evs.do%3Fsys_id=419697e41bbe0c14b176964ead4bcb33%26sysparm_stack=u_request_drs_kpo_evs_list.do&gt; _x000D_  Requestor: Omar Mohammed_x000D_  Request Subject: New Request_x000D_  Requested Deadline: _x000D_  _x000D_  Original Request:_x000D_  From: Omar.Mohammed@</t>
  </si>
  <si>
    <t>Hi Mohammed,_x000D_  _x000D_   _x000D_  _x000D_  Thank you for your Email._x000D_  _x000D_   _x000D_  _x000D_  Unfortunately, our India and Romania centres are running at full capacity today with previously pipelined requests. Therefore, the earliest available slot remains to be from our Chile center. Let us know if the timeline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Omar, Mohammed &lt;Omar.Mohammed@</t>
  </si>
  <si>
    <t>Hi Mohammed,_x000D_  _x000D_   _x000D_  _x000D_  Thank you for your go-ahead on this,_x000D_  _x000D_   _x000D_  _x000D_  The capacity has been blocked and the team will contact you with a detailed methodology along with expected delivery timelines in next 2.5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Omar, Mohammed &lt;Omar.Mohammed@</t>
  </si>
  <si>
    <t>Hi Lynette,_x000D_  _x000D_   _x000D_  _x000D_  In the attached Excel file, we have updated financials for United Overseas Bank Limited (UOB) China, Indonesia and Malaysia (all are in work-in-progress) by following the previously communicated methodology._x000D_  _x000D_   _x000D_  _x000D_  Efforts Invested:  7 Hours_x000D_  _x000D_  Charge Code: 248006-04_x000D_  _x000D_   _x000D_  _x000D_  Please review the same and let us know in case of any suggestions._x000D_  _x000D_   _x000D_  _x000D_  Way forward: We are continuing work to cover as much as possible and will share another update by 9:30 PM SGT, today (February 03, 2020)._x000D_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Vandana Kushwaha &lt;Vandana.Kushwaha@evalueserve.com &lt;mailto:Vandana.Kushwaha@evalueserve.com&gt; &gt; _x000D_  Sent: 03 February 2020 13:27_x000D_  To: Poon.Lynette@</t>
  </si>
  <si>
    <t>Hi Idriss, _x000D_  _x000D_   _x000D_  _x000D_  Since we did not hear back from you, we are releasing the booked capacity for today. Please let us know if you would like us to assist you with the task and we will book the earliest available slot,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_x000D_  Sent: 03 February 2020 10:29_x000D_  To: Skalli.Idriss@</t>
  </si>
  <si>
    <t>Hi Halle,_x000D_  _x000D_   _x000D_  _x000D_  Thank you for your patience._x000D_  _x000D_   _x000D_  _x000D_  I have completed work to populate the required information in the attached Excel file (today’s update, starting from tab ‘NE’ to ‘WY’) by leveraging the shared PDFs as per the earlier stated instructions. Please review the shared output and let me know in case of any clarification._x000D_  _x000D_   _x000D_  _x000D_  Efforts Invested: 4 hours (Total: 11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in case of further research requirement and we will book the earliest available slot for you._x000D_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Best, Halle &lt;Best.Halle@</t>
  </si>
  <si>
    <t>Hi Matthias,_x000D_  _x000D_   _x000D_  _x000D_  With this update, I am sharing with you the analysis of given two data providers, i.e., Definitive Healthcare &amp; aPureBase in the attached Excel file._x000D_  _x000D_   _x000D_  _x000D_  Note:_x000D_  _x000D_  *	Definitive Healthcare had acquired HIMSS Analytics' Logic, Predict and Analyze assets in January 2019, which gives them the accessibility of EMEA data due to the presence of HIMSS Analytics in the region_x000D_  *	The data providers have been listed as per their rank (i.e. Definitive Healthcare offers more of the listed information objects than aPureBase)_x000D_  _x000D_   _x000D_  _x000D_  Efforts Invested: 4.5 hours_x000D_  _x000D_  Charge Code: 124181-86_x000D_  _x000D_   _x000D_  _x000D_  Way Forward: Please review the work done so far and let me know if you have any query. I will continue my work on identifying other data providers and will share the update by 02:30 pm Germany time today (03 February 03, 2020)._x000D_  _x000D_   _x000D_  _x000D_  Let me know in case of any concerns,_x000D_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12:37_x000D_  To: Rajat Pandey &lt;Rajat.Pandey@evalueserve.com &lt;mailto:Rajat.Pandey@evalueserve.com&gt; &gt;_x000D_  Subject: Re: Attn. Matthias &amp; Joerg: Evalueserve Acknowledgement: Healthcare data providers and affiliation data sets_RES1060939_February 03, 2020_x000D_  _x000D_   _x000D_  _x000D_  Defnitive made an acquisition that focuses on EMEA as far as I know _x000D_  _x000D_  Sent from my iPhone_x000D_  _x000D_   _x000D_  _x000D_  	On 3. Feb 2020, at 07:54, Rajat Pandey &lt;Rajat.Pandey@evalueserve.com &lt;mailto:Rajat.Pandey@evalueserve.com&gt; &gt; wrote:_x000D_  _x000D_  	﻿ _x000D_  _x000D_  	Hi Matthias,_x000D_  _x000D_  	 _x000D_  _x000D_  	Thank you for your quick revert. As suggested, I will work on identifying the data providers/services._x000D_  _x000D_  	 _x000D_  _x000D_  	However, while performing my initial research on the two Data providers shared by you, I could understand that one of them, i.e. Definitive Healthcare, specifically caters to data on healthcare providers, facilities, and technologies across the U.S. and Canada. (Source: Definitive Healthcare &lt;https://eur03.safelinks.protection.outlook.com/?url=https%3A%2F%2Fwww.definitivehc.com%2Ffree-trial&amp;data=02%7C01%7C%7C9df816394a8b4349070708d7a875e91a%7C929c23945f024e11bcf0eae8bf9e016b%7C0%7C0%7C637163096695923903&amp;sdata=PTB0g%2BLMFtI%2FTt7KWXEFGtwAMX4PYkXfUeHFEtqTZLY%3D&amp;reserved=0&gt; ). Thus, I will exclude it from further analysis and will be working on the second data provider (‘aPureBase’ &lt;https://eur03.safelinks.protection.outlook.com/?url=http%3A%2F%2Fapurebase.com%2F&amp;data=02%7C01%7C%7C9df816394a8b4349070708d7a875e91a%7C929c23945f024e11bcf0eae8bf9e016b%7C0%7C0%7C637163096695923903&amp;sdata=5xy9yNQ1Xtd8yYjBnsGO2NDp9ta7HNiu3GFYEnptddc%3D&amp;reserved=0&gt; )._x000D_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11:42_x000D_  	To: Rajat Pandey &lt;Rajat.Pandey@evalueserve.com &lt;mailto:Rajat.Pandey@evalueserve.com&gt; &gt;_x000D_  	Cc: Hermes, Joerg (Platinion) &lt;Hermes.Joerg@bcgplatinion.com &lt;mailto:Hermes.Joerg@bcgplatinion.com&gt; &gt;; BCG &lt;BCG@evalueserve.com &lt;mailto:BCG@evalueserve.com&gt; &gt;_x000D_  	Subject: Re: Attn. Matthias &amp; Joerg: Evalueserve Acknowledgement: Healthcare data providers and affiliation data sets_RES1060939_February 03, 2020_x000D_  _x000D_  	 _x000D_  _x000D_  	Hello Rajat, _x000D_  _x000D_  	 _x000D_  _x000D_  	Sounds great. Please be sure not to look specifically for the Dara, but data providers/services that have this data. _x000D_  _x000D_  	 _x000D_  _x000D_  	Best,_x000D_  _x000D_  	Matthias_x000D_  _x000D_  	Sent from my iPhone_x000D_  _x000D_  	 _x000D_  _x000D_  		On 3. Feb 2020, at 07:00, Rajat Pandey &lt;Rajat.Pandey@evalueserve.com &lt;mailto:Rajat.Pandey@evalueserve.com&gt; &gt; wrote:_x000D_  _x000D_  		﻿ _x000D_  _x000D_  		Hi Matthias, Joerg,_x000D_  _x000D_  		 _x000D_  _x000D_  		Thank you for sharing the request with us!_x000D_  _x000D_  		 _x000D_  _x000D_  		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s://eur03.safelinks.protection.outlook.com/?url=http%3A%2F%2Fwww.definitivehc.com%2F&amp;data=02%7C01%7C%7C9df816394a8b4349070708d7a875e91a%7C929c23945f024e11bcf0eae8bf9e016b%7C0%7C0%7C637163096695933895&amp;sdata=GH4Yh6wQCDhS6HU9q%2BNNEg6V5Nn9qZcWrPsWpCsH%2FBY%3D&amp;reserved=0&gt;  and www.apurebase.com &lt;https://eur03.safelinks.protection.outlook.com/?url=http%3A%2F%2Fwww.apurebase.com%2F&amp;data=02%7C01%7C%7C9df816394a8b4349070708d7a875e91a%7C929c23945f024e11bcf0eae8bf9e016b%7C0%7C0%7C637163096695933895&amp;sdata=NcKdsF8PE%2FeHgpVMqZMqIBgHJkR0om%2Fol0CysDlA%2F%2BE%3D&amp;reserved=0&gt; )._x000D_  _x000D_  		 _x000D_  _x000D_  		The required set of information that I will be looking for by these providers shall be:_x000D_  _x000D_  		*	Hospital master data (e.g., legal entities, names, address) _x000D_  		*	Ownership structure (e.g. hospital group owns a set of hospitals, e.g. Asklepios with its 100+ hospitals they own) _x000D_  		*	Group purchasing structure (e.g. hospital (group) is member in purchasing organization X, or similar to U.S. Integrated delivery networks [IDNs] and accountable care organizations [ACOs]) _x000D_  		*	Health authority/service (e.g. government-related focused on issuing right-to-play tenders, or similar to U.K. healthcare trust like NHS in U.K.)_x000D_  _x000D_  		 _x000D_  _x000D_  		As mentioned by you, I will be using below structure of evaluation:_x000D_  _x000D_  		1.	If the candidate does not offer data on EMEA market, I will exclude them from further analysis._x000D_  		2.	I will rank the information providers based on how many of the above listed information they provide._x000D_  		3.	If the candidate provides information on data set/service (e.g., data set size, country focus/coverage, notable specifics of the product) for all services with positive fit._x000D_  		4.	If the candidate provides information on cost and/or licensing options, if available._x000D_  _x000D_  		 _x000D_  _x000D_  		I will share an update on the shared two candidates in an Excel file by 11:00 am Germany time, today (February 03, 2020)._x000D_  _x000D_  		 _x000D_  _x000D_  		Let me know if you have any suggestions on the same,_x000D_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31 January 2020 21:16_x000D_  		To: Rebollo, Cristina &lt;Rebollo.Cristina@</t>
  </si>
  <si>
    <t>Hi Amber,_x000D_  _x000D_   _x000D_  _x000D_  I have completed work to capture market shares according to ‘Company’, ‘Region’ and ‘Brand’ in the Small Domestic Appliances market (through Euromonitor database), in separate sheets of the attached Excel file. The information is captured for the following regions: ‘Asia Pacific’, ‘Australasia’, ‘Eastern Europe’, ‘Latin America’, ‘Middle East and Africa’, ‘North America’ and ‘Western Europe’._x000D_  _x000D_   _x000D_  _x000D_  Additional Information: During the course of my research, I came across the following information on the global Small domestic appliances market:_x000D_  _x000D_              _x000D_  _x000D_   _x000D_  _x000D_  Sources: Evalueserve Additional Information_Small Domestic Appliances Market in India_February 3, 2020, _x000D_  _x000D_  Evalueserve Additional Information_Domestic Appliances Market and Small Appliances Market Share_February 3, 2020 (Attached for your reference)_x000D_  _x000D_   _x000D_  _x000D_  Efforts Invested: 1 Hour_x000D_  _x000D_  Charge Code: 170182-90_x000D_  _x000D_   _x000D_  _x000D_  Way Forward: I request you to review the shared work and let me know in case of any additions or changes. Meanwhile, I am continuing work on the second part of the request, i.e. to capture key performance indicators for the major players in the E-commerce segment of Small Domestic Appliances market and will share an update on this, covering as much ground as possible, by 7:00 pm IST, today (February 03, 2020)._x000D_  _x000D_   _x000D_  _x000D_  Hope this works._x000D_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Smarth Grover _x000D_  Sent: 03 February 2020 14:51_x000D_  To: 'Chourasia.Amber@</t>
  </si>
  <si>
    <t>Hi Pavan,_x000D_  _x000D_   _x000D_  _x000D_  Thank you for sharing this request and your time over the call._x000D_  _x000D_   _x000D_  _x000D_  In this update, I have captured four partner details for Columns C- V and Columns Y- Z, accredited as Silver Partners from the IFS website &lt;https://www.ifs.com/corp/resources/partners/find-an-ifs-partner/#q=&amp;facetaccreditation=db764203f107418f95793d7e9ffbac7e&gt; . My findings are compiled in the attached Excel file, starting from row 9 (‘Altec’). As suggested, for Vertical industries section, I primarily leveraged the website and have populated “Yes/No”, on the basis of availability of data. _x000D_  _x000D_   _x000D_  _x000D_  During the course of my research, I found that no industry vertical is available for Anthesis. Hence, have marked them as ‘N/A’. Also, as discussed, in cases where more than one partner type is mentioned, I have mentioned the first partner type in Column E, followed by the next partner type in Column F. Additionally, I have inserted a “Source” column in “Column AA”, for Partner Assessment category._x000D_  _x000D_   _x000D_  _x000D_  Efforts Invested: 1 hour_x000D_  _x000D_  Charge Code: 242862-41_x000D_  _x000D_   _x000D_  _x000D_  Way- forward: I am continuing work on gathering details for the remaining Silver Partners, and will share an update, covering as much ground as possible by 7:00 pm, IST today (February 03,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Rao, Pavan &lt;Rao.Pavan@</t>
  </si>
  <si>
    <t>Hi Rutwik,_x000D_  _x000D_   _x000D_  _x000D_  Thank you for reaching out to us,_x000D_  _x000D_   _x000D_  _x000D_  We did a preliminary check and found out that most of the companies mentioned in the list are Chinese companies and we might face language constraint in cold calling from India center. We have Chinese language capacity at our China center and the center is offline due to a government advisory issued in the country. Our China center will be able to assist you with cold calling, once the center resumes its operations after February 09, 2020._x000D_  _x000D_  We would also like to highlight some caveats of cold calling and the script we might use :_x000D_  _x000D_  *	As per our experience with cold calling, the response rate is very low, and companies/agents are not willing to share information. In addition, we cannot commit to the accuracy of the information we get through cold calling, as it is not verified by secondary sources._x000D_  _x000D_   _x000D_  _x000D_  Additionally, for the script and as per our company’s compliance policies, we will have to introduce ourselves as “calling from Evalueserve, on behalf of a consulting client; who might contact you in future”. Please let us know if you want us to proceed with the mentioned caveats and script._x000D_  _x000D_   _x000D_  _x000D_  We can conduct secondary research in English starting tomorrow, February 04, 2020 from India center and our China center can assist you with cold calling after February 09, 2020. Let us know if the timeline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03 February 2020 15:09:22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RES1061268 &lt;https://bcg.service-now.com/nav_to.do?uri=u_request_drs_kpo_evs.do%3Fsys_id=19c227ac1bb24c14b176964ead4bcb6a%26sysparm_stack=u_request_drs_kpo_evs_list.do&gt; _x000D_  Requestor: Shah Rutwik_x000D_  Request Subject: Help: 3 wheeler data_x000D_  Requested Deadline: _x000D_  _x000D_  Original Request:_x000D_  From: Shah.Rutwik@</t>
  </si>
  <si>
    <t>Hi Pradyot,_x000D_  _x000D_   _x000D_  _x000D_  Thank you for looping us in,_x000D_  _x000D_   _x000D_  _x000D_  Hi Katharina,_x000D_  _x000D_   _x000D_  _x000D_  Thank you for sharing the request with us,_x000D_  _x000D_   _x000D_  _x000D_  Unfortunately, all our centres are running at full capacity today with previously committed requests._x000D_  _x000D_   _x000D_  _x000D_  The earliest available slot to assist you on this request is tomorrow, February 04, 2020 from our Romania centre. Let us know if the timelines work for you and we will book the bandwidth accordingly. The team will share a detailed methodology and expected delivery timelines once they initiate work on the request tomorrow (11 am Dubai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Mukerjee, Pradyot &lt;Mukerjee.Pradyot@</t>
  </si>
  <si>
    <t>Hi Yulia,_x000D_  _x000D_   _x000D_  _x000D_  Hope my Email finds you well. This is Kathrin from Evalueserve Romania center and I will be assisting you today with this request._x000D_  _x000D_   _x000D_  _x000D_  As mentioned by my colleague, Bianca, I am reaching out with the first 100 companies after doing a batch search on Orbis. It took me around 30-40 minutes to do this due to the fact that some names were abbreviations in the Excel file and thus differed a bit from Orbis’ results – for these, I needed to double check if the correct player was identified and besides this, I have also manually looked up the companies that were initially unidentified. Nonetheless, it would be hard to estimate exactly how much efforts would be required to complete the batch search for the entire list of companies as it depends on how many have been correctly identified and how many remain unmatched but, based on this first update, it would take between 8 to 10 hours to cover the batch search for the remaining players. However, this is just an estimate and you will be charged on the actual time invested._x000D_  _x000D_   _x000D_  _x000D_  Do note that the attached Excel file is the Orbis pull-out – it contains the company name, country, NACE code plus description and operating revenue starting 2019 until 2016, as the majority of the players do not have data available for 2019. In case we would need to also incorporate this information within the original Excel file shared by you, this would result in a more time intensive task as the Orbis exports the companies in an alphabetical order, thus changing the order of the entities from the original Excel file. _x000D_  _x000D_   _x000D_  _x000D_  Key points to note:_x000D_  _x000D_  *	The values in italic are estimates._x000D_  *	There are 4 companies highlighted with yellow as these might not be the ones you are looking for._x000D_  _x000D_   _x000D_  _x000D_  Efforts Invested: 1.5 Hours_x000D_  _x000D_  Charge Code: 116560-27_x000D_  _x000D_   _x000D_  _x000D_  Considering the above, please let us know if we should continue our efforts on this exercise. Do note that we might not be able to offer a complete output today but we can also block time for tomorrow to continue with any remaining parts._x000D_  _x000D_   _x000D_  _x000D_  I will put this request on hold until hearing back from you._x000D_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Ref:MSG5695268_b1N98iQ9oKZv7Lhq3B9D_x000D_  _x000D_  From: Oleynikova, Yulia &lt;Oleynikova.Yulia@</t>
  </si>
  <si>
    <t>Hi Tim,_x000D_  _x000D_   _x000D_  _x000D_  As suggested, we have capacity available to assist you on this request from India center starting tomorrow, February 04, 2020. Please let us know if you want us to initiate work on the request and we will book our pipeline accordingly. Based on your go-ahead we will keep this in our pipeline, else we plan to release the capacity by 11 pm today New Jersey time._x000D_  _x000D_   _x000D_  _x000D_  Looking forward to your reply,_x000D_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From: Prashant Singh &lt;Prashant.Singh@evalueserve.com&gt; _x000D_  Sent: 31 January 2020 10:07_x000D_  To: Connor.Tim@</t>
  </si>
  <si>
    <t>Hi Siddharth,_x000D_  _x000D_   _x000D_  _x000D_  Thank you for your patience._x000D_  _x000D_   _x000D_  _x000D_  I have cross checked and updated the data for 155 entries which had ‘Commercial Land Cost’ over 1 lakh, and highlighted the updated figures with Yellow in the attached Excel file. Majority of the entries had ‘Land Cost’ above 1 lakh due to a different Unit used for them (Acre, Kanal, Cent, etc.), as reported in the sources, hence fetched a larger land rate. When converted to square feet, the attained Land Cost came under the figure of 1 lakh._x000D_  _x000D_   _x000D_  _x000D_  Conversion figures not prevalent in International use: _x000D_  _x000D_  *	1 Kanal: 5,445 Square feet_x000D_  *	1 Marla: 272.5 Square feet_x000D_  *	1 Biswa: 1,350 Square feet_x000D_  _x000D_   _x000D_  _x000D_  Note: Currently, there are 376 more entries in the file which have different unit other than square feet. Let me know in case you want me to work on conversion of such entries as well._x000D_  _x000D_   _x000D_  _x000D_  Efforts Invested: 3.5 hours (Total: 194.5 Hours)_x000D_  _x000D_  Charge Code: 12924-19_x000D_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&lt;Siddhant.Sharma@evalueserve.com &lt;mailto:Siddhant.Sharma@evalueserve.com&gt; &gt; _x000D_  Sent: 03 February 2020 11:21_x000D_  To: Gupta.Siddhartha@</t>
  </si>
  <si>
    <t>Hi Aaqib and Jean,_x000D_  _x000D_   _x000D_  _x000D_  Thank you for your patience!_x000D_  _x000D_   _x000D_  _x000D_  I have identified eight major events pertaining to ‘Travel and Tourism industry’ for the 2020 in France, along with the number of exhibitors/visitors. The information have been appended in the tab titled ‘Main tourism events’ of the attached Excel file. _x000D_  _x000D_   _x000D_  _x000D_  To capture the tourism events, I have primarily sourced information from the website named 10times &lt;https://10times.com/&gt; . Please note that this website provides the estimated count of the number of exhibitors/visitors, I have captured the same against each event._x000D_  _x000D_   _x000D_  _x000D_  The separate tabs titled Travel Agents, Tour Operators and Online Travel Agents have been created. I have added all the travel intermediaries sourced from Euromonitor (highlighted in Green) and Capital IQ under respective tabs and ranked them on the basis of total revenue. _x000D_  _x000D_   _x000D_  _x000D_  Efforts Invested: 4.5 Hours (India Hours: 36 hours; Chile Hours: 3 Hours ; Total Hours: 39 Hours) _x000D_  _x000D_  Charge Code: 340461-16_x000D_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work shared is helpful. Feel free to reach out to me in case of any queries._x000D_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Mansi Narang _x000D_  Sent: February/03/2020 13:31_x000D_  To: DaherMansour.Jean@</t>
  </si>
  <si>
    <t>Hi Thomas,_x000D_  _x000D_   _x000D_  _x000D_  We are initiating work to look for information related to “evolution of prices for Black oil sunflower and Millet”. As suggested, we will look for something similar to US Federal Reserve’s PPI (producer price index) and capture information for the period (Jan 2018-Dec 2019) and below, as per their availability. _x000D_  _x000D_   _x000D_  _x000D_  To source the information, we will leverage government websites, databanks, press releases, followed conducting a General Internet search. _x000D_  _x000D_   _x000D_  _x000D_  We will share our findings covering as much information as possible in an Excel file by 8:30 AM, Pennsylvania time (February 03, 2020)._x000D_  _x000D_   _x000D_  _x000D_  Let us know in case of any realignments._x000D_  _x000D_   _x000D_  _x000D_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Katherine Arcaya &lt;Katherine.Arcaya@evalueserve.com &lt;mailto:Katherine.Arcaya@evalueserve.com&gt; &gt; _x000D_  Sent: 01 February 2020 00:32_x000D_  To: Mulligan.Thomas@</t>
  </si>
  <si>
    <t>Dear Maxime,_x000D_  _x000D_  _x000D_  Hope you are having a great day. _x000D_  _x000D_   _x000D_  _x000D_  For today’s edition, I selected 4 publications with global focus and 2 with focus on Italy. I also checked Financial Times but noting of high relevance or new seem to be added other than what is already present In Telecompaper. _x000D_  _x000D_   _x000D_  _x000D_  In the media, I have noticed there are a lot of offers from Telecom Italia (TIM), being launched every day. Could you please confirm if these are generally of interest? _x000D_  _x000D_   _x000D_  _x000D_  In case of further notes or suggestions kindly let me know._x000D_  _x000D_   _x000D_  _x000D_  Best regards,_x000D_  _x000D_  Emanuela _x000D_  _x000D_   _x000D_  _x000D_  Emanuela Berchi | Business Analyst | Evalueserve | +40 364 730 300 (Extn. 3138) _x000D_  _x000D_   _x000D_  _x000D_  S.C. Evalueserve S.R.L., Olimpia Business Center, Calea Dorobantilor, 98-100, Etaj 7, Cluj-Napoca, Cluj 400609, Romania_x000D_  _x000D_   _x000D_  _x000D_  From: Emanuela Berchi _x000D_  Sent: Thursday, January 30, 2020 12:44 PM_x000D_  To: Kern, Maxime &lt;Kern.Maxime@</t>
  </si>
  <si>
    <t>Hi Kayne,_x000D_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04, 2020 from our India center. Let us know if the timeline works for you and we will book the bandwidth accordingly. The team will share a detailed methodology along with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_________________________________x000D_  _x000D_  F</t>
  </si>
  <si>
    <t>Hi Jackie,_x000D_  _x000D_   _x000D_  _x000D_  In the allocated budget of 5 hours, I have worked on two company (Six Flags and Merlin Entertainment), while work on ‘Merlin Entertainment’ is yet to be completed. Information pertaining to benefits/cons of shared services could not be found for Six Flags._x000D_  _x000D_   _x000D_  _x000D_   _x000D_  _x000D_  Below is a summary of my findings:_x000D_  _x000D_  *	Six Flags: I started by searching the company website and found information (source &lt;https://www.sixflags.com/greatadventure/partners&gt; ) related to the local (3) and national (9) partners operating in their theme park. I further went ahead and checked the press releases (2010-2020), Annual reports (2015-2019) followed by a General Internet to search details on benefits / cons of shared services. However, the desired results could not be found. Additionally, I also found press releases about partnerships pertaining to ticketing &lt;https://investors.sixflags.com/news-and-events/press-releases/2012/01-10-2012&gt;  and media &lt;http://www.moroch.com/six-flags-names-moroch-partners-as-media-agency-of-record/&gt;  which were primarily centralized by the company. The national partners are primarily official food &amp; beverages partners such as Coca cola (the official soft drinks partner) and Tyson (official poultry partner). _x000D_  *	Merlin Entertainment: I checked the company website and further checking through General Internet search and till now, have found some information related to travel &lt;https://www.travolution.com/articles/111410/klook-and-legoland-parent-merlin-agree-global-partnership&gt;  and ticketing partners &lt;https://www.prnewswire.com/news-releases/merlin-entertainments-selects-accesso-as-its-exclusive-global-ticketing-solution-provider-300120995.html&gt; . The work on this company is still in progress_x000D_  _x000D_   _x000D_  _x000D_  The detailed information of the identified partners have been compiled in the attached Excel file under separate sheets, for better understanding. The information related to partners has been extremely scattered till now; hence, conducting an exhaustive search for a company is a time intensive task. _x000D_  _x000D_   _x000D_  _x000D_  Budget Estimation: As per my estimation, it is taking 2.5 to 3 hours per company; thus, I expect it will require about 15 additional hours to complete work on Merlin Entertainment and the remaining 6 companies. However, this is just an estimate and you will be charged on the actual hours invested._x000D_  _x000D_   _x000D_  _x000D_  Efforts Invested: 5 hours_x000D_  _x000D_  Charge Code: 426137-02_x000D_  _x000D_   _x000D_  _x000D_  Way forward: Do let me know if a budget extension is feasible. Considering the time difference, I understand that you might not be able to reply to this mail right now. Hence, I have reserved some capacity to assist you on this request tomorrow, and will continue work on, once we resume our operations at 11:00 pm Atlanta time, today (February 03, 2020), post your go-ahead on the budget extension._x000D_  _x000D_   _x000D_  _x000D_  Looking forward to hearing from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Ritaban Mukhopadhyay &lt;R.Mukhopadhyay@evalueserve.com &lt;mailto:R.Mukhopadhyay@evalueserve.com&gt; &gt; _x000D_  Sent: 03 February 2020 12:07_x000D_  To: Zhao.Jackie@</t>
  </si>
  <si>
    <t>Hi Maria,_x000D_  _x000D_   _x000D_  _x000D_  Thank you for your Email!_x000D_  _x000D_   _x000D_  _x000D_  As communicated earlier, the availability of information within the asked area is extremely scattered, making the task time intensive. Although we are getting several initiatives in our search results, yet, ascertaining the involvement of customer journey in these initiatives is requiring in-depth research of how the initiative was undertaken, the stakeholders associated with the initiative and the parallel programs introduced in support of the initiative, which involve customer-centric approaches. Hence, we have divided the work based on industries, and not regions. However, we are almost on the verge of completing our research for all the industries in Canada, and will soon proceed to the other countries._x000D_  _x000D_   _x000D_  _x000D_  As per our current estimation, it is taking us around 1.5 to 2 hours to complete our search for one industry. Going by this, we might require additional 32 hours to cover all the industries for suggested 10 cities and countries. Please note that this is just an estimation and may vary depending upon the information availability. You will be charged on the actual efforts invested. As per the current situation, we are apprehensive about the completion of task by EOD Moscow time tomorrow (February 04, 2020); but we plan to leverage additional analysts on this task, in case of realignment of workflow, to speed up the research._x000D_  _x000D_   _x000D_  _x000D_  As agreed, we will share our update for the day by 4:30 PM Moscow time, today. Also, it will be helpful if we can get on a quick call to discuss the requirements in detail. Let us know a suitable time and a phone number to connect with you. We are operational from 7:00 AM Moscow time to 4:30 PM Moscow time._x000D_  _x000D_   _x000D_  _x000D_  Let us know in case of any suggestions or realignments,_x000D_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t>
  </si>
  <si>
    <t>Hi Shahar,_x000D_  _x000D_   _x000D_  _x000D_  Thank you for your Email._x000D_  _x000D_   _x000D_  _x000D_  As suggested, we are closing the request from our end.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you require assistance on any other task and we will be happy to book the earliest available time slot for you, accordingly._x000D_  _x000D_   _x000D_  _x000D_  Looking forward to working with you on future assignments. 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Lavian, Shahar [mailto:Lavian.Shahar@</t>
  </si>
  <si>
    <t>Hi Charlie,_x000D_  _x000D_   _x000D_  _x000D_  Thank you for your Email and for your feedback. We are glad to be in line with your expectations._x000D_  _x000D_   _x000D_  _x000D_  Please note that Chile Center has resumed operations for today and we will continue working on the 22 remaining plants following the previously stated methodology._x000D_  _x000D_   _x000D_  _x000D_  We will share our results as soon as complete._x000D_  _x000D_   _x000D_  _x000D_  Let us know in case of any changes._x000D_  _x000D_   _x000D_  _x000D_  Best regards,_x000D_  Bruno_x000D_  _x000D_   _x000D_  _x000D_  Bruno Pasten | Business Analyst | Evalueserve | +56 32 299 6100 (Extn. 6119) _x000D_  _x000D_   _x000D_  _x000D_  Evalueserve Chile S.A., Alvarez 646, Piso-10, Edf. Alcazar, Viña del Mar, 2580107 Chile_x000D_  _x000D_   _x000D_  _x000D_  From: Prashant Singh _x000D_  Sent: Monday, February 03, 2020 1:35 AM_x000D_  To: Davies, Charlie &lt;Davies.Charlie@</t>
  </si>
  <si>
    <t>Hi Charlotte,_x000D_  _x000D_   _x000D_  _x000D_  Thank you for your Email. Please note that we are resuming work on this task from our center. We will continue with methodology previously mentioned._x000D_  _x000D_   _x000D_  _x000D_  We will allocate multiple analysts in order to speed up the task, and will share results as soon as complete._x000D_  _x000D_   _x000D_  _x000D_  Please let us know in case of any comments or updates._x000D_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Prashant Singh _x000D_  Sent: Monday, February 03, 2020 6:17 AM_x000D_  To: Saint-Bonnet, Charlotte &lt;saintbonnet.charlotte@</t>
  </si>
  <si>
    <t>Hi Pavan,_x000D_  _x000D_   _x000D_  _x000D_  In this update, I have captured details of 16 partner (Total: 20 partners), for Columns C- V and Columns Y- Z, accredited as Silver Partners from the IFS website &lt;https://www.ifs.com/corp/resources/partners/find-an-ifs-partner/#q=&amp;facetaccreditation=db764203f107418f95793d7e9ffbac7e&gt; , following an earlier stated methodology. While conducting the research, I came across companies such as Empro, Flexicode, Fourie-e etc. , for whom I was unable to identify the partner assessment type, due to language barriers. Hence I have marked them as N/A. _x000D_  _x000D_   _x000D_  _x000D_  Also, as discussed, I have gathered information till company named Keyware Solutions (Row No: 22), along with unwrapping the populated data. I have avoided replicating entries where one industry vertical was appearing twice on the website. _x000D_  _x000D_   _x000D_  _x000D_  Efforts Invested: 2 hours (Total: 3 hours)_x000D_  _x000D_  Charge Code: 242862-41_x000D_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Nittya Balodia &lt;Nittya.Balodia@evalueserve.com &lt;mailto:Nittya.Balodia@evalueserve.com&gt; &gt; _x000D_  Sent: 03 February 2020 16:14_x000D_  To: Rao.Pavan@</t>
  </si>
  <si>
    <t>Dear Maxime, _x000D_  _x000D_   _x000D_  _x000D_  Thank you for your swift reply._x000D_  _x000D_   _x000D_  _x000D_  Going forward, we will be using the new charge code. _x000D_  _x000D_   _x000D_  _x000D_  Would you be available for a quick call today in order to clarify your questions? We could call you directly on your mobile in approx. 30 minutes, if also feasible for you.   _x000D_  _x000D_   _x000D_  _x000D_  Looking forward to your reply._x000D_  _x000D_   _x000D_  _x000D_  Best regards,_x000D_  _x000D_  Emanuela_x000D_  _x000D_   _x000D_  _x000D_  Emanuela Berchi | Business Analyst | Evalueserve | +40 364 730 300 (Extn. 3138) _x000D_  _x000D_   _x000D_  _x000D_  S.C. Evalueserve S.R.L., Olimpia Business Center, Calea Dorobantilor, 98-100, Etaj 7, Cluj-Napoca, Cluj 400609, Romania_x000D_  _x000D_   _x000D_  _x000D_  From: Kern, Maxime [mailto:Kern.Maxime@</t>
  </si>
  <si>
    <t>Hi Nidhi,_x000D_  _x000D_   _x000D_  _x000D_  I hope you are doing well._x000D_  _x000D_   _x000D_  _x000D_  With this update, I have completed Task 2 for JBS (continuing from row ‘299’ marked in ‘Yellow’ for your reference) and Danone (search for initiatives in the Chinese and Malaysian geography). My findings are compiled in the attached Excel file. I have also updated the tab titled ‘Status Check’ in the Excel file for your reference._x000D_  _x000D_   _x000D_  _x000D_  Methodology: _x000D_  _x000D_  For Danone, I have focussed on sourcing information through General Internet search. I have used keywords such as “carbon neutrality”, “GHG emissions reduction”, “waste management”, ‘Plastic reduction”, “circular economy”, “sustainable sourcing”, “initiatives for nutritional improvement”, “partnerships with government for sustainability programmes”, etc. However, the availability of information on the sustainability initiatives of Danone in the Chinese and Malaysian geography, through this methodology, remained on the lower side. _x000D_  _x000D_   _x000D_  _x000D_  Furthermore, I came across Danone Sustainability Scorecard 2018 &lt;https://www.danone.com/content/dam/danone-corp/danone-com/about-us-impact/policies-and-commitments/en/2019/2018_DANONE_SCORECARD_20190828%20web.pdf&gt; , in which I observed that Danone has implemented several initiatives in the Indonesia. During my research, I also came across the Danone Ecosystem Fund &lt;http://ecosysteme.danone.com/list-of-projects/&gt;  website, which has listed out the projects creating a social and economic value, implemented by Danone. On this website, I came across only two projects in China – Sustainable Farming &lt;http://ecosysteme.danone.com/projectslists/sustainable-farming/&gt;  (implemented in 2012) and Longmen &lt;http://ecosysteme.danone.com/projectslists/longmen/&gt;  (implemented in 2013). _x000D_  _x000D_   _x000D_  _x000D_  Efforts Invested: 7 Hours in this update (Total: 87 Hours)_x000D_  _x000D_  Charge Code: 15001-89_x000D_  _x000D_   _x000D_  _x000D_  Way Forward: I will resume work on Task 1(B) and Task 2 for the remaining four companies, starting from Tyson Foods, once we resume our operations by 9:30 am IST, tomorrow (February 04, 2020)_x000D_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03 February 2020 11:09_x000D_  To: 'Singh, Nidhi' &lt;Singh.Nidhi@</t>
  </si>
  <si>
    <t>Hi Vicki, _x000D_  _x000D_   _x000D_  _x000D_  Thank you for sharing this. We will initiate efforts on this shortly and share the results as soon as complete. _x000D_  _x000D_   _x000D_  _x000D_  We will focus on all inclusive properties in the Caribbean and Mexico for Couples, Divi, Excellence and Grand Fiesta.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Prashant Singh _x000D_  Sent: Monday, February 03, 2020 4:19 AM_x000D_  To: Chan, Vicki &lt;Chan.Vicki@</t>
  </si>
  <si>
    <t>Hello David, _x000D_  _x000D_   _x000D_  _x000D_  This is Llindrisca from our Chile center. Note that we will initiate efforts on your request shortly. _x000D_  _x000D_   _x000D_  _x000D_  For each of the 33 utilities on the Excel file you shared with us, we will conduct open searches in order to find documentation (RFPs, Bids, contracts) and webpages that could provide information on what they have purchased over the years. We will strive to collect documents for different years for you to observe the trends. As requested, we will limit our searches to 30 minutes per utility. _x000D_  _x000D_   _x000D_  _x000D_  We will cover a few entries and send you an update in around 3 hours to see if we are aligned with you expectations. _x000D_  _x000D_   _x000D_  _x000D_  We hope this is suitable for you and please let us know if there is any changes.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Prashant Singh _x000D_  Sent: Monday, February 03, 2020 4:04 AM_x000D_  To: Goldberg, David &lt;Goldberg.David@</t>
  </si>
  <si>
    <t>Hi Azraa,_x000D_  _x000D_   _x000D_  _x000D_  Thank you for your patience!_x000D_  _x000D_   _x000D_  _x000D_  With this update, I am sharing the work compiled for the day, where I have updated requisite details catering to the shared list of segments around the mentioned criteria. Keeping in alignment with the previously shared methodology, I have compiled my findings in the attached Excel file. Based on the research conducted so far, the information availability is limited for the below mentioned criteria:_x000D_  _x000D_  *	Products offered by the competitors related to protein discovery and development_x000D_  *	New tech companies (AI-enabled or other) in this space and customer needs fulfilled by them_x000D_  _x000D_   _x000D_  _x000D_  Besides, I came across certain details which are in line with the research objectives and I am summarized them for your reference:_x000D_  _x000D_  *	Protein databanks: Since 1971, the Protein Data Bank (PDB &lt;https://www.rcsb.org/pages/publications&gt; ) archive has served as the single, global repository for open access to atomic-level data for biological macromolecules. The archive currently holds &gt;140,000 structures (&gt;1 billion atoms) (Source &lt;https://www.nature.com/articles/sdata2018212&gt; ). Since PDB serves as the single source, there tends to be no competitors known in this segment_x000D_  _x000D_  *	Proteomics is the study of the structure and functions of proteins that are used in drug discovery, diagnosis, and treatment of diseases. MarketsandMarkets forecasts the Proteomics market to grow from USD 19.49 billion in 2019 to USD 38.74 billion by 2024, at a Compound Annual Growth Rate (CAGR) of 14.7% during the forecast period (Source &lt;https://www.marketsandmarkets.com/Market-Reports/proteomics-market-731.html&gt; )_x000D_  *	The global proteomics market was valued at USD 24,361 million in 2017, and is expected to reach USD 72,444 million by 2025, growing at a CAGR of 14.5% during the forecast period (Source &lt;https://www.alliedmarketresearch.com/proteomics-market&gt; )_x000D_  _x000D_   _x000D_  _x000D_  Efforts Invested: 6 hours_x000D_  _x000D_  Charge Code: 240883-51_x000D_  _x000D_  Way Forward: Please review the findings of research conducted so far and let me know your thoughts on the same. I will invest some time in locating relevant ‘Press releases of new technology or developments in the space’, by capping around 2 hours via conducting a General Internet search, once we resume our operations by 11:30 PM New Jersey time, today (February 3, 2020)._x000D_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Chaudhury, Azraa &lt;Chaudhury.Azraa@</t>
  </si>
  <si>
    <t>Hi Mohammed, _x000D_  _x000D_   _x000D_  _x000D_  Thank you for sharing this request with us. This is Marcela from Evalueserve Chile center. Please note we will start efforts on this task shortly. _x000D_  _x000D_   _x000D_  _x000D_  In terms of methodology, we will conduct open Internet search to locate the information requested and compile the data within an Excel. _x000D_  _x000D_   _x000D_  _x000D_  Please note that the extension of the task will depend on the information available and the amount of companies you expect per category. We can provide you with an update after 2 hours of work to align efforts._x000D_  _x000D_   _x000D_  _x000D_  Please let us know if you have any update or realignment in the meanwhile. _x000D_  _x000D_   _x000D_  _x000D_   _x000D_  _x000D_  Best Regards, _x000D_  _x000D_  Marcela _x000D_  _x000D_   _x000D_  _x000D_   _x000D_  _x000D_  Marcela Landaeta | Business Analyst | Evalueserve | +56 32 299 6100 (Extn. 6350) _x000D_  _x000D_   _x000D_  _x000D_  Evalueserve Chile S.A., Alvarez 646, Piso-10, Edf. Alcazar, Viña del Mar, 2580107 Chile_x000D_  _x000D_   _x000D_  _x000D_  From: Prashant Singh _x000D_  Sent: Monday, February 03, 2020 6:44 AM_x000D_  To: Omar, Mohammed &lt;Omar.Mohammed@</t>
  </si>
  <si>
    <t>Hi Yuta, _x000D_  _x000D_   _x000D_  _x000D_  I have completed work on LVMH and KOSE (priority 1 companies); and identified 7 and 6 manufacturing facilities, respectively. After compiling a comprehensive list of manufacturing facilities, I further looked for information on the asked datapoints. Datapoints covered today are highlighted in Blue; whereas, cell highlighted in Orange color are pending. My findings for the day are compiled in the attached Excel file._x000D_  _x000D_   _x000D_  _x000D_  Note:_x000D_  _x000D_  *	During the course of my research, I identified that LVMH does not have any perfume and cosmetic production facility in the US (as mentioned in the shared PPT)_x000D_  *	As communicated earlier, I have only considered the facilities manufacturing the perfumes and cosmetic production_x000D_  *	Information pertaining to Industry 4.0 and CAPEX remained on a lower side_x000D_  _x000D_   _x000D_  _x000D_  Major sources referred to locate the ask were company’s website, IR documents and press articles. Further gaps were filled in through an Open internet search._x000D_  _x000D_   _x000D_  _x000D_  Efforts Invested: 7 hours (Total: 32.5 hours)_x000D_  _x000D_  Charge Code: 201660-75_x000D_  _x000D_   _x000D_  _x000D_  Way Forward: Please review the shared work and let me know in case of any queries. Meanwhile, I will resume work on the remaining datapoints of P&amp;G, once we resume our operations by 1:00 PM Tokyo time, tomorrow (February 04, 2020)._x000D_  _x000D_   _x000D_  _x000D_  Looking forward to your thoughts on the shared output._x000D_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03 February 2020 13:16_x000D_  To: Inumaru.Yuta@</t>
  </si>
  <si>
    <t>Hi Joseph,_x000D_  _x000D_   _x000D_  _x000D_  Thank you for your comments._x000D_  _x000D_   _x000D_  _x000D_  Please find attached the updated deliverable for your request._x000D_  _x000D_   _x000D_  _x000D_  As you requested, we have highlighted in yellow the uncovered cells and highlighted in red cells we could not locate any info._x000D_  _x000D_   _x000D_  _x000D_  Please do not hesitate in reaching out to us in case you need further help on this or another project._x000D_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Kwon, Joseph [mailto:Kwon.Joseph@</t>
  </si>
  <si>
    <t>Hi Amber,_x000D_  _x000D_   _x000D_  _x000D_  I hope you had a chance to review the work shared so far._x000D_  _x000D_   _x000D_  _x000D_  In this update, I have captured KPIs for E-commerce segment as a general market in the attached Excel file, under the tab ‘Key Performance Indicators’, which includes information on Objective of KPI (to measure sales, marketing, customer service, etc.), Key Performance Indicator, Description (meaning, benefits and method of using) and Formula (method to calculate value)._x000D_  _x000D_   _x000D_  _x000D_  Key Points_x000D_  _x000D_  *	The overall availability of information on key performance indicators in E-commerce segment and examples for comparison, specifically for Small Domestic Appliances market, was limited and scattered. The required parameters specifically for this market could not be located_x000D_  *	I came across an example of KPI in E-commerce: ‘Flipkart SmartBuy’ is Flipkart’s umbrella private label, which focuses on providing high-quality products at competitive price points. ‘Flipkart’ stated that the SmartBuy segment started providing ‘Small home appliances’ as one of its categories using some key performance indicators. I have captured this example in the tab ‘Examples of E-commerce KPIs’ of the Excel file_x000D_  _x000D_   _x000D_  _x000D_  Efforts Invested: 2 Hours (Total: 3 Hours)_x000D_  _x000D_  Charge Code: 170182-90_x000D_  _x000D_   _x000D_  _x000D_  Way Forward: Please review the work shared so far. Since the availability of information on the ask is low, please let me know if you have any alternate methodology in mind to approach this request. Based on your reply, I will continue work, once we resume operations by 9:30 am IST, tomorrow (February 04, 2020)._x000D_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Smarth Grover _x000D_  Sent: 03 February 2020 16:07_x000D_  To: Chourasia.Amber@</t>
  </si>
  <si>
    <t>Hi Emlyn,_x000D_  _x000D_   _x000D_  _x000D_  Please note that we are back in office._x000D_  _x000D_  Regarding your question, we did make changes or rather corrections in the categorization of some products that we missed in the previous version or that were wrongly categorized. Apologies for the miscommunication and hope it is not an inconvenience._x000D_  _x000D_  The brands that were NOT corrected/made changes to are: Alphatech, Metos, Bertrand Puma, Aurea, Edlund, Friulinox, Polaris, Tecnomac, Champion, Cma, Comenda, Dihr, Grandimpianti Laundry, Kromo, Nordien System, Rendisk, Wexiodisk,  GBG, Iceteam 1927 BIB, Iceteam 1927 – Coldelite, Iceteam 1927 - Ott Freezer, Iceteam 1927 – Promag, Sencotel, Barline, Simag, Egro, Promac, Rancilio, AliGroup China, AliComenda, AliContract, Grandimpianti, Miller's, Serviceline._x000D_  _x000D_   _x000D_  _x000D_  Hope it is helpful. 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Prashant Singh _x000D_  Sent: Monday, February 03, 2020 1:23 AM_x000D_  To: Folkes, Emlyn &lt;Folkes.Emlyn@</t>
  </si>
  <si>
    <t>Hi Thomas,_x000D_  _x000D_   _x000D_  _x000D_  In this update, we looked for information related to evolution of prices for Millet. Please refer to the following key points that summarize our search, so far:-_x000D_  _x000D_   _x000D_  _x000D_  *	Millet: In this, we worked on top 15 millet markets in the world and captured their production volume, share, price, change in production price, export value, growth in value and trend since 2018_x000D_  *	Production price:  _x000D_  _x000D_  	*	Included the production and price analysis of above mentioned markets_x000D_  	*	The wholesale price was only available for India and Pakistan_x000D_  _x000D_  *	Market summary: included a snapshot of forecasted CAGR trend (2019-2024) &lt;https://www.mordorintelligence.com/industry-reports/millets-market&gt;  from a report by Mordor Intelligence. Please refer to the snap-shot below_x000D_  _x000D_  _x000D_  _x000D_   _x000D_  _x000D_  Efforts Invested: 3 Hours _x000D_  _x000D_  Charge Code: 304720-12_x000D_  _x000D_   _x000D_  _x000D_  Please review the work done and let us know in case of any changes. We will continue work on Black oil sunflower, once we resume operations by 11 PM, Pennsylvania time (February 03, 2020)._x000D_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03 February 2020 17:08_x000D_  To: Mulligan.Thomas@</t>
  </si>
  <si>
    <t>Hi Altarash,_x000D_  _x000D_   _x000D_  _x000D_  I have completed work on the request, and collected 36 PDF versions from the shared list of 39 articles/ reports titles, mentioned in the E-mail chain below. To capture the required articles/reports in PDF version, I conducted a site search on the BCG website, leveraged Thomson One database, followed by an Open Internet search. _x000D_  _x000D_   _x000D_  _x000D_  To access the folder, which comprises of the PDF files, please refer to the following send.bcg link: https://send.bcg.com/Efhv7aU8SJIL01eA2Z2ZCYmd. Additionally, I have also attached an Excel file, that comprises of source links, from where the file has been downloaded, along with relevant comments, wherever required._x000D_  _x000D_   _x000D_  _x000D_  Key points:_x000D_  _x000D_   _x000D_  _x000D_  *	Title number 1 and 4 are similar. Hence, I have captured information for title 1 and marked title 4 as a duplicate entry_x000D_  *	The report for Article number 7 i.e. How to Build Great Data Product,. &lt;https://hbr.org/2018/10/how-to-build-great-data-products&gt;  is a paid report. However, I have captured the freely available information from the webpage and also converted the same in a PDF format_x000D_  *	For title number 36 i.e. Sector Spotlight: Testing, Inspection and Certification (Harris William) &lt;&lt;Link&gt;&gt; &lt;https://www.harriswilliams.com/industry-update/sector-spotlight-testing-inspection-certification&gt; , the website does not have an option to select a filter globally. Therefore, I was unable to download the same_x000D_  *	I could not locate the report, mentioned in title number 38 i.e. Outsourcing: No need for major worry about domestic manufacturing outsourcing (Morgan Stanley) through General Internet and ThomsonOne_x000D_  _x000D_   _x000D_  _x000D_  Efforts Invested: 5 hours _x000D_  _x000D_  Charge Code: 239522-72_x000D_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findings are helpful. Let us know in case of assistance required on any project and we will book the earliest available slot to help you on the same._x000D_  _x000D_   _x000D_  _x000D_  Best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Meenu Kumari _x000D_  Sent: 3 February 2020 12:01_x000D_  To: Barthakur.Altarash@</t>
  </si>
  <si>
    <t>Hi Akinola, _x000D_  _x000D_   _x000D_  _x000D_  Thank you for your patience!_x000D_  _x000D_   _x000D_  _x000D_  We have completed work to locate information for the shared list of 25 IT vendors along the following parameters; Business description, Size of the company (employees number), products portfolio, company website and summary and have compiled my findings in the attached Excel file for your reference. _x000D_  _x000D_   _x000D_  _x000D_  In order to locate this information, we have checked the company websites, leveraged Factiva database and further supplemented it with an Open Internet search._x000D_  _x000D_   _x000D_  _x000D_  Please use the following link to download the Factiva Pull-Outs: https://send.bcg.com/oHWXTJmjvA3rh93KAJ4Ywaqh_x000D_  _x000D_   _x000D_  _x000D_  Key Points: _x000D_  _x000D_  *	For the vendor named “Infoprint Manager (Row Number # 24 )” a dedicated website is not available. However, by conducting an Open Internet search, we found that it is a comprehensive software solution for managing digital printing and is offered as a software Ricoh &lt;&lt;Link &lt;https://www.ricoh-usa.com/en/products/pd/software/commercial-industrial-printing-software/output-management-workflow/ricoh-infoprint-manager/_/R-5648-F40-0003L&gt; &gt;&gt;. Hence, we have not included the details regarding the company_x000D_  *	For columns named “how are their products lined up against the customers” and “perception of the IT tech community” we have marked “Wip”. It would be great if you could share more context on these parameters in order to compile relevant information _x000D_  *	I have marked “-“ where the asked information was not available_x000D_  _x000D_   _x000D_  _x000D_  Efforts Invested: 9 hours_x000D_  _x000D_  Charge Code: 215443-36_x000D_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Please review the output and let me know in case of any suggestions. _x000D_  _x000D_   _x000D_  _x000D_  Regards,_x000D_  _x000D_  Himanshu and Shourya_x000D_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Himanshu Gaur _x000D_  Sent: 03 February 2020 11:18_x000D_  To: 'Oyedele.Akinola@</t>
  </si>
  <si>
    <t xml:space="preserve">Attn. Anna: Evalueserve – BCG – Update 2 _RESearch for Segment Financial KPIs for German Banks _RES1057684_January 31, 2020       </t>
  </si>
  <si>
    <t>Hi Anna,_x000D_  _x000D_  Many thanks for your reply and happy to have been of help last week. We will gladly assist with this additional task but be able to start only tomorrow, February 4, as we are completely booked for the rest of the day._x000D_  _x000D_  In case this might work for you too, do let me know and I will book my time for tomorrow._x000D_  _x000D_  I look forward to your reply._x000D_  _x000D_  Kind regards,_x000D_  _x000D_  Kathrin 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Feldmeier, Anna &lt;Feldmeier.Anna@</t>
  </si>
  <si>
    <t>Hi Hayden,_x000D_  _x000D_   _x000D_  _x000D_  Thank you for your Email, it is nice hearing from you._x000D_  _x000D_   _x000D_  _x000D_  I will gladly help with this additional task tomorrow, February 4, as today our team is completely booked with other committed tasks and deadlines. Hope this timeline works for you too. 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Gutry, Hayden [mailto:Gutry.Hayden@</t>
  </si>
  <si>
    <t>Hi Lynette,_x000D_  _x000D_   _x000D_  _x000D_  Today, we have updated financials for United Overseas Bank Limited (UOB) China, Indonesia, Thailand and Malaysia (all are work-in-progress) by following the previously communicated methodology in the attached Excel file. _x000D_  _x000D_   _x000D_  _x000D_  Key Point:_x000D_  _x000D_  *	For UOPB Thailand: Statement of Financial Position and Statements of Comprehensive Income are available in Thousand Baht, however, notes to statements are available in Million Baht. Therefore, in order to match the financials as on Income Statement, we have made adjustments in their breakdown and captured information in Millions of Baht_x000D_  _x000D_   _x000D_  _x000D_  For Instance:_x000D_  _x000D_   _x000D_  _x000D_   _x000D_  _x000D_   _x000D_  _x000D_  Efforts Invested:  12.5 Hours (Total hours: 19.5 Hours)_x000D_  _x000D_  Charge Code: 248006-04_x000D_  _x000D_   _x000D_  _x000D_  Please review the same and let us know in case of any suggestions._x000D_  _x000D_   _x000D_  _x000D_  Way forward: We will continue work on all the banks once we resume our operations by 12 Noon SGT, tomorrow (February 04, 2020)._x000D_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Vandana Kushwaha _x000D_  Sent: 03 February 2020 15:19_x000D_  To: Poon.Lynette@</t>
  </si>
  <si>
    <t>Hi Joseph,_x000D_  _x000D_   _x000D_  _x000D_  Thanks for your email. Please find attached the deliverable for this task._x000D_  _x000D_   _x000D_  _x000D_  We have highlighted the values for ‘Number of windows in the ship’, as these were estimated by summing the number of rooms with windows and visible windows in the amenities. However, as mentioned before, these are estimations since we were not able to locate information for the exact number of windows on any cruise. These are marked as uncertain/not completed._x000D_  _x000D_   _x000D_  _x000D_  We also highlighted ‘Total floor area of amenities’, as the values given correspond to the total area available minus the rooms area, hence, not corresponding to the definition provided. Again, no information for the exact area of amenities was located._x000D_  _x000D_   _x000D_  _x000D_  Hope this is useful for you and please let us know if you any other queries. Also, kindly let us know if you need further assistance on this or any future assignments._x000D_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Kwon, Joseph [mailto:Kwon.Joseph@</t>
  </si>
  <si>
    <t>Hi Francesca,_x000D_  _x000D_   _x000D_  _x000D_  Thank you for sharing this request with us._x000D_  _x000D_   _x000D_  _x000D_  Please note that we have capacity to assist you today from our Chile center. We will initiate efforts shortly by conducting open Internet search to locate information regarding ‘Public transportation - average trip distance per passenger on metro’ and ‘average trip distance per passenger on public bus (urban)’._x000D_  _x000D_  We will share as much as we can find by 8pm Dubai time (in around 2 hours)._x000D_  _x000D_  Please let us know in case of any changes._x000D_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Magri, Francesca [mailto:Magri.Francesca@</t>
  </si>
  <si>
    <t>Hi Matthias,_x000D_  _x000D_   _x000D_  _x000D_  I have captured 7 hospital data providers in Europe (and extended EMEA region) which have been listed as per their rank in the attached Excel file. On basis of the research conducted so far, I found that a limited number of data providers are offering the required set of information (Hospital master data, Ownership structure, Group purchasing structure, Health authority/service). However, I have listed 4 companies which are providing the required information and 3 companies are offering services only for Hospital master data._x000D_  _x000D_   _x000D_  _x000D_  Efforts Invested: 8.5 hours  _x000D_  _x000D_  Charge Code: 124181-86_x000D_  _x000D_   _x000D_  _x000D_  Please review the information shared and let us know in case of any question or doubt._x000D_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18:02_x000D_  To: Rajat Pandey &lt;Rajat.Pandey@evalueserve.com &lt;mailto:Rajat.Pandey@evalueserve.com&gt; &gt;_x000D_  Cc: Hermes, Joerg (Platinion) &lt;Hermes.Joerg@bcgplatinion.com &lt;mailto:Hermes.Joerg@bcgplatinion.com&gt; &gt;; BCG &lt;BCG@evalueserve.com &lt;mailto:BCG@evalueserve.com&gt; &gt;_x000D_  Subject: RE: Attn. Matthias &amp; Joerg: Evalueserve Update: Healthcare data providers and affiliation data sets_RES1060939_February 03, 2020_x000D_  _x000D_   _x000D_  _x000D_  Hello Rajat, _x000D_  _x000D_   _x000D_  _x000D_  as first step, this makes sense. Looks good for starters, looking for the finished analysis. Depending on the results it may make sense to selectively deep dive._x000D_  _x000D_   _x000D_  _x000D_  Best regards,_x000D_  Matthias_x000D_  _x000D_   _x000D_  _x000D_  From: Rajat Pandey [mailto:Rajat.Pandey@evalueserve.com] _x000D_  Sent: Montag, 3. Februar 2020 11:17_x000D_  To: Witt, Matthias (Platinion) &lt;Witt.Matthias@bcgplatinion.com &lt;mailto:Witt.Matthias@bcgplatinion.com&gt; &gt;_x000D_  Cc: Hermes, Joerg (Platinion) &lt;Hermes.Joerg@bcgplatinion.com &lt;mailto:Hermes.Joerg@bcgplatinion.com&gt; &gt;; BCG &lt;BCG@evalueserve.com &lt;mailto:BCG@evalueserve.com&gt; &gt;_x000D_  Subject: Attn. Matthias &amp; Joerg: Evalueserve Update: Healthcare data providers and affiliation data sets_RES1060939_February 03, 2020_x000D_  _x000D_   _x000D_  _x000D_  Hi Matthias,_x000D_  _x000D_   _x000D_  _x000D_  With this update, I am sharing with you the analysis of given two data providers, i.e., Definitive Healthcare &amp; aPureBase in the attached Excel file._x000D_  _x000D_   _x000D_  _x000D_  Note:_x000D_  _x000D_  *	Definitive Healthcare had acquired HIMSS Analytics' Logic, Predict and Analyze assets in January 2019, which gives them the accessibility of EMEA data due to the presence of HIMSS Analytics in the region_x000D_  *	The data providers have been listed as per their rank (i.e. Definitive Healthcare offers more of the listed information objects than aPureBase)_x000D_  _x000D_   _x000D_  _x000D_  Efforts Invested: 4.5 hours_x000D_  _x000D_  Charge Code: 124181-86_x000D_  _x000D_   _x000D_  _x000D_  Way Forward: Please review the work done so far and let me know if you have any query. I will continue my work on identifying other data providers and will share the update by 02:30 pm Germany time today (03 February 03, 2020)._x000D_  _x000D_   _x000D_  _x000D_  Let me know in case of any concerns,_x000D_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12:37_x000D_  To: Rajat Pandey &lt;Rajat.Pandey@evalueserve.com &lt;mailto:Rajat.Pandey@evalueserve.com&gt; &gt;_x000D_  Subject: Re: Attn. Matthias &amp; Joerg: Evalueserve Acknowledgement: Healthcare data providers and affiliation data sets_RES1060939_February 03, 2020_x000D_  _x000D_   _x000D_  _x000D_  Defnitive made an acquisition that focuses on EMEA as far as I know _x000D_  _x000D_  Sent from my iPhone_x000D_  _x000D_   _x000D_  _x000D_  	On 3. Feb 2020, at 07:54, Rajat Pandey &lt;Rajat.Pandey@evalueserve.com &lt;mailto:Rajat.Pandey@evalueserve.com&gt; &gt; wrote:_x000D_  _x000D_  	﻿ _x000D_  _x000D_  	Hi Matthias,_x000D_  _x000D_  	 _x000D_  _x000D_  	Thank you for your quick revert. As suggested, I will work on identifying the data providers/services._x000D_  _x000D_  	 _x000D_  _x000D_  	However, while performing my initial research on the two Data providers shared by you, I could understand that one of them, i.e. Definitive Healthcare, specifically caters to data on healthcare providers, facilities, and technologies across the U.S. and Canada. (Source: Definitive Healthcare &lt;https://eur03.safelinks.protection.outlook.com/?url=https%3A%2F%2Fwww.definitivehc.com%2Ffree-trial&amp;data=02%7C01%7C%7C759af9c9cc1a4b21827908d7a8924cee%7C929c23945f024e11bcf0eae8bf9e016b%7C0%7C0%7C637163219515580511&amp;sdata=a6OmFU3jqMfl8akH%2F6QkBFH%2BiygEQIdZQr3WvyfxtxE%3D&amp;reserved=0&gt; ). Thus, I will exclude it from further analysis and will be working on the second data provider (‘aPureBase’ &lt;https://eur03.safelinks.protection.outlook.com/?url=http%3A%2F%2Fapurebase.com%2F&amp;data=02%7C01%7C%7C759af9c9cc1a4b21827908d7a8924cee%7C929c23945f024e11bcf0eae8bf9e016b%7C0%7C0%7C637163219515590504&amp;sdata=phFTuV7umjPxk%2FG71zWdsMIIbSjBqrD2Jr822cRZKo8%3D&amp;reserved=0&gt; )._x000D_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11:42_x000D_  	To: Rajat Pandey &lt;Rajat.Pandey@evalueserve.com &lt;mailto:Rajat.Pandey@evalueserve.com&gt; &gt;_x000D_  	Cc: Hermes, Joerg (Platinion) &lt;Hermes.Joerg@bcgplatinion.com &lt;mailto:Hermes.Joerg@bcgplatinion.com&gt; &gt;; BCG &lt;BCG@evalueserve.com &lt;mailto:BCG@evalueserve.com&gt; &gt;_x000D_  	Subject: Re: Attn. Matthias &amp; Joerg: Evalueserve Acknowledgement: Healthcare data providers and affiliation data sets_RES1060939_February 03, 2020_x000D_  _x000D_  	 _x000D_  _x000D_  	Hello Rajat, _x000D_  _x000D_  	 _x000D_  _x000D_  	Sounds great. Please be sure not to look specifically for the Dara, but data providers/services that have this data. _x000D_  _x000D_  	 _x000D_  _x000D_  	Best,_x000D_  _x000D_  	Matthias_x000D_  _x000D_  	Sent from my iPhone_x000D_  _x000D_  	 _x000D_  _x000D_  		On 3. Feb 2020, at 07:00, Rajat Pandey &lt;Rajat.Pandey@evalueserve.com &lt;mailto:Rajat.Pandey@evalueserve.com&gt; &gt; wrote:_x000D_  _x000D_  		﻿ _x000D_  _x000D_  		Hi Matthias, Joerg,_x000D_  _x000D_  		 _x000D_  _x000D_  		Thank you for sharing the request with us!_x000D_  _x000D_  		 _x000D_  _x000D_  		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s://eur03.safelinks.protection.outlook.com/?url=http%3A%2F%2Fwww.definitivehc.com%2F&amp;data=02%7C01%7C%7C759af9c9cc1a4b21827908d7a8924cee%7C929c23945f024e11bcf0eae8bf9e016b%7C0%7C0%7C637163219515590504&amp;sdata=ICWSsLiP2ydjPPqrFMb82O1qeExWrLevsHWBh8TFso4%3D&amp;reserved=0&gt;  and www.apurebase.com &lt;https://eur03.safelinks.protection.outlook.com/?url=http%3A%2F%2Fwww.apurebase.com%2F&amp;data=02%7C01%7C%7C759af9c9cc1a4b21827908d7a8924cee%7C929c23945f024e11bcf0eae8bf9e016b%7C0%7C0%7C637163219515600498&amp;sdata=XfjnME7YB8G80RWNswtEyzMyqx19aM9ifRoVQCVACzk%3D&amp;reserved=0&gt; )._x000D_  _x000D_  		 _x000D_  _x000D_  		The required set of information that I will be looking for by these providers shall be:_x000D_  _x000D_  		*	Hospital master data (e.g., legal entities, names, address) _x000D_  		*	Ownership structure (e.g. hospital group owns a set of hospitals, e.g. Asklepios with its 100+ hospitals they own) _x000D_  		*	Group purchasing structure (e.g. hospital (group) is member in purchasing organization X, or similar to U.S. Integrated delivery networks [IDNs] and accountable care organizations [ACOs]) _x000D_  		*	Health authority/service (e.g. government-related focused on issuing right-to-play tenders, or similar to U.K. healthcare trust like NHS in U.K.)_x000D_  _x000D_  		 _x000D_  _x000D_  		As mentioned by you, I will be using below structure of evaluation:_x000D_  _x000D_  		1.	If the candidate does not offer data on EMEA market, I will exclude them from further analysis._x000D_  		2.	I will rank the information providers based on how many of the above listed information they provide._x000D_  		3.	If the candidate provides information on data set/service (e.g., data set size, country focus/coverage, notable specifics of the product) for all services with positive fit._x000D_  		4.	If the candidate provides information on cost and/or licensing options, if available._x000D_  _x000D_  		 _x000D_  _x000D_  		I will share an update on the shared two candidates in an Excel file by 11:00 am Germany time, today (February 03, 2020)._x000D_  _x000D_  		 _x000D_  _x000D_  		Let me know if you have any suggestions on the same,_x000D_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31 January 2020 21:16_x000D_  		To: Rebollo, Cristina &lt;Rebollo.Cristina@</t>
  </si>
  <si>
    <t>Hi Maria,_x000D_  _x000D_   _x000D_  _x000D_  With this update, we have conducted our research on the customer centric initiatives undertaken by the government of Canada, in six suggested sectors. Our findings are compiled in the attached Excel file. As mentioned in our last Email, we were getting several initiatives in our search results, and to ascertain if a particular initiative follows a customer centric approach, required in-depth research of how the initiative was undertaken, the stakeholders associated with the initiative. This made the task, time intensive._x000D_  _x000D_   _x000D_  _x000D_  Also, while checking the information for tourism related initiatives, we located an initiative titled “Gaining the Edge”, which was a part of an initiative named “BC Jobs Plan” which focussed on increasing the employment. Since the information for both these sectors included initiative taken for employment in tourism, as well as the overall employment, we have mentioned Tourism/Employment in the sector column._x000D_  _x000D_   _x000D_  _x000D_  Efforts Invested: 11 hours_x000D_  _x000D_  Charge Code: 11900-08_x000D_  _x000D_   _x000D_  _x000D_  Budget estimation and Way Forward: As mentioned earlier, it is taking us around 1.5-2 hours to cover one industry. Going by this, we might require additional 32 hours to cover all the countries and cities. However, this is just an estimation and might vary upon the availability of information. You will be charged on the actual efforts invested on the task. _x000D_  _x000D_   _x000D_  _x000D_  We will continue work on the remaining countries/ cities, once we resume our operations by 7:00 am Moscow time, tomorrow (February 04, 2020)._x000D_  _x000D_   _x000D_  _x000D_  Please review the shared work and let us know in case of any suggestions._x000D_  _x000D_   _x000D_  _x000D_  Best regards,_x000D_  _x000D_  Ratika and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03 February 2020 17:53_x000D_  To: VNDTuretskaya.Maria@</t>
  </si>
  <si>
    <t>Hi Francesca,_x000D_  _x000D_   _x000D_  _x000D_  Thank you for your swift reply, we will then consider this as closed._x000D_  _x000D_  Please do let us know in case you require Evalueserve KPO’s team assistance in this request or in the future,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Magri, Francesca [mailto:Magri.Francesca@</t>
  </si>
  <si>
    <t>Hi Courtney,_x000D_  _x000D_   _x000D_  _x000D_  Thank you for your reply. _x000D_  _x000D_   _x000D_  _x000D_  In this update, we have completed work on the first 100 companies (up to row no:162,”Validus Group”) to capture revenue figures for the year 2017, 2018 and 2019 in millions of USD. As suggested, we have checked for the companies valued at more than 75-100 billion, however, we did not find any results for the same._x000D_  _x000D_   _x000D_  _x000D_  In order to source the required information, we have leveraged Orbis database and matched the companies on the basis of Headquarters mentioned in the shared Excel file. However, data availability for the same is on a lower side. We have compiled our findings in the attached Excel file under the column heads namely, Revenue 2019, Revenue 2018 and Revenue 2017. _x000D_  _x000D_   _x000D_  _x000D_  Efforts Invested: 2 hours_x000D_  _x000D_  Charge Code: 13402-19_x000D_  _x000D_   _x000D_  _x000D_  Way forward: We will continue work on the remaining 171 companies (starting from row no: 164,”Cable &amp; Wireless Communications”) by leveraging Orbis database, once we resume our operations by 8:00 pm, San Francisco time, February 3, 2020. _x000D_  _x000D_   _x000D_  _x000D_  Let us know in case of any changes._x000D_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Dong, Courtney &lt;Dong.Courtney@</t>
  </si>
  <si>
    <t>Hi Wray,_x000D_  _x000D_   _x000D_  _x000D_  Hope this email finds you well. Please note that we have capacity to assist you on this follow-up today from our Chile center. _x000D_  _x000D_   _x000D_  _x000D_  However, you mentioned a list of investment approaches and it seems that we do not have this list. Kindly share the relevant documents in order for us to initiate efforts on this._x000D_  _x000D_   _x000D_  _x000D_  Looking forward to your answer._x000D_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Wang, Wray [mailto:Wang.Wray@</t>
  </si>
  <si>
    <t>Hi Katy,_x000D_  _x000D_   _x000D_  _x000D_  Thank you for sharing this request with us._x000D_  _x000D_   _x000D_  _x000D_  Please note that we have capacity to assist you today from our Chile center. _x000D_  _x000D_  We will conduct open Internet search in order to locate information regarding non-governmental organizations that would need to be aware of efforts to help small businesses recover from the bushfires in Australia. We will create an excel file to compile the information found following your instructions and share results by our EOD or as soon as complete._x000D_  _x000D_   _x000D_  _x000D_  Please let us now in case of any changes or updates._x000D_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Mixter, Katy [mailto:Mixter.Katy@</t>
  </si>
  <si>
    <t>Thanks for your swift reply and guidance, Wray._x000D_  _x000D_   _x000D_  _x000D_  We will conduct open Internet searches in order to locate any information regarding the new/latest investment approaches being used by Institutional Investors and the rationale for investing in these new classes._x000D_  _x000D_   _x000D_  _x000D_  We will send you our results in about two hours (7PM KSA Time)_x000D_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Wang, Wray [mailto:Wang.Wray@</t>
  </si>
  <si>
    <t>Hi Shreekar,_x000D_  _x000D_   _x000D_  _x000D_  We hope you are doing good!_x000D_  _x000D_   _x000D_  _x000D_  In this update, we have completed work on 5 countries (South Africa, Russia, Malaysia, India and Thailand) and the work on 3 countries is still pending. _x000D_  _x000D_   _x000D_  _x000D_  To identify the top telecom operators for the respective countries, we leveraged Thomson One database and checked analyst reports published by BuddeComm in 2019. Please click on following link to retrieve Thomson One pull-outs&gt;&gt; https://send.bcg.com/vsf4NCbYrg3RbE5yDm9uU7UH_x000D_  _x000D_   _x000D_  _x000D_  Request Status:_x000D_  _x000D_  Country_x000D_  _x000D_  Operator_x000D_  _x000D_  Status_x000D_  _x000D_  South Africa_x000D_  _x000D_  Vodacom_x000D_  _x000D_  Completed_x000D_  _x000D_  Russia_x000D_  _x000D_  MTS_x000D_  _x000D_  Completed_x000D_  _x000D_  Malaysia_x000D_  _x000D_  Digi_x000D_  _x000D_  Completed_x000D_  _x000D_  India_x000D_  _x000D_  Vodafone Idea_x000D_  _x000D_  Completed_x000D_  _x000D_  Thailand_x000D_  _x000D_  AIS_x000D_  _x000D_  WIP_x000D_  _x000D_   _x000D_  _x000D_  Notes:_x000D_  _x000D_  *	For Russia and India, the regional telecom operator websites require a specific location input (city/district) to display the results, therefore, we have set the location to Moscow and Haryana, respectively, to capture the asked information_x000D_  *	In India, ‘Vodafone Idea Limited’, as a combined entity, is a top player in Indian market and formed after partnership between Aditya Birla Group and Vodafone Group. Since, it is a partnership of two companies (Vodafone and Idea) but operates separately, we have captured the data for both the operators_x000D_  *	No Distinction between ‘Pre-paid’ and ‘Post-paid’ plans for MTS (Russia) was mentioned on its website, thus, we have captured the cumulative plans for the same_x000D_  *	For Digi (Malaysia), family plans are available for an additional RM38/month for each supplementary line (up to 3 lines, the user can enjoy the same internet quota and unlimited calls as per the principal line)_x000D_  *	We have captured the price of the ‘Post-paid’ and ‘Pre-paid’ plans for all the telecom operators in their domestic currency, as mentioned on their website_x000D_  _x000D_   _x000D_  _x000D_  Efforts Invested: 12 hours (Total: 15.5 hours) _x000D_  _x000D_  Charge Code: 170640-11_x000D_  _x000D_   _x000D_  _x000D_  Way forward: Please review the work done so far and let us know in case of any queries. We will continue work on the remaining 3 countries, once we resume our operations, by 11:00 am Jakarta time, tomorrow (February 04, 2020)._x000D_  _x000D_   _x000D_  _x000D_  Let us know in case of any realignments,_x000D_  _x000D_   _x000D_  _x000D_  Best regards,_x000D_  _x000D_  Prince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Tanuj Anand _x000D_  Sent: 03 February 2020 11:55_x000D_  To: Ramesh.Shreekar@</t>
  </si>
  <si>
    <t>Dear Thomas,_x000D_  _x000D_   _x000D_  _x000D_  Hope you had a lovely weekend and nice start of the week._x000D_  _x000D_   _x000D_  _x000D_  I am reaching out with the final Excel and PPT files – please find them attached. Our local language analysts have looked into the Italian, French and German versions of Pandora while for the others, the English based website of the respective country was leveraged._x000D_  _x000D_   _x000D_  _x000D_  To offer a comprehensive and consolidated data, all the important notes have been included in the Excel file. Nonetheless, should you have any queries, please feel free to let me know and I will gladly clarify them._x000D_  _x000D_   _x000D_  _x000D_  Efforts Invested: 4.5 Hours (Total Hours: 6.5 Hours)_x000D_  _x000D_  Charge Code: 339101-59_x000D_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we can be of help with anything else, please feel free to reach out and we will gladly book our earliest availability._x000D_  _x000D_   _x000D_  _x000D_  Wishing you a nice afternoon,_x000D_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Friday, January 31, 2020 5:44 PM_x000D_  To: Saaby, Thomas &lt;Saaby.Thomas@</t>
  </si>
  <si>
    <t>Attn. Katsutoshi: EVS - BCG - Deliverable _RESearch on partnership model between a major bank and money transfer service providers_RES1059142_February 3,2020</t>
  </si>
  <si>
    <t>Hi Katsutoshi,_x000D_  _x000D_   _x000D_  _x000D_  Today, I have managed to look for partnerships for all the remaining providers in the list._x000D_  _x000D_   _x000D_  _x000D_  Please see the following remarks:_x000D_  _x000D_  *	Western Union has over 500,000 agent locations around the globe in over 200 countries offering the possibility to send money to billions of bank accounts in over 130 currencies. (source 1 &lt;https://corporate.westernunion.com/index.html&gt; ) (source 2 &lt;https://corporate.westernunion.com/partnerships.html&gt; )_x000D_  *	Vianex is a trade name for Viamericas. The company is private and its second largest shareholder is the International Finance Corporation (“IFC”), a part of the World Bank Group. (source &lt;https://corporate.viamericas.com/about/&gt; )_x000D_  *	Xoom’s partner banks can only be seen by selecting each country on the official website. (source &lt;https://www.xoom.com/xoom-locations&gt; )_x000D_  *	World First, MoneyGram and Ria do not provide a list of partnerships with banks; the information is mainly available through press releases._x000D_  _x000D_   _x000D_  _x000D_  Efforts Invested: 4.5 Hours (Total Hours: 10 Hours)_x000D_  _x000D_  Charge Code: 196842-58_x000D_  _x000D_   _x000D_  _x000D_  Look forward to hearing from you. 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&lt;Paula.Barb@evalueserve.com &lt;mailto:Paula.Barb@evalueserve.com&gt; &gt; _x000D_  Sent: Monday, February 3, 2020 10:50 AM_x000D_  To: Yamauchi.Katsutoshi@</t>
  </si>
  <si>
    <t>Hola Maca,_x000D_  _x000D_   _x000D_  _x000D_  Gracias por compartir este request con nosotros. Tenemos capacidad para ayudarte desde nuestro centro en Chile hoy, en la segunda parte del día. _x000D_  _x000D_   _x000D_  _x000D_  En cuanto a metodología, haremos una búsqueda general en prensa, sitio de la compañía y reportes publicados para localizar información detallada sobre el proyecto Horizontes de Colbún._x000D_  _x000D_   _x000D_  _x000D_  Recolectaremos la mayor cantidad de información posible y compartiremos nuestros resultados para el final del día (alrededor de las 7PM hora de Santiago). Espero esto sea conveniente._x000D_  _x000D_   _x000D_  _x000D_  Por favor avísanos en caso de preguntas o alineamientos necesarios._x000D_  _x000D_   _x000D_  _x000D_  Saludos y que tengas lindo día!_x000D_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Monday, February 03, 2020 11:30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RES1061643 &lt;https://bcg.service-now.com/nav_to.do?uri=u_request_drs_kpo_evs.do%3Fsys_id=691524f01b7a8c14b176964ead4bcb0f%26sysparm_stack=u_request_drs_kpo_evs_list.do&gt; _x000D_  Requestor: Jimenez Macarena_x000D_  Request Subject: Busqueda de prensa proyecto Horizonte de Colbun_x000D_  Requested Deadline: _x000D_  _x000D_  Original Request:_x000D_  From: Jimenez.Macarena@</t>
  </si>
  <si>
    <t>Hi Anna,_x000D_  _x000D_   _x000D_  _x000D_  Thank you for your go-ahead 😊. I will then book capacity for tomorrow, February 4, and reach out once we have resumed operations._x000D_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Feldmeier, Anna &lt;Feldmeier.Anna@</t>
  </si>
  <si>
    <t>Hello Aude,_x000D_  _x000D_   _x000D_  _x000D_  Thank you for reaching out with this assignment._x000D_  _x000D_   _x000D_  _x000D_  We have some capacity at our Romania center, therefore we will be able to start off today, February 3, and create the list of hotels in Excel, following the link and the indications provided below._x000D_  _x000D_   _x000D_  _x000D_  We will cover as much as possible in the following hour so as to share a first update, and will book the necessary time to continue tomorrow, February 4, in order to cover the remaining work. _x000D_  _x000D_   _x000D_  _x000D_  Any suggestions or changes you might have, please let us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t>
  </si>
  <si>
    <t>Hi Yulia,_x000D_  _x000D_   _x000D_  _x000D_  Thank you for your reply._x000D_  _x000D_   _x000D_  _x000D_  We will then wait for you to have a chance to look at the results and the available budget. In the meantime, we will keep this on hold._x000D_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Oleynikova, Yulia &lt;Oleynikova.Yulia@</t>
  </si>
  <si>
    <t>Hi Azraa,_x000D_  _x000D_   _x000D_  _x000D_  Thank you for your reply, _x000D_  _x000D_   _x000D_  _x000D_  In this update, we have covered the first two segments ‘Specialty Chemicals’ and ‘Fine Chemicals’; however, for segment ‘Fine Chemicals’ work on parameter 4 and 5 is still in progress, along with locating global market reports on the Chemical sector. _x000D_  _x000D_   _x000D_  _x000D_  The availability of information on the ask was quite scattered and capturing the required information from the available data sources was a time intensive task. It took us more than anticipated time to compile the captured information into one Word document. Also, to locate and capture information on the asked parameters, we leveraged various sources (for instance, EMIS and Thomson One databases for industry and analyst reports respectively, Factiva for press articles followed by a General Internet search), which took us more than the estimated time to cover the first two segments. _x000D_  _x000D_   _x000D_  _x000D_  We have compiled our findings in the attached Word document and the supporting documents (such as Annual reports of companies, Market reports from EMIS and Factiva pull-outs) for the same can be retrieved from: https://send.bcg.com/X5Jv72u2Y3WIBvHGxSeP89Se _x000D_  _x000D_   _x000D_  _x000D_  Notes:_x000D_  _x000D_   _x000D_  _x000D_  Specialty Chemicals_x000D_  _x000D_   _x000D_  _x000D_  *	Parameter 1: Information on the extent to which proteins are involved in these segments_x000D_  _x000D_  *	To cover this parameter, we leveraged Factiva database followed by conducting a General Internet search; but, no direct information specific to the ask could be located_x000D_  *	However, while conducting press search on Factiva, we came across two article named ‘Renewables: Turning Wastewater Algae into Specialty Chemicals, published by Chemical Industry Digest, April 30, 2019’ and ‘Living Plants: One-Stop Shop for Protein Manufacturing, published by Chemical Engineering process, July 1, 2014’, through which it could be analysed that proteins are being used in the manufacturing or production process of the Specialty chemicals_x000D_  _x000D_  *	Parameter 2: Market reports covering information on the size, growth, trends in the segment and any barriers to entry_x000D_  _x000D_  *	We leveraged EMIS database, to check for market reports covering information on the size, growth, trends, etc. of the Specialty chemicals and located a report ‘Specialty Chemicals Market_Global Opportunity Analysis and Industry Forecast, 2019-2026’ published in December 2019 by Allied Market Research, which covers the Market overview (drivers, restraints, opportunities), Market size &amp; forecast of the Global Speciality Chemicals market along with its sub segments, by region and Competitive landscape (Key market players, top winning strategies, the key developments done by the top players, etc.)_x000D_  *	We have covered information on the Global Specialty Chemicals Market’s revenue by type (2018-2026), Market size &amp; forecast, drivers, restraints, etc. in the Word document_x000D_  *	No reports specific to ‘proteins’ could be located _x000D_  _x000D_  *	Parameter 3: Key competitors and their product offerings related to protein discovery and development_x000D_  _x000D_  *	From the above mentioned market report, we could locate a list of 10 global competitors in the specialty chemicals market. We have also provided the latest available Annual reports of these companies, in the pull-out link shared above_x000D_  *	Out of the 10 competitors captured, we have covered the top 5 companies (BASF SE, Bayer AG, Dow, Inc., Evonik Industries AG and Solvay SA) and have captured their product offering; however, the asked information could only be located for BASF, Bayer and Evonik. Please note that, the availability of information on the ask was on a lower side for this parameter, as the companies did not disclose much information about their new developments specific to proteins_x000D_  _x000D_  *	Parameter 4: New tech companies (AI-enabled or other) in the space, the customer need they are fulfilling_x000D_  _x000D_  *	To cover this parameter, we conducted a General Internet search and came across a (Link &lt;https://angel.co/specialty-chemicals&gt; ), which provides a list of around 127 companies covered under the Specialty Chemicals Start-ups. Please review the shared list and let us know which companies from the shared list you would like us to cover _x000D_  _x000D_  *	Parameter 5: Press releases of new technology or developments related to the segments_x000D_  _x000D_  *	Limited information was available for this parameter_x000D_  _x000D_   _x000D_  _x000D_  Fine Chemicals_x000D_  _x000D_   _x000D_  _x000D_  *	Parameter 1: Information on the extent to which proteins are involved in these segments_x000D_  _x000D_  *	During the course of our research, we came across a website &lt;https://www.syntor.co.uk/production-of-fine-chemicals/&gt;  which explains different process by which fine chemicals can be produced. It explains about two process (Extraction and Hydrolysis) through which it could be established that proteins are being used in the manufacturing or the production process of the Fine chemicals_x000D_  _x000D_  *	Parameter 2: Market reports covering information on the size, growth, trends in the segment and any barriers to entry_x000D_  _x000D_  *	We located a report on EMIS (‘Pharmaceutical Fine Chemicals Market (2017-2025)’  published by Grand View Research and captured the asked information from the same in the attached Word document. While conducting General Internet search for this parameter, we also came across a link which states that, when specialty chemicals are used for the food or pharmaceutical industry they are usually called fine chemicals (Link) &lt;https://www.wur.nl/en/show/Specialty-and-fine-chemicals.htm&gt;  _x000D_  *	Additionally, we found a market report on Fine chemicals ‘Fine Chemicals Market-Forecast(2020-2025)’ however, it is a paid report (USD 3,850 for single user). The report covers information on the ‘Product Benchmarking - Top 10 companies’,’ Fine Chemicals Market– Industry Market Entry Scenario’ and ’ Fine Chemicals Market Company Analysis ’etc. and we believe that it might contain useful information, therefore, we are sharing the (Link) &lt;https://www.industryarc.com/Report/15895/fine-chemicals-market.html&gt; , for your reference_x000D_  _x000D_  *	Parameter 3: Key competitors and their product offerings related to protein discovery and development_x000D_  _x000D_  *	We found a list of key competitors and their product offering from the report ‘Pharmaceutical Fine Chemicals Market (2017- 2025)’ published by Grand View Research_x000D_  *	We have also provided the latest available Annual reports of the competitors covered for this parameter, in the link shared above_x000D_  _x000D_  *	Work on the Parameter 4 and 5 is still pending_x000D_  _x000D_   _x000D_  _x000D_  Global Chemical Market_x000D_  _x000D_  *	To get an overview of the Global Chemical Market, we leveraged EMIS and found a market report ‘Global - Chemicals’ published by MarketLine on December, 2017. As per the report, “the global chemicals market grew by 4.6% in 2017 to reach a value of USD 4,325.7 billion and also forecast that by 2022, the global chemicals market is expected to have a value of USD 5,451.8 billion, an increase of 26% since 2017”. The report has categorized the chemicals into four sectors (Commodity chemicals, Specialty chemicals , Agricultural chemicals and Others) and also provides information of the leading companies like (BASF SE, DowDuPont Inc, Sinopec etc.)_x000D_  *	Additionally, we found a market report named Chemicals Global Market Report 2020 (Link &lt;https://www.thebusinessresearchcompany.com/report/chemicals-global-market-report&gt; ), which contains information regarding the market overview, key companies etc., in the Chemical sector. However, it is a paid report and costs USD 8,000 _x000D_  _x000D_   _x000D_  _x000D_  Efforts Invested: 10 hours_x000D_  _x000D_  Charge Code: 240883-51_x000D_  _x000D_   _x000D_  _x000D_  Way Forward: Please review the shared work and let us know in case of any queries. Since, the adopted methodology is taking us a lot of time to cover the asked information; therefore, let us know if you would like us to cover the other segments using the same approach or if you would like us to focus on any specific segments. Based on your reply, we will continue the work for ‘Fine chemicals’ along with the remaining 3 segments, once we resume our operations, by 11:00 pm New Jersey, today (February 03, 2020). _x000D_  _x000D_   _x000D_  _x000D_  Looking forward to your reply,_x000D_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t>
  </si>
  <si>
    <t>Thank you for your Email, David. _x000D_  _x000D_   _x000D_  _x000D_  By the time we received your Email, we already covered 2 utilities. Please find attached our output. _x000D_  _x000D_   _x000D_  _x000D_  As you mentioned, information is on the lower side. We were not able to find any document that mention the purchase of specific aluminium based chemical. Only for Greenburgh, we found that they purchase the water from the city of New York and that it has already passed through required treatment before getting to Greenburgh._x000D_  _x000D_   _x000D_  _x000D_  Efforts Invested: 1 Hour_x000D_  _x000D_  Charge Code: 343212-34_x000D_  _x000D_   _x000D_  _x000D_  As required, we will put your request on hold. Please let us know if you need further support on this or in the future and we will be happy to book the earliest slot available to assist you. _x000D_  _x000D_   _x000D_  _x000D_  Looking forward to work with you again.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Goldberg, David [mailto:Goldberg.David@</t>
  </si>
  <si>
    <t>Hi Charlie,_x000D_  _x000D_   _x000D_  _x000D_  Please find attached the deliverable for your request. Today, we were able to finish all the 22 remaining plants from the Excel file._x000D_  _x000D_   _x000D_  _x000D_  Points to note:_x000D_  _x000D_  *         Information availability for Brazilian companies was lower in comparison to other countries. We have added comments for each particular case in the Excel file._x000D_  _x000D_   _x000D_  _x000D_  Efforts Invested: 2 Hours (Total Hours: 8 Hours)_x000D_  _x000D_  Charge Code: 125680-47_x000D_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you require assistance on any other task and we will be happy to book the earliest available time slot for you, accordingly._x000D_  _x000D_   _x000D_  _x000D_  Looking forward to working with you on future assignments. 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03, 2020 9:51 AM_x000D_  To: Davies, Charlie &lt;Davies.Charlie@</t>
  </si>
  <si>
    <t>Hi Adnah,_x000D_  _x000D_   _x000D_  _x000D_  Apologies for the delay. I am attaching the revised version of the Excel file – we have cleaned up the categories and all seems to be good now with the pivot. _x000D_  _x000D_   _x000D_  _x000D_  Do note that we have blocked capacity for tomorrow, to assist you with the remaining impairments. In the meantime, it would be great if you could confirm on which ones you would like us to focus on – the entries with contain a dash instead of a classification or the ones for which we have left a comment that the respective disease falls under several classifications._x000D_  _x000D_   _x000D_  _x000D_  Efforts Invested: 1.5 Hours (Total Hours: 27.5 Hours)_x000D_  _x000D_  Charge Code: 311854-29_x000D_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Monday, February 3, 2020 10:21 AM_x000D_  To: Bright, Adnah &lt;Bright.Adnah@</t>
  </si>
  <si>
    <t>Hi Amber,_x000D_  _x000D_   _x000D_  _x000D_  Many thanks for your reply and glad that our colleagues were able to help._x000D_  _x000D_   _x000D_  _x000D_  Feel free to reach out to us whenever needed and we will gladly book the earliest available slot._x000D_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Chourasia, Amber &lt;Chourasia.Amber@</t>
  </si>
  <si>
    <t>Hello Claire, _x000D_  _x000D_   _x000D_  _x000D_  Thank you for sharing this request with us. Note that we will initiate efforts on this task shortly from our center in Chile. _x000D_  _x000D_   _x000D_  _x000D_  We just went through your instructions, and everything seems clear. We will conduct open searches to find any relevant information to answer your doubts on the three points you shared with us: Therapy Day Schools (TDS) in Illinois, Autism Spectrum Disorder (ASD) Training Market, Autism Spectrum Disorder (ASD) screening and diagnostic market. We will send you our results by our EOD in around 7 hours. _x000D_  _x000D_   _x000D_  _x000D_  We hope this is suitable for you and please let us know in case of any changes.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Request Management System [mailto:bcg@service-now.com] _x000D_  Sent: Monday, February 03, 2020 11:49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RES1061681 &lt;https://bcg.service-now.com/nav_to.do?uri=u_request_drs_kpo_evs.do%3Fsys_id=aeb9e4bc1bba8c14b176964ead4bcbd6%26sysparm_stack=u_request_drs_kpo_evs_list.do&gt; _x000D_  Requestor: Schmidt Claire_x000D_  Request Subject: Research Request- Claire Schmidt_x000D_  Requested Deadline: _x000D_  _x000D_  Original Request:_x000D_  From: Schmidt.Claire@</t>
  </si>
  <si>
    <t>Hi Hanson,_x000D_  _x000D_   _x000D_  _x000D_  Many thanks for reaching out to us. We will gladly help with this research tomorrow, February 4, from our India center._x000D_  _x000D_   _x000D_  _x000D_  The analyst will go through the task requirements and get back to you with more details on methodology, delivery timelines and any queries that might come up once started to look into this._x000D_  _x000D_   _x000D_  _x000D_  Hope this works for you and do let us know in case of any changes from your side._x000D_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Monday, February 3, 2020 5:12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RES1061713 &lt;https://bcg.service-now.com/nav_to.do?uri=u_request_drs_kpo_evs.do%3Fsys_id=5ddea4bc1b3e8c14b176964ead4bcbf7%26sysparm_stack=u_request_drs_kpo_evs_list.do&gt; _x000D_  Requestor: Wong Hanson_x000D_  Request Subject: Auto auction pricing_x000D_  Requested Deadline: _x000D_  _x000D_  Original Request:_x000D_  From: Wong.Hanson@</t>
  </si>
  <si>
    <t>Hi Alice, _x000D_  _x000D_   _x000D_  _x000D_  As promised, I am coming back with our findings on the two segments of interests – attached is the updated Excel file along with some supporting materials. Please note that, we have deployed one more analyst and have managed to cover the entire task by leveraging reports and articles retrieved either through a General Internet search or from EMIS database._x000D_  _x000D_   _x000D_  _x000D_  • Enzyme enhanced oil recovery_x000D_  _x000D_  -          This technology is part of Microbial EOR techniques (MEOR) - in which micro-organisms are injected in the reservoir, or combustion EOR, that involves in-situ burning of some of the oil to generate both heat and gases that help the rest of the oil move more easily. (Source &lt;https://www.iea.org/commentaries/whatever-happened-to-enhanced-oil-recovery&gt; )_x000D_  _x000D_  -          For this segment, no specific report on market size, growth or trends has been identified. However, during our research, we came across and included in the file a few paid reports about “Enhanced Oil Recovery Market” but unfortunately, we could not check if the targeted topic is mentioned in them. (Source 1 &lt;https://www.grandviewresearch.com/industry-analysis/enhanced-oil-recovery-eor-markethttps:/www.prnewswire.com/news-releases/enhanced-oil-recovery-market-by-application-technology--region-to-2024-global-market-insights-inc-300899087.html&gt; , Source 2 &lt;https://www.prnewswire.com/news-releases/enhanced-oil-recovery-market-by-application-technology--region-to-2024-global-market-insights-inc-300899087.html&gt; , Source 3 &lt;https://www.psmarketresearch.com/market-analysis/enhanced-oil-recovery-market&gt; ) By looking at this &lt;https://www.iea.org/commentaries/whatever-happened-to-enhanced-oil-recovery&gt;  article, Other EOR chapters of these reports might contain further information about Microbial EOR and Enzyme Enhanced Oil Recovery (EEOR) but as mentioned previously, we could not verify the information._x000D_  _x000D_  -          While looking for competitors, we have found 6 private companies that are producing enzymes used in oil processes, however none of them have any investors data or annual reports. _x000D_  _x000D_  -          The articles and press releases on this topic are on the lower side and most of them were published in 2015 and 2016, the articles have been included accordingly in the file for your reference._x000D_  _x000D_   _x000D_  _x000D_  • Enzymes for biomass conversion_x000D_  _x000D_  -          Regarding the market size, growth and trends, the information for this specific type of enzymes proved to be low. The Global Enzymes Market was valued at $7,082 million in 2017, and is projected to reach $10,519 million in 2024 at a CAGR of 5.7% from 2018 to 2024, according to Allied Market Research &lt;https://www.alliedmarketresearch.com/enzymes-market&gt; . On the contrary, the biomass enzymes are a small component of enzymes market, and so far we could not locate any recent study to cover the required parameters for it. However, among the challenges faced by this submarket, there are the government restraints and regulations as well as the lack of a uniform regulatory structure for the use of the enzymes, according to Fior Market Research &lt;https://www.fiormarkets.com/report/enzymes-market-by-type-protease-carbohydrase-lipase-polymerase-396080.html&gt; . _x000D_  _x000D_  -          For key competitors, we have selected from the following list &lt;https://www.fiormarkets.com/report/enzymes-market-by-type-protease-carbohydrase-lipase-polymerase-396080.html&gt;  those players involved in biomass conversion through enzymes, and have added a description of their activity/ products in Excel. We have also extracted some annual reports (attached) for three of them: DowDu Pont, Novozymes, and DSM._x000D_  _x000D_  -          For start-up companies in the field, we have identified several names but in case you want an even larger list than the one in Excel, please feel free to take a look at this source &lt;https://www.labiotech.eu/tops/industrial-biotechnology-companies-europe/&gt;  by Labiotech. Eu.  _x000D_  _x000D_  -          Concerning the press releases, for some we could provide the link to the respective article, but for a couple of them we needed to download the documents (attached)  from EMIS. _x000D_  _x000D_   _x000D_  _x000D_  Efforts Invested: 10 Hours_x000D_  _x000D_  Charge Code: 240883-51_x000D_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results prove useful and in case of any further help needed on this or anything else, please do not hesitate to let us know._x000D_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*China center will be closed till February 09, 2020, following a government advisory in the country._x000D_  _x000D_   _x000D_  _x000D_  From: Maria Somfelean _x000D_  Sent: Monday, February 03, 2020 10:20 AM_x000D_  To: Ahn.Alice@</t>
  </si>
  <si>
    <t>Hi Richard,_x000D_  _x000D_   _x000D_  _x000D_  Many thanks for your reply and for sharing this additional task with us._x000D_  _x000D_   _x000D_  _x000D_  Our India center has capacity to resume work on this request tomorrow and will get back to you with more details as soon as initiating work on it._x000D_  _x000D_   _x000D_  _x000D_  Hope this works for you and do let us know in case of anything else._x000D_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Wiesner, Richard &lt;Wiesner.Richard@</t>
  </si>
  <si>
    <t>Hi Mohammed_x000D_  _x000D_   _x000D_  _x000D_  Please find attached our first update for this task.  _x000D_  _x000D_   _x000D_  _x000D_  We have located information for Riyadh and for Dubai in different categories by conducting open internet search with different key words. Please review the data gathered until now._x000D_  _x000D_   _x000D_  _x000D_  Efforts Invested: 2 Hours _x000D_  _x000D_  Charge Code: 281392-22_x000D_  _x000D_  Way Forward: Please let us know if you have a budget cap in mind. In the meantime, we will continue our search and will share another update after 2 hours of work._x000D_  _x000D_   _x000D_  _x000D_  Looking forward to your comments._x000D_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Omar, Mohammed [mailto:Omar.Mohammed@</t>
  </si>
  <si>
    <t>Hi Sara,_x000D_  _x000D_   _x000D_  _x000D_  Hope you are having a pleasant start of the week. We are coming back with another update, covering additional eight companies, which have been researched using the established methodology._x000D_  _x000D_   _x000D_  _x000D_  General notes:_x000D_  _x000D_  *         An entity for the entry Founding GI Practices could not be identified and thus we did not include it in the file. We suspect it might be a bit of extra text but if this is not the case, please let us know what the targeted company would be and we will gladly analyze it._x000D_  _x000D_  *         Revenue figures have been added in USDM. _x000D_  _x000D_  *         “WIP” was used to mark the fields that still require research._x000D_  _x000D_   _x000D_  _x000D_  Capital Digestive Care: The NPs of Capital Digestive Care are all CRNP (Certified Registered Nurse Practitioner)._x000D_  _x000D_   _x000D_  _x000D_  InSite Digestive Health Care: According to the official website, it has several offices in Pasadena, West Hills, Burlingame and San Francisco. However, the website does not give the specific location in these cities that the physician serves. Thus, we have provided the number of doctors per city.  _x000D_  _x000D_   _x000D_  _x000D_  Digestive Care_x000D_  _x000D_  *         This company has several locations in most of their cities – since they do not have any specific names, we have added a number at the end of the location, in order to differentiate them. Foe example, for the locations from “Coral Springs”, we have “Coral Springs 1”, “Coral Springs 2” and “Coral Springs 3”._x000D_  _x000D_  *         Similar to InSite Digestive Health Care, the website does not mention where exactly the doctors practice. Thus, we have applied the previously described methodology to capture the number of doctors which work in one city._x000D_  _x000D_  *         Digestive Care has 10 APRN (Advanced Practice Registered Nurse), which we were not sure where to include (NP or RNA). Hence, we have mentioned them in the cell separately._x000D_  _x000D_  *         The company mentions Fecal Microbiota Transplant (FMT) and FibroScan as “new technologies”. However, we included them in the comments sections since it is unclear what qualifies them as “new technologies”._x000D_  _x000D_   _x000D_  _x000D_  Advanced Digestive Care: While it does not provide a list of conditions they treat, they have offer information on a number of diseases in their “Improving Health” section. Because they have no mentions of treating them in their facilities, we did not include this in the corresponding column but we added the enumeration in the Comment section, in case it proves of interest.(Source &lt;https://digestive.care/improving-health/digestive-health-education/&gt; )_x000D_  _x000D_   _x000D_  _x000D_  Efforts Invested: 13 Hours (Total Hours: 19.5 Hours)_x000D_  _x000D_  Charge Code: 317298-76_x000D_  _x000D_   _x000D_  _x000D_  We will continue work on the remaining entries tomorrow, January 4 and send the results as soon as covered, no later than our EOD (8 am, PST). In case of any suggestions based on this update, please let us know and we will gladly realign with your needs._x000D_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Monday, February 3, 2020 9:52 AM_x000D_  To: Bigelow.Sara@</t>
  </si>
  <si>
    <t>Hi Emily,_x000D_  _x000D_   _x000D_  _x000D_  Thank you for sharing this request with us. This is Bruno from Evalueserve Chile center._x000D_  _x000D_   _x000D_  _x000D_  Please note we will initiate efforts on this task today, February 3 from our Center. As requested, we will pull information for every profile from the attached link and fill out the data on the shared Excel file. Specifically, we will fill one row for every profile including:_x000D_  _x000D_  *         Company name_x000D_  _x000D_  *         Website_x000D_  _x000D_  *         Description_x000D_  _x000D_  *         Link to key customer (y/n)_x000D_  _x000D_  o   We will take as a “Y” if the company title or description clearly address grain elevators or mills_x000D_  _x000D_   _x000D_  _x000D_  Please let us know if you would like us to check through each company’s website to see if they talk about grain elevators or mills or only check through Capterra’s information. Meanwhile, we will just check through Capterra’s website. _x000D_  _x000D_   _x000D_  _x000D_  We will share as much as we can cover by our EOD, around 4:00 PM (16:00) Chicago Time._x000D_  _x000D_   _x000D_  _x000D_  Looking forward to your comments, if you have any updates or comments, please let us know._x000D_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t>
  </si>
  <si>
    <t>Hello Aude,_x000D_  _x000D_   _x000D_  _x000D_  We are getting in touch with an update covering 100 out of the 357 total number of hotels on Michelin Guide website. _x000D_  _x000D_   _x000D_  _x000D_  We have also booked capacity for tomorrow to continue our efforts on this request._x000D_  _x000D_   _x000D_  _x000D_  Efforts Invested: 1 Hours _x000D_  _x000D_  Charge Code: 426437-00_x000D_  _x000D_   _x000D_  _x000D_  Should you have any notes on the work shared so far, please let us know._x000D_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Monday, February 3, 2020 4:49 PM_x000D_  To: Paulze.Aude@</t>
  </si>
  <si>
    <t>Hi Hayden,_x000D_  _x000D_   _x000D_  _x000D_  Thank you for your go ahead._x000D_  _x000D_   _x000D_  _x000D_  Tomorrow morning, as soon as resuming operations, I will leverage the websites of the targeted football clubs to access the official Facebook, Instagram and Twitter accounts and capture the number of followers. The results will be shared in a separate Excel file and shared as soon as finished._x000D_  _x000D_   _x000D_  _x000D_  Should there be any changes in the meantime, feel free to let me know._x000D_  _x000D_   _x000D_  _x000D_  Have a great evening,_x000D_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Gutry, Hayden [mailto:Gutry.Hayden@</t>
  </si>
  <si>
    <t>Hi Mohammed, _x000D_  _x000D_   _x000D_  _x000D_  Thank you for your swift reply. We will continue for 1 more hour of work, following the parameters shared. _x000D_  _x000D_   _x000D_  _x000D_  Please note we are currently in our lunch break and we will share our results in around two more hours.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Omar, Mohammed [mailto:Omar.Mohammed@</t>
  </si>
  <si>
    <t>Hi Charlie,_x000D_  _x000D_   _x000D_  _x000D_  Thank you for your Email. As per our understanding, and having checked the link shared by you, we also believe that “Lianyungang-City” has the same owner. Also, double checking the website link we shared we noticed the site has a copyright for 2006-2009. Despite the website it is still running and is the official site for that company, this may mean that the website has not been updated. _x000D_  _x000D_   _x000D_  _x000D_  As per your query, we believe that for North America and most of Europe information is reliable, as most of the information has been extracted from official company websites and or press releases. Hence, we believe they are reliable sources._x000D_  _x000D_   _x000D_  _x000D_  For the cases of China and Brazil specifically, information availability was more restricted and we have limited the search to company websites and/or news articles and press search. Please note that we have not checked any databases so far._x000D_  _x000D_   _x000D_  _x000D_  Hope this is useful for you and please do not hesitate in contacting us in case of any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Davies, Charlie [mailto:Davies.Charlie@</t>
  </si>
  <si>
    <t>Hi Emily,_x000D_  _x000D_   _x000D_  _x000D_  Thank you for your quick reply. We will proceed accordingly._x000D_  _x000D_   _x000D_  _x000D_  Please let us know in case of any changes._x000D_  _x000D_   _x000D_  _x000D_  Best regards,_x000D_  Bruno_x000D_  _x000D_   _x000D_  _x000D_  Bruno Pasten | Business Analyst | Evalueserve | +56 32 299 6100 (Extn. 6119) _x000D_  _x000D_   _x000D_  _x000D_  Evalueserve Chile S.A., Alvarez 646, Piso-10, Edf. Alcazar, Viña del Mar, 2580107 Chile_x000D_  _x000D_   _x000D_  _x000D_  From: Kahn, Emily [mailto:Kahn.Emily@</t>
  </si>
  <si>
    <t>Hi Wray,_x000D_  _x000D_   _x000D_  _x000D_  Apologies for the delay, please find our results for this request below._x000D_  _x000D_   _x000D_  _x000D_  We have compiled some reports and articles that we think might be useful for you, as these give insights of the investment approaches being used as well as their growth in the markets. Please note that we were not able to locate information for a consolidated list of approaches or trends._x000D_  _x000D_   _x000D_  _x000D_  Efforts Invested: 2 Hours (Total Hours India: 2 Hours; Total Hours Chile: 8 Hours)_x000D_  _x000D_  Charge Code: 264593-61_x000D_  _x000D_   _x000D_  _x000D_  Hope this is useful for you and please let us know in case of any remark. Also, kindly let if know if you need further assistance on this or any future assignments._x000D_  _x000D_   _x000D_  _x000D_  Best regards,_x000D_  _x000D_  Nicolas_x000D_  _x000D_   _x000D_  _x000D_  Our findings_x000D_  _x000D_   _x000D_  _x000D_  Robo-Advisors_x000D_  _x000D_  *         Robo-advisors are platforms that use algorithms to manage users’ investment platforms. BI Intelligence forecasts that robo-advisors will manage around 10% of total global assets under management (AUM) by 2020. This equates to around $8 trillion (link &lt;https://www.businessinsider.com.au/the-robo-advising-report-market-forecasts-key-growth-drivers-and-how-automated-asset-management-will-change-the-advisory-industry-2016-6&gt; )._x000D_  _x000D_   _x000D_  _x000D_  _x000D_  _x000D_   _x000D_  _x000D_   _x000D_  _x000D_  Algorithmic Trading_x000D_  _x000D_  *         According the Algorithmic Trading Market Report &lt;https://www.mordorintelligence.com/industry-reports/algorithmic-trading-market&gt;  by Morder Intelligence, Algorithmic trading is responsible for around 60-73% of all U.S. equity trading._x000D_  _x000D_  *         More sources regarding the impact of Algorithmic Trading in the markets, Link 1 &lt;https://www.ft.com/content/e689a67e-2911-11e8-b27e-cc62a39d57a0&gt; , Link 2 &lt;https://seekingalpha.com/article/4075359-investment-algorithms-3-things-your-financial-advisor-doesnt-know-article-podcast&gt; , for your reference._x000D_  _x000D_   _x000D_  _x000D_   _x000D_  _x000D_  Impact Investing_x000D_  _x000D_  *         According to GIIN’s Sizing the Impact Investing Market Report &lt;https://thegiin.org/assets/Sizing%20the%20Impact%20Investing%20Market_webfile.pdf&gt; , the overall impact investing industry AUM is estimated at USD 502 billion as of the end of 2018._x000D_  _x000D_   _x000D_  _x000D_  Sustainable, Responsible and Impact Investing_x000D_  _x000D_  *         “According to the US SIF Foundation’s 2018 Report on US Sustainable, Responsible and Impact Investing Trends, as of year-end 2017, more than one out of every four dollars under professional management in the United States—$12.0 trillion or more—was invested according to SRI strategies.” (Link &lt;https://www.ussif.org/sribasics&gt; )._x000D_  _x000D_  _x000D_  _x000D_   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Monday, February 03, 2020 11:26 AM_x000D_  To: Wang, Wray &lt;Wang.Wray@</t>
  </si>
  <si>
    <t xml:space="preserve">Attn. Anna: Evalueserve – BCG – Update 3 _RESearch for Segment Financial KPIs for German Banks _RES1057684_February 3, 2020       </t>
  </si>
  <si>
    <t>Hi Anna,_x000D_  _x000D_   _x000D_  _x000D_  Due to some realignments, I have managed to free up some capacity today and compiled in advance data for 5 out of 22  banks. For this, I have leveraged the annual and quarterly reports._x000D_  _x000D_   _x000D_  _x000D_  Note that for Sparkassen I have used the values of the whole group and it has no report available for 2019 (source &lt;https://www.sparkasse.at/steiermaerkische-en/about-us/annual-reports&gt; )._x000D_  _x000D_   _x000D_  _x000D_  Efforts Invested: 2 Hours (Total Hours: 18 Hours)_x000D_  _x000D_  Charge Code: 162240-74_x000D_  _x000D_   _x000D_  _x000D_  As initially agreed, I have also booked the capacity for tomorrow to continue on this. In the meantime, it would be great if you could let me know if you need me to limit my efforts to a specific budget. _x000D_  _x000D_   _x000D_  _x000D_  Look forward to your reply and wish you  a nice evening,_x000D_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_x000D_  Sent: Monday, February 3, 2020 4:47 PM_x000D_  To: Feldmeier.Anna@</t>
  </si>
  <si>
    <t>Hi Richard,_x000D_  _x000D_   _x000D_  _x000D_  This is Katherine from Evalueserve Chile center._x000D_  _x000D_   _x000D_  _x000D_  In relation to your question, please note that yes, we do have access to The Economist Intelligence Unit database._x000D_  _x000D_   _x000D_  _x000D_  Please let us know in case of any further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Wiesner, Richard [mailto:Wiesner.Richard@</t>
  </si>
  <si>
    <t>Hi Charlotte,_x000D_  _x000D_   _x000D_  _x000D_  Please note that we have deployed multiple analysts for this task, so we should have consolidated results by latest our EOD (in around 5 hours). We will share the output by then._x000D_  _x000D_   _x000D_  _x000D_  In case of any updates or comments,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Saint-Bonnet, Charlotte [mailto:saintbonnet.charlotte@</t>
  </si>
  <si>
    <t>Hi Cristina,_x000D_  _x000D_   _x000D_  _x000D_  Thank you for looping us in._x000D_  _x000D_   _x000D_  _x000D_  ______________________x000D_  _x000D_   _x000D_  _x000D_  Hi Alethea,_x000D_  _x000D_   _x000D_  _x000D_  Thank you for sharing this request with us. This is Katherine from Evalueserve Chile center._x000D_  _x000D_   _x000D_  _x000D_  Please note that we have capacity to assist you on this task tomorrow, February 4 from our India center. My colleagues will get back to you with a detailed methodology once they resume operations, after 4AM GMT. Hope this is suitable._x000D_  _x000D_   _x000D_  _x000D_  As per Cristina’s Email, only items to be completed from our side will be:_x000D_  _x000D_   _x000D_  _x000D_  1.       Company development relevant to R-R (Column I)_x000D_  _x000D_  2.       Major competitors (Column G)_x000D_  _x000D_  3.       Size of facilities (Column D)_x000D_  _x000D_   _x000D_  _x000D_  Please let us know in case of any comments or updates in the meantime._x000D_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Rebollo, Cristina [mailto:Rebollo.Cristina@</t>
  </si>
  <si>
    <t>Hi Vicki, _x000D_  _x000D_   _x000D_  _x000D_  Please note that, as suggested, we only focused on All-Inclusive properties in the Caribbean and Mexico, for this, we have checked companies’ websites in order to locate the required locations. Being able to include 24 locations._x000D_  _x000D_   _x000D_  _x000D_  We would like to highlight that for Grand Fiesta, we have only focused on this brand and did not conduct further research for Grupo Posadas (Parent Company). In addition, Grand Fiesta Americana did not provide a list or filter for All Inclusive. Hence, as this data was not straight-forward, we complemented our research with general Internet searches. _x000D_  _x000D_   _x000D_  _x000D_  As in our previous work, we have highlighted information taken as “Year Built” from a Travel database (this time was https://www.travelweekly.com/)_x000D_  _x000D_   _x000D_  _x000D_  Key findings: _x000D_  _x000D_  *         Couple Resorts owns 4 all-inclusive locations._x000D_  _x000D_  *         Divi as Divi Resorts and Tamarijn owns 7 all-inclusive locations._x000D_  _x000D_  *         The Excellence Collections with its brands (Excellence Resorts, Finest Resorts and Beloved Hotels) owns 8 all-inclusive locations._x000D_  _x000D_  *         Grupo Posadas with its brand Grand Fiesta Americana owns 5 all-inclusive locations. _x000D_  _x000D_   _x000D_  _x000D_  Efforts Invested: 3.5 Hours (Total Hours: 14 Hours)_x000D_  _x000D_  Charge Code: 188823-66_x000D_  _x000D_   _x000D_  _x000D_  Hope this is useful and please let us know in case of any comments or if further assistance is required.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Monday, February 03, 2020 10:03 AM_x000D_  To: Chan, Vicki &lt;Chan.Vicki@</t>
  </si>
  <si>
    <t>Hi Nidhi,_x000D_  _x000D_   _x000D_  _x000D_  Thank you for sharing this request with us. This is Katherine from Evalueserve Chile center._x000D_  _x000D_   _x000D_  _x000D_  Please note that Chinese language support is available from our China center; however, the center is currently close to control the outbreak of novel Coronavirus. They will resume operations on February 9._x000D_  _x000D_   _x000D_  _x000D_  We apologize for not being able to provide you with timely assistance._x000D_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Monday, February 03, 2020 1:46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RES1061841 &lt;https://bcg.service-now.com/nav_to.do?uri=u_request_drs_kpo_evs.do%3Fsys_id=cf64cdb01b36cc14b176964ead4bcbcc%26sysparm_stack=u_request_drs_kpo_evs_list.do&gt; _x000D_  Requestor: Singh Nidhi_x000D_  Request Subject: Local Language Research Support Only - Chinese and Malaysia specific_x000D_  Requested Deadline: _x000D_  _x000D_  Original Request:_x000D_  From: Singh.Nidhi@</t>
  </si>
  <si>
    <t>Hi Bhumika,_x000D_  _x000D_   _x000D_  _x000D_  Thank you for sharing this request with us and apologies for the delay in our response._x000D_  _x000D_   _x000D_  _x000D_  Please note that we have Korean language capacity from our China center; however, the center is currently closed to control the outbreak of novel Coronavirus. They will resume operations on February 10._x000D_  _x000D_   _x000D_  _x000D_  We apologize for not being able to provide you with timely assistance. In case you would like to have support next week,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Joshi, Bhumika [mailto:Joshi.Bhumika@</t>
  </si>
  <si>
    <t xml:space="preserve">RE: Attn. Anna: Evalueserve – BCG – Update 3 _RESearch for Segment Financial KPIs for German Banks _RES1057684_February 3, 2020       </t>
  </si>
  <si>
    <t>Hi Azraa,_x000D_  _x000D_   _x000D_  _x000D_  Thank you for your Email. _x000D_  _x000D_   _x000D_  _x000D_  Sakshi and the team have left for the day, but they will get back to you on this request once they resume operations (by 11PM NJ time, tonight)._x000D_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Chaudhury, Azraa [mailto:Chaudhury.Azraa@</t>
  </si>
  <si>
    <t>Hi Alethea, _x000D_  _x000D_   _x000D_  _x000D_  Please note that we have freed up some capacity to initiate efforts on this today from our Chile center. _x000D_  _x000D_   _x000D_  _x000D_  As mentioned by my colleague, we will work on the following points: _x000D_  _x000D_  1.       Company development relevant to R-R (Column I)_x000D_  _x000D_  2.       Major competitors (Column G)_x000D_  _x000D_  3.       Size of facilities (Column D)_x000D_  _x000D_  4.       Additionally, in case we come across any other company development, we will also include it in column H. _x000D_  _x000D_   _x000D_  _x000D_  We will share as much as we can complete by our EoD today, and will reserve capacity from our India center so they can continue with the remaining companies.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Katherine Arcaya _x000D_  Sent: Monday, February 03, 2020 2:29 PM_x000D_  To: Rebollo, Cristina &lt;Rebollo.Cristina@</t>
  </si>
  <si>
    <t>Hi Anna,_x000D_  _x000D_   _x000D_  _x000D_  Thank you for your Email._x000D_  _x000D_   _x000D_  _x000D_  Please note that Kathrin and our colleagues from Romania center have left for the day, but they will get back to you on this request once they resume operations tomorrow._x000D_  _x000D_   _x000D_  _x000D_  In case of any updates or comments in the meantime,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Feldmeier, Anna [mailto:Feldmeier.Anna@</t>
  </si>
  <si>
    <t>Hi Khalil,_x000D_  _x000D_   _x000D_  _x000D_  Thank you for sharing this request with us. This is Katherine from Evalueserve Chile center._x000D_  _x000D_   _x000D_  _x000D_  Please note that after going through the details of the request, we also believe that LinkedIn is the best tool to conduct the research; unfortunately, we will not be able to use it as a research methodology. As per the standard LinkedIn user agreement, copying and reproducing LinkedIn data without the express consent of LinkedIn or the relevant user is prohibited._x000D_  _x000D_   _x000D_  _x000D_  We apologize for not being able to provide you with assistance this time._x000D_  _x000D_   _x000D_  _x000D_  In case you require assistance in the future,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</si>
  <si>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Hi Mauritz,_x000D_  _x000D_   _x000D_  _x000D_  Thank you for your Email. This is Katherine from Evalueserve Chile center._x000D_  _x000D_   _x000D_  _x000D_  As wished, we will put this request on hold. In case you would like our colleagues from Romania center to resume work on this task later,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Wicke, Mauritz [mailto:Wicke.Mauritz@</t>
  </si>
  <si>
    <t>Hi Mohammed, _x000D_  _x000D_   _x000D_  _x000D_  We are coming back with the deliverable for this request. Please find the Excel file attached. We have conducted an open Internet search within these 3 hours budget granted. _x000D_  _x000D_   _x000D_  _x000D_   _x000D_  _x000D_  Points to note : _x000D_  _x000D_  *	For Riyadh we have located 7 Companies within Operators, Data Integrators and Adjacent Services._x000D_  *	For Dubai we have located 3 Companies within Operators, Adjacent Services and Data Integrators._x000D_  *	Please note that for Riyadh we were not able to locate Asset owners nor Payment providers besides the one already mentioned Mawgif. _x000D_  *	We also came across following article (link &lt;https://www.argaam.com/en/article/articledetail/id/1313079&gt; ), which testifies that the Saudi Ministry and Rural Affairs had approved awarding the two projects to Mawgif for a total of 19,000 parking spaces under a 25-year contract._x000D_  _x000D_   _x000D_  _x000D_  Efforts Invested: 1 Hour (Total: 3 Hours)_x000D_  _x000D_  Charge Code: 281392-22_x000D_  _x000D_  Hope this is useful for you and please do not hesitate in contacting us in case of any comments.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03, 2020 1:02 PM_x000D_  To: Omar, Mohammed &lt;Omar.Mohammed@</t>
  </si>
  <si>
    <t>Hi Halle,_x000D_  _x000D_   _x000D_  _x000D_  Thank you for sharing the case code, and glad that our colleague’s work was aligned with your expectations._x000D_  _x000D_   _x000D_  _x000D_  Please let us know in case you require further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Best, Halle [mailto:Best.Halle@</t>
  </si>
  <si>
    <t>Hi Emily,_x000D_  _x000D_   _x000D_  _x000D_  Please find attached the deliverable for your request. We were able to add 177 profiles following the previously stated methodology._x000D_  _x000D_   _x000D_  _x000D_  Points to note:_x000D_  _x000D_  *         We included the descriptions from each profiles. However we cross-checked this information from the general description list since they were different._x000D_  _x000D_  *         Most of the profiles were “N”._x000D_  _x000D_  *         For Maximix (row 148), descriptions includes “Feed Mill”, we did not included this as a “Y”._x000D_  _x000D_  *         Please note that we deploy two analyst in order to speed up the process._x000D_  _x000D_   _x000D_  _x000D_  Efforts Invested: 4.5 Hours_x000D_  _x000D_  Charge Code: 125680-47_x000D_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is useful for you and please do not hesitate in contacting us in case you require further assistance._x000D_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03, 2020 1:22 PM_x000D_  To: Kahn, Emily &lt;Kahn.Emily@</t>
  </si>
  <si>
    <t>Hi Jojo,_x000D_  _x000D_   _x000D_  _x000D_  Thank you for sharing this request with us. This is Katherine from Evalueserve Chile center._x000D_  _x000D_   _x000D_  _x000D_  Please note that we have around 2 hours of capacity to assist you on this task today from our center. In terms of methodology, we will conduct open internet search and will go through company’s reports to locate the figures required._x000D_  _x000D_   _x000D_  _x000D_  We will cover as much ground as possible and share and our findings by 4:30 Central time._x000D_  _x000D_   _x000D_  _x000D_  In case of any updates or comments,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</si>
  <si>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Jojo,_x000D_  _x000D_   _x000D_  _x000D_  Thank you for your guidance; we will make sure to check Annual reports and 10-K’s._x000D_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France-Mensah, Jojo [mailto:France-Mensah.Jojo@</t>
  </si>
  <si>
    <t>Hi Tim,_x000D_  _x000D_   _x000D_  _x000D_  Thank you for your Email. This is Katherine, Prashant’s colleague from Chile center._x000D_  _x000D_   _x000D_  _x000D_  In relation to your question, yes, we are able to go into the websites required and pull down the data you need._x000D_  _x000D_   _x000D_  _x000D_  Feel free to share the request details at your earliest convenience so that my colleagues from India center can start efforts accordingly._x000D_  _x000D_   _x000D_  _x000D_  In case of any further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Connor, Tim [mailto:Connor.Tim@</t>
  </si>
  <si>
    <t>Hi Wray,_x000D_  _x000D_   _x000D_  _x000D_  Thanks for your email and follow-up request._x000D_  _x000D_   _x000D_  _x000D_  Please note that we are about to close operations for the day. Hence, our colleagues from India (Cc’d) will be able to assist you on this task tomorrow, Tuesday, February 4, once they are back in office (in about 6 hours)._x000D_  _x000D_   _x000D_  _x000D_  Hope this is suitable for you and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Wang, Wray [mailto:Wang.Wray@</t>
  </si>
  <si>
    <t>Hi Emily,_x000D_  _x000D_   _x000D_  _x000D_  Thank you for your reply. We have only included links from Capterra’s website, there might be a default message from Excel._x000D_  _x000D_   _x000D_  _x000D_  Hope this is suitable for you and kindly let us know in case of any comments or changes._x000D_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Kahn, Emily [mailto:Kahn.Emily@</t>
  </si>
  <si>
    <t>Hi Jowy,_x000D_  _x000D_   _x000D_  _x000D_  Thank you for sharing this request with us. This is Katherine from Evalueserve Chile center._x000D_  _x000D_   _x000D_  _x000D_  Please note that the earliest slot available to assist you is tomorrow, February 4 from our India center. Our colleagues will get back to you with a detailed methodology once they resume operations, after 5AM CET. Hope this is suitable._x000D_  _x000D_   _x000D_  _x000D_  In case of any questions or updates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</si>
  <si>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Hi Carmen,_x000D_  _x000D_   _x000D_  _x000D_  Thank you for sharing this request with us._x000D_  _x000D_   _x000D_  _x000D_  Please note that we have capacity to assist you on this task tomorrow, February 4 from our Chile center. We will share a detailed methodology once we initiate efforts on the request (we resume operations at around 7:30AM Eastern time). Hope this is suitable._x000D_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</si>
  <si>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Hola Maca,_x000D_  _x000D_   _x000D_  _x000D_  Adjunto a este correo puedes encontrar nuestros resultados del trabajo solicitado durante el día de hoy._x000D_  _x000D_   _x000D_  _x000D_  Tal como sugeriste, llevamos a cabo búsquedas de prensa,  navegado por la página web de Colbún y revisado su Reporte Anual, con el fin de obtener la mayor información del Proyecto eólico “Horizonte”._x000D_  _x000D_   _x000D_  _x000D_  Hemos dividido la información recopilada en 2 partes, primero podrás encontrar información general sobre la evolución de la energía eólica en Chile y cómo Colbún ha ido desarrollando sus primeras plantas. Luego, hemos recopilado información exclusiva sobre proyecto Horizonte. Además, podrás encontrar todas las fuentes de información en una “tab” llamada Sources._x000D_  _x000D_   _x000D_  _x000D_  Effort hours: 6.5 Hours_x000D_  _x000D_  Charge Code: Por favor compartir_x000D_  _x000D_   _x000D_  _x000D_  Espero que esta información sea de gran utilidad para tu proyecto, por favor no dudes en contactarnos si tienes alguna duda o si necesitas de nuestra ayuda para proyectos futuros._x000D_  _x000D_   _x000D_  _x000D_  Muchos saludos,_x000D_  _x000D_  Pablo_x000D_  _x000D_   _x000D_  _x000D_  Pablo Huber | Business Analyst | Evalueserve | +56 32 299 6100 (Anx. 6348)_x000D_  _x000D_  Evalueserve Chile S.A., Alvarez 646, Piso-10, Edf. Alcazar, Viña del Mar, 2580107 Chile_x000D_  _x000D_   _x000D_  _x000D_  From: Katherine Arcaya _x000D_  Sent: Monday, February 03, 2020 11:41 AM_x000D_  To: Jimenez.Macarena@</t>
  </si>
  <si>
    <t>Hi Alethea, _x000D_  _x000D_   _x000D_  _x000D_  Please find attached our progress so far for your request. In order to locate the required data, we have checked companies websites and reports, and conducted general Internet/press searches. We would like to highlight that the task has been more time consuming than expected, as extracting all locations is not straight-forward. Additionally, we have faced some challenges (explained below in points to note) for which we would love to have some guidance. _x000D_  _x000D_   _x000D_  _x000D_  Points to note: _x000D_  _x000D_  *         For Geographical Footprint_x000D_  _x000D_  o   we have included only manufacturing sites._x000D_  _x000D_  o   We have added a row per facility in order to facilitate data manipulation. _x000D_  _x000D_  o   We have also included additional columns in order to facilitate data manipulation. These are: Address, country, facility name or products (in case the name was not available, for example for Arconic and Collins Aerospace Systems)_x000D_  _x000D_  o   Size of facilities is not readily available (except for IHI, which included the size in square meters). Please let us know if you would like us to extract this data using Google Maps satellite, or in case you have another approach in mind. _x000D_  _x000D_  o   For IHI Corp, we were able to extract size data, but the specific address was not available. Please let us know if you would like us to conduct open searches to locate this information. _x000D_  _x000D_  o   As mentioned above, this task is very time consuming, as the companies have several facilities. Please let us know if we are aligned to your expectations. _x000D_  _x000D_  *         For major competitors_x000D_  _x000D_  o   We have mostly extracted the information from annual reports and Internet searches_x000D_  _x000D_  *         For developments_x000D_  _x000D_  o   We have checked company reports or press releases. We also conducted general press searches focusing in 2017-2020. However, we were not able to locate many of them. _x000D_  _x000D_  *         Additional comments: _x000D_  _x000D_  o   We were not able to locate Aecc Aero-Engine Control Co.,Ltd. Website or reports_x000D_  _x000D_  o    As we deployed multiple analysts to advance as much as possible, there is a gap in row 193. GKN Holdings Limited work is in progress. _x000D_  _x000D_  o   Searching for IHI Corporation developments is also in progress. _x000D_  _x000D_  o   Work in progress is highlighted in yellow. _x000D_  _x000D_   _x000D_  _x000D_  Efforts Invested: 6 hours_x000D_  _x000D_  Charge Code: Please provide_x000D_  _x000D_   _x000D_  _x000D_  Way forward: Please review the work done and let us know your thoughts on this. We have reserved capacity from our India center to continue working on the remaining companies and fields. They will contact you once resuming operations at around 5am London time (We understand that you are in different time zones, so they will fill as much as possible with the current approach). In order to speed up the process, we have also reserved capacity from our Chile center to continue after our colleagues. _x000D_  _x000D_   _x000D_  _x000D_  We look forward to your reply.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Monday, February 03, 2020 3:13 PM_x000D_  To: Tan, Alethea &lt;Tan.Alethea@</t>
  </si>
  <si>
    <t>Hi Katy,_x000D_  _x000D_   _x000D_  _x000D_  Please find attached the deliverable for your request._x000D_  _x000D_   _x000D_  _x000D_  We have conducted open Internet search in order to locate information regarding NGO’s that would need to be aware of the efforts regarding help to small businesses due to Australia’s bushfires, in total we gathered information for 25 organizations. As mentioned, we created an excel file in which on sheet 1 “Non-Governmental Organizations” you will find all the required information regarding said NGO’s in each type/sector (Area of Focus). Also, we added a column for “Comments/Additional Information” for your reference in regards to what this organizations do._x000D_  _x000D_  Additionally, during the course of our search, we came across information regarding what this organizations are doing for the businesses affected by the fires, as well as additional organizations that help. We hope this is relevant as well._x000D_  _x000D_   _x000D_  _x000D_  Efforts Invested: 8 Hours_x000D_  _x000D_  Charge Code: 219721-75_x000D_  _x000D_   _x000D_  _x000D_  Please review the work done and let us know in case of any comments or questions._x000D_  _x000D_  Hope that the information share is useful to your projects. Do let us know if you require further assistance in this or in the future,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Monday, February 03, 2020 11:22 AM_x000D_  To: Mixter, Katy &lt;Mixter.Katy@</t>
  </si>
  <si>
    <t>Hi Jojo,_x000D_  _x000D_   _x000D_  _x000D_  This is Bruno from Chile Center, as my colleague Katherine mentioned before, we were able assist you on your task today from our center. Please find attached an update for your request._x000D_  _x000D_   _x000D_  _x000D_  We looked for the information requested (Units at the beginning of the year, Units at the end of the year, New units, Closed units) through the IR and Annual reports of the companies. Today, we were able to cover Chipotle and part of El Pollo Loco’s 2018 information._x000D_  _x000D_   _x000D_  _x000D_  Please note that for Chipotle, information breakdown was not easily available for some years. Also, we could only find the general count for Corporate owned vs Franchised, not specifically for US. Additionally, the company did not disclose the location of the units opened or closed, therefore this number could include international locations._x000D_  _x000D_   _x000D_  _x000D_  Also for Chipotle, regarding the 2019 results, the company has yet to announce Q4 2019 results and full year 2019 results. We have used data from the quarterly earnings until Q3 2019 to fill the information. These quarterly numbers, however, have not yet been disclosed by location, so we cannot confirm how many of the total units and the units opened and closed are from overseas._x000D_  _x000D_   _x000D_  _x000D_  Efforts Invested: 2 Hours_x000D_  _x000D_  Charge Code: 68802-00_x000D_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Way Forward: We regret for not being able to provide you all the information requested. Please let us know if you will require further support on this matter. Given the time consuming approach and in order to not compromise your budget, kindly let us know if you would like us to continue with another approach in mind. If needed, we can continue working from Chile Center tomorrow, February 4, once we resume operations._x000D_  _x000D_   _x000D_  _x000D_  Looking forward to your comments._x000D_  _x000D_   _x000D_  _x000D_  Best regards,_x000D_  _x000D_  Bruno_x000D_  _x000D_   _x000D_  _x000D_   _x000D_  _x000D_  Bruno Pasten | Business Analyst | Evalueserve | +56 32 299 6100 (Extn. 6119) _x000D_  _x000D_   _x000D_  _x000D_  Evalueserve Chile S.A., Alvarez 646, Piso-10, Edf. Alcazar, Viña del Mar, 2580107 Chile_x000D_  _x000D_   _x000D_  _x000D_  From: Katherine Arcaya _x000D_  Sent: Monday, February 03, 2020 5:40 PM_x000D_  To: France-Mensah, Jojo &lt;France-Mensah.Jojo@</t>
  </si>
  <si>
    <t>Hello Claire, _x000D_  _x000D_   _x000D_  _x000D_  Please find attached a deliverable for your request. _x000D_  _x000D_   _x000D_  _x000D_  We were able to allocate multiple analysts and cover all your interrogations today. We conducted open searches in order to find information on the requested interrogations you shared with us. Unfortunately, overall, information was very scarce._x000D_  _x000D_   _x000D_  _x000D_  For the first point, Autism Spectrum Disorder (ASD) Training Market, as you mentioned, information was not easily available: _x000D_  _x000D_  *         We were not able to find a consolidated list of Therapy Day School in Illinois. We found a rankings of special education schools for the private sector (link &lt;https://www.privateschoolreview.com/illinois/special-education-private-schools&gt; ). There are 104 schools in this ranking, however this list does not include the public schools. _x000D_  _x000D_  *         Within the website you shared with us, it is possible to see the school profiles by city. We could extract the information city by city to finally have a count of schools. Also, for each school, in order to know if they are focused on ASD, how they are funded, their owner (we will be able to know who are the largest providers) and their capacity/enrollment, we could visit each website. However, this will be another extensive task and quite time consuming. Let us know if you would like us to do the exercise. _x000D_  _x000D_  *         Note that we provide, on the attached Excel information on government funding in US in case it is useful for you._x000D_  _x000D_   _x000D_  _x000D_  For the second point, Autism Spectrum Disorder (ASD) Training Market, please note the following:_x000D_  _x000D_  *         Information for IATTAP program was on the lower side, since the website is not currently available. We had to use Wayback Machine service in order to access an earlier version of IATTAP site. However, we had no access to reports or more specific information of the program._x000D_  _x000D_  *         We were not able to locate information suggesting Illinois requiring all teachers to receive periodic training in ASD. However, the Illinois State Board of Education partners with school districts to provide programs and services for students with specialized educational needs, including trainings and technical assistance initiatives._x000D_  _x000D_  *         No number of schools that currently have teacher trainings on the subject of ASD or other disabilities was located._x000D_  _x000D_  *         We located information for The Autism Program of Illinois (TAP) and The Illinois Center for Specialized Professional Support (ICSPS), two Organizations/Centers that provide Trainings and Support in the subject of ASD and other disabilities in Illinois._x000D_  _x000D_   _x000D_  _x000D_  For the last point, Autism Spectrum Disorder (ASD) screening and diagnostic market:_x000D_  _x000D_  *         We were able to find information for the number of people in Illinois with ASD and who does the diagnosis. _x000D_  _x000D_  *         Information about diagnostic services is on the lower side. There are specialized services within associations that propose the service, however statistics on the number of services is not available. _x000D_  _x000D_  *         How the services are funded is also an information that is not easily available. During our searches, we mostly found funding information that refers to the funds that each patient can receive from the government to be treated. We believe that this information could be available case by case, in association/company websites._x000D_  _x000D_  *         We found a report from L&amp;M Policy Research, Autism Spectrum Disorders (ASD): State of the States of Services and Supports for People with ASD &lt;https://www.medicaid.gov/sites/default/files/2019-12/asd-state-of-the-states-report_0.pdf&gt;  from 2014 with information state by state on the diagnosis services and the government regulations. However, it has no global information._x000D_  _x000D_  *         We were not able to find a specific duration of waiting to receive diagnosis services. We only saw comments on the complexity to book an hour and receive the results. _x000D_  _x000D_   _x000D_  _x000D_  Efforts Invested: 11 Hours_x000D_  _x000D_  Charge Code: 425797-00_x000D_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is useful for you and please let us know in case of any doubt or if you need further support in the future.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Monday, February 03, 2020 12:15 PM_x000D_  To: Schmidt.Claire@</t>
  </si>
  <si>
    <t>Hello Bryann, _x000D_  _x000D_   _x000D_  _x000D_  Thank you for sending us your request. _x000D_  _x000D_   _x000D_  _x000D_  Note that the earliest slot available to assist you is tomorrow, Tuesday, February 4 from our center in India. Please let us know if this is suitable for you and we will add your request in our colleagues pipeline. _x000D_  _x000D_   _x000D_  _x000D_  Looking forward to your answer.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t>
  </si>
  <si>
    <t>Hi Charlotte,_x000D_  _x000D_   _x000D_  _x000D_  We are coming back with our results for this request. We were able to cover the complete task today._x000D_  _x000D_   _x000D_  _x000D_  Points to note_x000D_  _x000D_   _x000D_  _x000D_  *         Out of the 168 companies, we were able to find information for 111 total._x000D_  _x000D_  *         We dived through company website and open internet search in order to locate a name of contact and/or Email related to Sustainability/CSR._x000D_  _x000D_  *         Whenever we could not locate an Email for a specific person, we included a corporate Email address for Sustainability/CSR (if available), or if none of the previous were available, we took the corporate Email address._x000D_  _x000D_  *         For 2 companies we were able to locate 2 contact people, so we added additional rows for them; those were marked in yellow._x000D_  _x000D_  *         In many cases, information available for companies was very scattered and they only allowed contact through a form in their website._x000D_  _x000D_   _x000D_  _x000D_   _x000D_  _x000D_  Efforts Invested: 18 Hours (Total: 20 Hours)_x000D_  _x000D_  Charge Code: 237420-10_x000D_  _x000D_   _x000D_  _x000D_  We hope this information is useful for you.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Monday, February 03, 2020 2:14 PM_x000D_  To: Saint-Bonnet, Charlotte &lt;saintbonnet.charlotte@</t>
  </si>
  <si>
    <t>Hi Amber,_x000D_  _x000D_   _x000D_  _x000D_  Thank you for your reply._x000D_  _x000D_   _x000D_  _x000D_  As suggested, I am holding my efforts on this request, for now. Please feel free to reach to us in case you require further assistance on this or any other task, and we will be happy to book the earliest available capacity to assist you, as per your requirements._x000D_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requests._x000D_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03 February 2020 20:40_x000D_  To: Chourasia, Amber &lt;Chourasia.Amber@</t>
  </si>
  <si>
    <t>Hi Azraa,_x000D_  _x000D_   _x000D_  _x000D_  Thank you for your reply,_x000D_  _x000D_   _x000D_  _x000D_  We have resumed our operations from our India center for today and are continuing work on the request. As suggested, will only cover information for the parameters 1 and 2 for the remaining 3 segments (Petrochemicals, Industrial enzymes and Custom peptide synthesis). To carry out the research, we will leverage databases such as Thomson One (for analyst reports), EMIS (for Industry reports), Factiva (for press search) and conduct a General Internet search._x000D_  _x000D_   _x000D_  _x000D_  We will share our findings in a Word document, by 8:30 am New Jersey time, today (February 04, 2020)._x000D_  _x000D_   _x000D_  _x000D_  Let us know in case of any changes._x000D_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03 February 2020 23:38_x000D_  To: Chaudhury, Azraa &lt;Chaudhury.Azraa@</t>
  </si>
  <si>
    <t>Hi Katharina,_x000D_  _x000D_   _x000D_  _x000D_  Thank you for your Email._x000D_  _x000D_   _x000D_  _x000D_  As suggested, we will put this request on hold until we hear back from you._x000D_  _x000D_   _x000D_  _x000D_  Feel free to reach out to us whenever in need of help._x000D_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Obinger, Katharina &lt;Obinger.Katharina@</t>
  </si>
  <si>
    <t>Hi Yuta, _x000D_  _x000D_   _x000D_  _x000D_  Trust you are doing good and had a chance to review the shared output._x000D_  _x000D_   _x000D_  _x000D_  We are resuming work on P&amp;G and will fetch the information on all the suggested datapoints, using the earlier shared methodology. After completing P&amp;G, we will initiate work on Unilever, Lixil, Carbee and Kewpie in the similar manner._x000D_  _x000D_   _x000D_  _x000D_  We will be sharing an update by 10:30 pm Tokyo time, today (February 04, 2020) along with the next delivery timeline._x000D_  _x000D_   _x000D_  _x000D_  Feel free to reach out in case of any query or suggestion._x000D_  _x000D_   _x000D_  _x000D_  Regards, _x000D_  _x000D_  Sanprati and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03 February 2020 18:58_x000D_  To: Inumaru.Yuta@</t>
  </si>
  <si>
    <t>Hi Carmen,_x000D_  _x000D_   _x000D_  _x000D_  Thank you for your Email._x000D_  _x000D_   _x000D_  _x000D_  Our colleagues in Chile are offline right now; thus, Katherine and team will get back to you on this, once our Chile center resumes operations in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To, Carmen &lt;To.Carmen@</t>
  </si>
  <si>
    <t>Hi Nidhi,_x000D_  _x000D_   _x000D_  _x000D_  Thank you for your reply!_x000D_  _x000D_   _x000D_  _x000D_  Chinese language support is available from our China center; however, the center is currently close to control outbreak of novel Coronavirus. They are expected to resume operations on February 10, 2020; however, we will not be able to confirm their availability until they come online. Furthermore, I conducted a quick search by using ‘Google Translate’ to translate the search keywords used in the yesterday’s update in Chinese language. However, this did not yield any feasible results. _x000D_  _x000D_   _x000D_  _x000D_  For now, I am initiating work on Task 1(B) and Task 2 for the remaining four companies, starting from Tyson Foods, using the same methodology followed in our previous updates._x000D_  _x000D_   _x000D_  _x000D_  I will share an update on this, covering as much grounds as possible, by 7:00 pm IST, today (February 04, 2020)._x000D_  _x000D_   _x000D_  _x000D_  Feel free to reach out in case of any queries or suggestions._x000D_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Singh, Nidhi &lt;Singh.Nidhi@</t>
  </si>
  <si>
    <t>Hi Maria,_x000D_  _x000D_   _x000D_  _x000D_  We are resuming work on the remaining 9 locations in all the mentioned industries, to identify the cases, where the government has leveraged customer-centric approaches/customer journey for a better service to the citizens as well as the businesses operating in the region. As done earlier, we will check the government website of the region (countries/cities) followed by conducting an Open Internet search for the ask._x000D_  _x000D_   _x000D_  _x000D_  We will share an interim update on this by 12:30 pm Moscow time, today (February 4, 2020), along with further timelines._x000D_  _x000D_   _x000D_  _x000D_  Feel free to share any suggestions,_x000D_  _x000D_   _x000D_  _x000D_  Kind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&lt;Swapnil.Jain@evalueserve.com &lt;mailto:Swapnil.Jain@evalueserve.com&gt; &gt; _x000D_  Sent: 03 February 2020 19:32_x000D_  To: VNDTuretskaya.Maria@</t>
  </si>
  <si>
    <t>Hi Bryann,_x000D_  _x000D_   _x000D_  _x000D_  Greetings from our India center!_x000D_  _x000D_   _x000D_  _x000D_  I am initiating work to gather information/documents on the efforts undertaken by the shared list of 41 companies for conservation/restoration of forests. For the ask, I plan to scan websites, press articles and sustainability reports of the companies followed by conducting an Open Internet search. _x000D_  _x000D_   _x000D_  _x000D_  As of now, I will capture initiatives/targets that fall within the timeframe of 2017 to 2030. Let me know in case you want me to change the scope of time._x000D_  _x000D_   _x000D_  _x000D_  By investing the allocated budget of five hours, I will share my findings, covering as many companies as possible, in an Excel file by 6:00 AM US time today (February 04, 2020). _x000D_  _x000D_   _x000D_  _x000D_  Let me know in case you want me to prioritize any company from the shared list. For now, I am proceeding research in the shared order. 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DaSilva, Bryann &lt;DaSilva.Bryann@</t>
  </si>
  <si>
    <t>Hi Kayne,_x000D_  _x000D_   _x000D_  _x000D_  Thank you for sharing the request._x000D_  _x000D_   _x000D_  _x000D_  I am initiating work to locate the information pertaining to the help provided by the private sector to help the bushfire affected communities and people in Australia. As suggested, I will cover each of the ASX top 50 companies from the following link (Link &lt;http://dividend.net.au/asx-50/&gt; ) _x000D_  _x000D_   _x000D_  _x000D_  I will share my findings by 7:30 PM, Melbourne Time, February 04, 2020._x000D_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Prashant Singh &lt;Prashant.Singh@evalueserve.com &lt;mailto:Prashant.Singh@evalueserve.com&gt; &gt; _x000D_  Sent: 04 February 2020 09:21_x000D_  To: BCG &lt;BCG@evalueserve.com &lt;mailto:BCG@evalueserve.com&gt; &gt;_x000D_  Subject: FW: Attn. Kayne: Evalueserve Request Receipt: Non government support for Victorian bushfire affected communities _RES1061403_February 03, 2020_x000D_  _x000D_   _x000D_  _x000D_  Marking DL._x000D_  _x000D_   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Harwood, Kayne &lt;Harwood.Kayne@</t>
  </si>
  <si>
    <t>Hi Lynette,_x000D_  _x000D_   _x000D_  _x000D_  Thank you for your reply._x000D_  _x000D_   _x000D_  _x000D_  We have resumed work on the request using the previously shared approach. _x000D_  _x000D_   _x000D_  _x000D_  We will be able to complete UOB Indonesia, China and Malaysia by 6PM SGT and will share the updated Excel file. However, we will complete UOB Thailand by 9:30PM SGT. Do let us know, if this works for you._x000D_  _x000D_   _x000D_  _x000D_  Looking forward to your reply. 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t>
  </si>
  <si>
    <t>Hi Joyce,_x000D_  _x000D_   _x000D_  _x000D_  Thank you for sharing the request with us._x000D_  _x000D_   _x000D_  _x000D_  I am initiating work to identify information on the views/commentary of below listed executives on Private Health Insurance in Australia for the last 1-2 years (depending on the information availability). Please let me know if you have any specific time frame in mind for the same._x000D_  _x000D_   _x000D_  _x000D_  *	Hisham El-Ansary (CEO of Bupa Australia)_x000D_  *	Dwayne Crombie (MD of Health Insurance of Bupa Australia)_x000D_  *	Gerald Marion (Chief customer &amp; Strategy Officer of Bupa Australia)_x000D_  *	Nick Stone (CFO of Bupa Australia)_x000D_  *	Les Carter (Group Chief Strategy &amp; Development Officer)_x000D_  *	Natalie Papageorge (Chief of Staff)_x000D_  _x000D_   _x000D_  _x000D_  To collect the required information, I will leverage Factiva database for relevant press articles and scan Bupa’s official website (for IR material, press releases, etc.) followed by a General internet search._x000D_  _x000D_   _x000D_  _x000D_  I plan on sharing my findings by 10:00 pm Sydney time, today (04 February,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t>
  </si>
  <si>
    <t>Hi Jackie,_x000D_  _x000D_   _x000D_  _x000D_  Hope you are doing well and had a chance to review the work shared so far._x000D_  _x000D_   _x000D_  _x000D_  Since we did not get an update from you regarding the budget extension, we are releasing the capacity reserved for today. We understand that you might not be able to reply to it now due to the time difference. Hence, we will reserve the next earliest available slot to assist you further with this, once you give us a go-ahead on the task, post your review._x000D_  _x000D_   _x000D_  _x000D_  Looking forward to hearing back from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Ritaban Mukhopadhyay &lt;R.Mukhopadhyay@evalueserve.com &lt;mailto:R.Mukhopadhyay@evalueserve.com&gt; &gt;_x000D_  Sent: Monday, February 3, 2020 5:33:00 PM_x000D_  To: Zhao.Jackie@</t>
  </si>
  <si>
    <t>Hi Nikita,_x000D_  _x000D_   _x000D_  _x000D_  Thank you for looping us in,_x000D_  _x000D_   _x000D_  _x000D_  Hi Mathias,_x000D_  _x000D_   _x000D_  _x000D_  Thank you for sharing the request with us,_x000D_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(1 pm Copenhagen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Gupta, Nikita (IKA) &lt;Gupta3.Nikita@</t>
  </si>
  <si>
    <t>Hi Sofia, _x000D_  _x000D_   _x000D_  _x000D_  Thank you for sharing the request details. _x000D_  _x000D_   _x000D_  _x000D_  I am initiating work on this request, to locate information for the list of 21 solution vendors across the following criteria; Product Functionalities, Technical Requirements and Strategic, as mentioned in the shared Excel file. _x000D_  _x000D_   _x000D_  _x000D_  In order to locate this information, I will look into company websites, blogs/ reviews on internet and further supplement it with an Open Internet search. However, since the nature of the request is qualitative, and it involves sourcing information from blogs/review websites etc., therefore I plan to capture information to the best of my understanding and judgment._x000D_  _x000D_   _x000D_  _x000D_  I will send an update covering first six solutions vendors today by 8:30 AM, New York time, today (February 4, 2020). For the remaining companies, I will continue work tomorrow._x000D_  _x000D_   _x000D_  _x000D_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_________________________________x000D_  _x000D_  F</t>
  </si>
  <si>
    <t>Hi Tim,_x000D_  _x000D_   _x000D_  _x000D_  Greetings from our India center and thank you for sharing the request with us!_x000D_  _x000D_   _x000D_  _x000D_  We have reserved nine hours of capacity to assist you on this request today (February 04, 2020). Please share the spreadsheet that needs to be fill in, so that we can initiate efforts on this at the earliest, and update you with the timelines. We understand that due to a difference in time zone, you might not be able to revert. However, we will await your response by 1:30 AM US time today (February 04, 2020) and plan to release the booked capacity for the day, thereafter. _x000D_  _x000D_   _x000D_  _x000D_  Please feel free reach out to us with the request details and we will book the earliest available bandwidth accordingly._x000D_  _x000D_   _x000D_  _x000D_  Looking forward to your reply,_x000D_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February/04/2020 02:16_x000D_  To: Connor, Tim &lt;Connor.Tim@</t>
  </si>
  <si>
    <t>Hi Courtney,_x000D_  _x000D_   _x000D_  _x000D_  We are resuming work on the remaining 171 companies (starting from row no: 164,”Cable &amp; Wireless Communications”) to capture revenue figures for the years ‘2017-2019’ in USD millions. Since there are no companies which are valued at USD 100 billion, therefore we will work only on the remaining 171 companies out of the total 271, as mentioned in the shared Excel file._x000D_  _x000D_   _x000D_  _x000D_  In order to locate the revenue figures, we will leverage Orbis and share an update by 5:30 am, San Francisco time, today (February 4, 2020). _x000D_  _x000D_   _x000D_  _x000D_  Let us know in case of any changes._x000D_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Varunika Shah &lt;Varunika.Shah@evalueserve.com &lt;mailto:Varunika.Shah@evalueserve.com&gt; &gt; _x000D_  Sent: 03 February 2020 19:37_x000D_  To: Dong.Courtney@</t>
  </si>
  <si>
    <t>Hi Saaya,_x000D_  _x000D_   _x000D_  _x000D_  Thank you for sharing the follow up request._x000D_  _x000D_   _x000D_  _x000D_  Unfortunately, our India and Romania centres are running at full capacity today with previously pipelined requests._x000D_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(6 am Chicago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Nath, Saaya &lt;Nath.Saaya@</t>
  </si>
  <si>
    <t>Hi Laura,_x000D_  _x000D_   _x000D_  _x000D_  Thank you for reaching out to us,_x000D_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(7 am Atlanta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_________________________________x000D_  _x000D_  F</t>
  </si>
  <si>
    <t>Hi Shreekar,_x000D_  _x000D_   _x000D_  _x000D_  Thank you for your reply._x000D_  _x000D_   _x000D_  _x000D_  I am continuing work on the task to locate ‘Product Offerings’ of the top telecom operator for the remaining 3 countries (Thailand, China and US). To capture the required information, I will follow similar methodology as shared in our previous Email. _x000D_  _x000D_   _x000D_  _x000D_  I will compile my findings in the same Excel file and share an update, by 8:30 pm Jakarta time, today (February 04, 2020)._x000D_  _x000D_   _x000D_  _x000D_  Let me know in case of any realignments,_x000D_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Ramesh, Shreekar &lt;Ramesh.Shreekar@</t>
  </si>
  <si>
    <t>Hi Wray,_x000D_  _x000D_   _x000D_  _x000D_  Hope you are doing well._x000D_  _x000D_   _x000D_  _x000D_  I have initiated work to locate the trending models used by top asset management firms. As suggested, I will capture the top 30 firms and validate if the captured models/approaches are trending ones. I will also incorporate other models to our list, if any. To source the information, I will leverage company websites and investor presentations, news articles, followed by conducting a General Internet search. _x000D_  _x000D_   _x000D_  _x000D_  I will share my findings in the suggested format by 2 PM KSA time, today (February 04, 2020)._x000D_  _x000D_   _x000D_  _x000D_  Please let me know in case of any realignments,_x000D_  _x000D_   _x000D_  _x000D_  Kind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Nicolas Quagliotti &lt;Nicolas.Quagliotti@evalueserve.com &lt;mailto:Nicolas.Quagliotti@evalueserve.com&gt; &gt; _x000D_  Sent: 04 February 2020 02:44_x000D_  To: Wang, Wray &lt;Wang.Wray@</t>
  </si>
  <si>
    <t>Hi Wesley,_x000D_  _x000D_   _x000D_  _x000D_  Thank you for sharing the request with us._x000D_  _x000D_   _x000D_  _x000D_  We are initiating efforts on the request, to validate existing information in the shared PowerPoint file and also to capture additional information for the companies namely AWS, Microsoft Azure, Google Cloud Platform, Oracle, SAP, IBM. As suggested, we will primarily compile the data around the key factors which differentiates cloud services of the mentioned companies and will validate the existing ones. _x000D_  _x000D_   _x000D_  _x000D_  We will look for relevant soundbites/news articles/press releases for these companies, if they are targeting the financial service sector such as banks, insurance corporations and government financial organizations. Also, we will check total cloud revenue (and YoY growth), number of enterprise clients (and YoY growth) and number of financial service clients (and YoY growth) for the mentioned companies._x000D_  _x000D_   _x000D_  _x000D_  To capture the required information, we will look into company’s website, leverage Factiva (for press articles), Thomson One and IDC databases for analyst reports, followed by conducting a General Internet search. Since, we do not have access to KN material, you may reach out to BCG DRS team (http://bcgnavigator.bcg.com/Home/kn-home.asp), for accessing information related to the shared list of companies._x000D_  _x000D_   _x000D_  _x000D_  We will share our findings compiled in an Excel file, by 8:30 AM, New Jersey time today, February 04, 2020. _x000D_  _x000D_   _x000D_  _x000D_  Let us know in case of any changes or queries,_x000D_  _x000D_   _x000D_  _x000D_  Regards,_x000D_  _x000D_  Evalueserve Team_x000D_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t>
  </si>
  <si>
    <t>Hi Leonie,_x000D_  _x000D_   _x000D_  _x000D_  I hope you are doing well!_x000D_  _x000D_   _x000D_  _x000D_  I am initiating my effort to locate the asked information on below mentioned datapoints:_x000D_  _x000D_   _x000D_  _x000D_  *	Global market report for small molecule drug discovery or development _x000D_  *	R&amp;D spend within the industrial enzymes or enzymes involved in chemicals manufacturing _x000D_  *	Market information/report on end products that are protein based (organic polymers/polyamides) within chemicals industry (outside of enzymes)_x000D_  _x000D_   _x000D_  _x000D_  To source the required information, I will leverage EMIS database for market reports, followed by conducting a General Internet search._x000D_  _x000D_   _x000D_  _x000D_  I plan to share the output of research with you by 4:30 am New Jersey time, today (February 04,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Llindrisca Figueroa &lt;Llindrisca.Figueroa@evalueserve.com &lt;mailto:Llindrisca.Figueroa@evalueserve.com&gt; &gt; _x000D_  Sent: 04 February 2020 02:19_x000D_  To: Woodfinden, Leonie &lt;Woodfinden.Leonie@</t>
  </si>
  <si>
    <t>Hi Vanessa,_x000D_  _x000D_   _x000D_  _x000D_  Thank you for reaching out to us,_x000D_  _x000D_   _x000D_  _x000D_  Unfortunately, we do not have access of S&amp;P Global database in our Direct KPO team across all our centres. However, we will be able to leverage databases like, ‘Orbis’ and ‘Thomson One’ and perform secondary research if needed._x000D_  _x000D_  You can reach out to our BCG's Internal DRS team using the below navigator link to support you on this request, as they have access to ‘S&amp;P Global database’. _x000D_  _x000D_   _x000D_  _x000D_  http://bcgnavigator.bcg.com/_x000D_  _x000D_   _x000D_  _x000D_  Let us know if we can assist you with anything else, we will then book the earliest available slot._x000D_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 _x000D_  _x000D_  _________________________________x000D_  _x000D_  From: Request Management System_x000D_  Sent: 04 February 2020 05:39:15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RES1062196 &lt;https://bcg.service-now.com/nav_to.do?uri=u_request_drs_kpo_evs.do%3Fsys_id=cfa9a2fc1b3a0054b176964ead4bcbed%26sysparm_stack=u_request_drs_kpo_evs_list.do&gt; _x000D_  Requestor: Wu Vanessa_x000D_  Request Subject: Access to S&amp;P Global database?_x000D_  Requested Deadline: _x000D_  _x000D_  Original Request:_x000D_  From: Wu.Vanessa@</t>
  </si>
  <si>
    <t>Hi Azraa,_x000D_  _x000D_   _x000D_  _x000D_  Greetings for the day!_x000D_  _x000D_   _x000D_  _x000D_  I am resuming work on the task and will invest 2 hours in locating relevant ‘Press releases of new technology or developments in the space’, by conducting a General Internet search._x000D_  _x000D_   _x000D_  _x000D_  I plan to share the final output, compiled in an Excel file, by 3:30 AM New Jersey time, today (February 4, 2020)._x000D_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Shikha Singh (CaPs-08) _x000D_  Sent: 03 February 2020 18:47_x000D_  To: Chaudhury.Azraa@</t>
  </si>
  <si>
    <t>Hi Vanessa,_x000D_  _x000D_   _x000D_  _x000D_  Thank you for reaching out to us,_x000D_  _x000D_   _x000D_  _x000D_  Unfortunately, we do not have access of S&amp;P Global database in our Direct KPO team across all our centres. However, we will be able to leverage databases like, ‘Orbis’ and ‘Thomson One’ and perform secondary research if needed._x000D_  _x000D_  You can reach out to our BCG's Internal DRS team using the below navigator link to support you on this request, as they have access to ‘S&amp;P Global database’. _x000D_  _x000D_   _x000D_  _x000D_  http://bcgnavigator.bcg.com/_x000D_  _x000D_   _x000D_  _x000D_  Let us know if we can assist you on the request with secondary research and leverage other databases. Based on your go-ahead, we will book our pipeline with the earliest available timeslot._x000D_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 _x000D_  _x000D_  _________________________________x000D_  _x000D_  F</t>
  </si>
  <si>
    <t>Hi Tim,_x000D_  _x000D_   _x000D_  _x000D_  Thank you for your reply._x000D_  _x000D_   _x000D_  _x000D_  We are releasing the booked capacity for today and have reserved the same for tomorrow (February 05, 2020). _x000D_  _x000D_   _x000D_  _x000D_  Looking forward to receiving the request details,_x000D_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Connor, Tim &lt;Connor.Tim@</t>
  </si>
  <si>
    <t>Hi Richard,_x000D_  _x000D_   _x000D_  _x000D_  Thank you for sharing the additional task!_x000D_  _x000D_   _x000D_  _x000D_  I am initiating work to capture requisite details catering to the updated information in the tab ‘Potential indices &amp; sources’ of the Excel file shared by you. I will collate information around the various criteria for the shared list of regions in this tab. As suggested, I will check for comparable indexes from one source across all countries. Also if there is no direct index, I will try to update details around a similar index._x000D_  _x000D_   _x000D_  _x000D_  To locate the asked details, I plan to conduct a General Internet search and refer to news reports, press articles, journals and case studies, which may share relevant insights for the same. _x000D_  _x000D_   _x000D_  _x000D_  I plan to compile my findings in an Excel file and share an update by 2:30 PM, Berlin time, today (February 04, 2020). _x000D_  _x000D_   _x000D_  _x000D_  Let me know if you have a budget cap for this request._x000D_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03 February 2020 22:42_x000D_  To: Wiesner, Richard &lt;Wiesner.Richard@</t>
  </si>
  <si>
    <t>Hi Alethea, _x000D_  _x000D_   _x000D_  _x000D_  We hope you are doing good!_x000D_  _x000D_   _x000D_  _x000D_  We are resuming work on the request, to locate the information for following parameters: ‘Geographical Footprint (Address, Country, Facility name or products)’, ‘Company development relevant to R-R’, ‘Recent company developments’ (in case readily available), ‘Major competitors’ and ‘Size of facilities’ on work in-progress (WIP) entries in the output shared yesterday. To locate the asked information, we will follow the similar methodology as shared by our colleagues from Chile center. _x000D_  _x000D_   _x000D_  _x000D_  We will compile our findings in the same Excel file and share an update, by 1:30 pm London time, today (February 04, 2020). Also, let us know a suitable time for a call to discuss the queries shared by our colleagues from Chile center in the trailing Email._x000D_  _x000D_   _x000D_  _x000D_  Looking forward to your reply,_x000D_  _x000D_   _x000D_  _x000D_  Best regards,_x000D_  _x000D_  Smarth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Angela Nunez &lt;Angela.Nunez@evalueserve.com &lt;mailto:Angela.Nunez@evalueserve.com&gt; &gt; _x000D_  Sent: 04 February 2020 03:38_x000D_  To: Tan, Alethea &lt;Tan.Alethea@</t>
  </si>
  <si>
    <t>Hi Kaustav,_x000D_  _x000D_   _x000D_  _x000D_  Thank you for your time over the call a short while ago. _x000D_  _x000D_   _x000D_  _x000D_  In this update, I have populated information on two companies namely Alfa Romeo and Aston Martin, for parameters such as web- based purchases, browser based purchases, in-car payments etc. As discussed, I am only gathering details for the non-highlighted companies. My findings are compiled in the attached Excel file. _x000D_  _x000D_   _x000D_  _x000D_  Approach: I looked for the required information by using keywords such as “mobile app”, “purchases” etc. that led me to a number of articles and official accessories e-commerce page. Information on the ask is not directly available, hence, I have populated the information for these companies to the best of my understanding. The comments, along with the source link is mentioned in ‘Sources’ tab for your reference. _x000D_  _x000D_   _x000D_  _x000D_  Efforts Invested: 1 hour_x000D_  _x000D_  Charge Code: 249945-97_x000D_  _x000D_   _x000D_  _x000D_  Way Forward: I am continuing to locate information on the remaining 39 companies, following a similar methodology. I will share an update on this, covering as much ground as possible by 7:00 am IST, today (February 04,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Ghosh, Kaustav &lt;Ghosh.Kaustav@</t>
  </si>
  <si>
    <t>Attn. Linus: Evalueserve Request Receipt: RES1062172 _RESearch events_ February 04, 2020</t>
  </si>
  <si>
    <t>Hi Ritwik,_x000D_  _x000D_   _x000D_  _x000D_  Thank you for looping us in,_x000D_  _x000D_   _x000D_  _x000D_  Hi Linus,_x000D_  _x000D_   _x000D_  _x000D_  Thank you for reaching out to us,_x000D_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(4 am San Francisco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_x000D_  _x000D_  From: Tiwari, Ritwik &lt;Tiwari.Ritwik@</t>
  </si>
  <si>
    <t>RE: RES1062172 _RESearch events</t>
  </si>
  <si>
    <t>Hi Hanson, _x000D_  _x000D_   _x000D_  _x000D_  Hope you are doing fine!_x000D_  _x000D_   _x000D_  _x000D_  I am initiating work to search information on ‘Automobile auction pricing’ for the wholesale used car in the US, including buyer and seller fees for different platforms and vendors. I would be carrying my search for the mentioned type of dealers: _x000D_  _x000D_  *	Online dealer to dealer_x000D_  *	Online listings_x000D_  *	Online private label_x000D_  *	Private auctions_x000D_  _x000D_   _x000D_  _x000D_  To pursue the request, I plan to conduct a General Internet search to locate list of market players operating in the US region for the Automobile wholesale industry, and scan their official company websites followed by industry based publications to gather information around fees and charges. If the turnout of the information is low, I will leverage Factiva database and conduct press search on the same._x000D_  _x000D_   _x000D_  _x000D_  I will share my findings by 12:30 AM Melbourne time, tomorrow (February 5,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03 February 2020 20:58_x000D_  To: Wong.Hanson@</t>
  </si>
  <si>
    <t>Hi Ritwik,_x000D_  _x000D_   _x000D_  _x000D_  As suggested, we will consider this request as closed from your end._x000D_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_x000D_  _x000D_   _x000D_  _x000D_  From: Tiwari, Ritwik &lt;Tiwari.Ritwik@</t>
  </si>
  <si>
    <t>Hi Takaaki,_x000D_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05, 2020 from our India center. Let us know if the timeline works for you and we will book the bandwidth accordingly. The team will share a detailed methodology along with expected delivery timelines once we initiate work on the request tomorrow morning (10.30 pm Washington time, today Feb 04)._x000D_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_________________________________x000D_  _x000D_  From: Request Management System_x000D_  Sent: 04 February 2020 11:25:03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RES1062458 &lt;https://bcg.service-now.com/nav_to.do?uri=u_request_drs_kpo_evs.do%3Fsys_id=2fc8b7b81b328054b176964ead4bcb48%26sysparm_stack=u_request_drs_kpo_evs_list.do&gt; _x000D_  Requestor: Hara Takaaki_x000D_  Request Subject: Research Request_x000D_  Requested Deadline: _x000D_  _x000D_  Original Request:_x000D_  From: Hara.Takaaki@</t>
  </si>
  <si>
    <t>Hi Rutwik,_x000D_  _x000D_   _x000D_  _x000D_  Thank you for your time over the call._x000D_  _x000D_   _x000D_  _x000D_  The China center is currently closed due to control outbreak of novel Coronavirus. The Shanghai government has asked all the firms to extend the Chinese New Year break till February 9th because of the outbreak of Coronavirus. Evalueserve China is expected to resume work from February 10th onwards._x000D_  _x000D_   _x000D_  _x000D_  We will keep you posted in case there are any more updates._x000D_  _x000D_   _x000D_  _x000D_  Warm regards,_x000D_  _x000D_  Prince and Amit_x000D_  _x000D_   _x000D_  _x000D_  Amit Sampaul | Senior Business Analyst | Evalueserve | + 91 124 462 1630 (Extn. 1630)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03 February 2020 16:20_x000D_  To: Shah.Rutwik@</t>
  </si>
  <si>
    <t>Hi Adnah,_x000D_  _x000D_   _x000D_  _x000D_  Many thanks for your reply and confirmation. Then we will focus today on categorizing both the blank and multiple – it is hard to tell how much time will be needed to cover these 40 entries and select the correct categorization as we will probably have to leverage the ICD website a bit more and maybe also conduct a General Internet search but we will share the results as soon as possible._x000D_  _x000D_   _x000D_  _x000D_  Yes, you are right on the billing. Apologies for this – we will not consider the time spent yesterday on cleaning up the data._x000D_  _x000D_   _x000D_  _x000D_  In the meantime, do let us know in case of any further notes that you might have._x000D_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Bright, Adnah &lt;Bright.Adnah@</t>
  </si>
  <si>
    <t>Hi Thomas,_x000D_  _x000D_   _x000D_  _x000D_  Hope you had a chance to review the work shared._x000D_  _x000D_   _x000D_  _x000D_  I have resumed work to locate information related to “evolution of prices for Black oil sunflower and Millet” by following the earlier stated methodology. I will share my findings by 8:30 AM, Pennsylvania time (February 04, 2020)._x000D_  _x000D_   _x000D_  _x000D_  Please let me know in case of any realignments,_x000D_  _x000D_   _x000D_  _x000D_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03 February 2020 19:08_x000D_  To: Mulligan.Thomas@</t>
  </si>
  <si>
    <t>Thank you for looping us in Alex – we will be glad to help on this._x000D_  _x000D_   _x000D_  _x000D_  Dear Mark,_x000D_  _x000D_   _x000D_  _x000D_  We will gladly help on this today and always feel free to reach out to us directly._x000D_  _x000D_  You can connect us to the final requestor and we can take it from there – if not possible, my colleagues marked in CC will reach out to you for a quick alignment._x000D_  _x000D_   _x000D_  _x000D_  I am moving everyone else in BCC, not to fill their inbox.  :)_x000D_  _x000D_   _x000D_  _x000D_  Have a lovely day ahead,_x000D_  _x000D_  Carmen_x000D_  _x000D_   _x000D_  _x000D_  Carmen Negus | Group Manager | Evalueserve | +40 364 730 387 (Extn. 3387) _x000D_  _x000D_   _x000D_  _x000D_  S.C. Evalueserve S.R.L., Olimpia Business Center, Calea Dorobantilor, 98-100, Etaj 7, Cluj-Napoca, Cluj 400609, Romania_x000D_  _x000D_   _x000D_  _x000D_  From: Hollis, Mark [mailto:Hollis.Mark@</t>
  </si>
  <si>
    <t>Hi Mathias,_x000D_  _x000D_   _x000D_  _x000D_  Thank you for your go-ahead on this,_x000D_  _x000D_   _x000D_  _x000D_  The capacity has been blocked and our Chile team will reach out to you with a detailed methodology and expected delivery timelines, once the centre resumes operations in next 5 hours._x000D_  _x000D_   _x000D_  _x000D_  Meanwhile,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Christensen, Mathias &lt;Christensen.Mathias@</t>
  </si>
  <si>
    <t>Hi Anna,_x000D_  _x000D_   _x000D_  _x000D_  Thank you for your Email. _x000D_  _x000D_   _x000D_  _x000D_  We have resumed operations and I am about to continue work on your request. As per the research conducted so far, I estimate I should be able to gather all data by our EOD, 5 PM CET. _x000D_  _x000D_   _x000D_  _x000D_  In the meantime, in case of any notes or suggestions, do let me know._x000D_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Katherine Arcaya &lt;Katherine.Arcaya@evalueserve.com&gt; _x000D_  Sent: Monday, February 3, 2020 8:15 PM_x000D_  To: Feldmeier, Anna &lt;Feldmeier.Anna@</t>
  </si>
  <si>
    <t>Hi Sara,_x000D_  _x000D_   _x000D_  _x000D_  Hope you had a chance to look over the update shared yesterday. We have resumed operations at our center and I will continue work on the remaining entries._x000D_  _x000D_   _x000D_  _x000D_  I will come back with the results around our EOD (8 am, PST). In case of anything, please don’t hesitate to reach out._x000D_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Monday, February 3, 2020 5:48 PM_x000D_  To: Bigelow.Sara@</t>
  </si>
  <si>
    <t>Hi Azraa,_x000D_  _x000D_   _x000D_  _x000D_  Hope you are doing well!_x000D_  _x000D_   _x000D_  _x000D_  As suggested, I am putting this request on hold. By the time I received your Email, I have already initiated efforts on collating details with respect to the ‘Press releases of new technology or developments in the space’ and compiled my findings on ‘Protein structural prediction’  in the tab ‘Press Releases’ of the attached Excel file._x000D_  _x000D_   _x000D_  _x000D_  Efforts Invested: 0.5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t>
  </si>
  <si>
    <t>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Wiesner, Richard &lt;Wiesner.Richard@</t>
  </si>
  <si>
    <t>Hi Hayden,_x000D_  _x000D_   _x000D_  _x000D_  Trust your day has started well._x000D_  _x000D_   _x000D_  _x000D_  I am sharing with you my findings for this additional request. As previously mentioned, to capture the number of followers on the three social media channels for the 20 targeted players, I have leveraged their websites to make sure that I access their official Facebook, Instagram and Twitter accounts. Nonetheless, Manchester City did not provide its Instagram page on its website. However, I have looked up on Instagram and located the page &lt;https://www.instagram.com/mancity/?hl=ro&gt;  from where I captured the desired number. _x000D_  _x000D_   _x000D_  _x000D_  Efforts Invested: 1.5 Hours (Total Hours: 30 Hours) _x000D_  _x000D_  Charge Code: 427217-00_x000D_  _x000D_   _x000D_  _x000D_  Hope this proves useful and feel free to reach out whenever future assistance is needed on this or anything else._x000D_  _x000D_   _x000D_  _x000D_  Best wishes,_x000D_  _x000D_  Laura_x000D_  _x000D_   _x000D_  _x000D_  Laura Blaga | Business Analyst | Evalueserve | +40 364 730 300 (Extn. 3385) _x000D_  _x000D_  *China center will be closed till February 09, 2020, following a government advisory in the country._x000D_  _x000D_  S.C. Evalueserve S.R.L., Olimpia Business Center, Calea Dorobantilor, 98-100, Etaj 4, Cluj-Napoca, Cluj 400609, Romania_x000D_  _x000D_   _x000D_  _x000D_  From: Gutry, Hayden [mailto:Gutry.Hayden@</t>
  </si>
  <si>
    <t>Hi Innsung,_x000D_  _x000D_   _x000D_  _x000D_  Thank you for reaching out to us with this request._x000D_  _x000D_   _x000D_  _x000D_  This is Laura from our Romania center and I am about to start work on capturing the minimum wage and average wage for warehouse and/or logistics workers in Hong Kong, Japan, China, South Korea and Dubai. As methodology, I plan to leverage press articles for the first part of the ask and Payscale &lt;https://www.payscale.com/research/AE/Job=Warehouse_Worker/Salary/8388e234/Dubai&gt;  for the second. The results will be compiled in an Excel file, converting the figures in USD – do let me know in case other currency is preferred. _x000D_  _x000D_   _x000D_  _x000D_  I will come back after investing an hour into this request – please note that I might not be able to cover all countries in the limited budget and it would be great if a budget extension is possible._x000D_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t>
  </si>
  <si>
    <t>Hello Aude,_x000D_  _x000D_   _x000D_  _x000D_  Trust you are well and many thanks for your reply._x000D_  _x000D_   _x000D_  _x000D_  We have resumed operations at our Romania center and can now continue to collect the names of hotels in the Michelin guide. _x000D_  _x000D_   _x000D_  _x000D_  We will be in touch with our results in the course of this day, latest by 5 pm CET._x000D_  _x000D_   _x000D_  _x000D_  Any changes that may occur on your side, please inform us._x000D_  _x000D_   _x000D_  _x000D_  Have a great day ahead._x000D_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Paulze, Aude [mailto:Paulze.Aude@</t>
  </si>
  <si>
    <t>Hi Azraa,_x000D_  _x000D_   _x000D_  _x000D_  Thank you for your reply, _x000D_  _x000D_   _x000D_  _x000D_  By the time we received your Email, we had already captured information on the parameters 1 and 2 for the Petrochemicals and Industrial enzymes segments; while, work for Custom peptide synthesis is still pending. _x000D_  _x000D_   _x000D_  _x000D_  To carry out the research, we have followed the earlier mentioned methodology and compiled our findings in the attached Word document. Also, we have attached the report pull-out from EMIS for your reference._x000D_  _x000D_   _x000D_  _x000D_  Notes:_x000D_  _x000D_   _x000D_  _x000D_  Industrial enzymes_x000D_  _x000D_  *	Parameter 1: Information on the extent to which proteins are involved in these segments_x000D_  _x000D_  *	Limited information was available for this parameter _x000D_  _x000D_  *	Parameter 2: Market reports covering information on the size, growth, trends in the segment and any barriers to entry_x000D_  _x000D_  *	By levering EMIS database, we located a report ‘Global Industrial Enzyme Market - Growth, Trends and Forecasts_2018 – 2023’ published by Mordor Intelligence. The report covers information on the Industrial Enzyme market overview (by type, by product and by region) and also the competitive landscape of this segment_x000D_  *	Moreover, while conducting a General Internet search, we came across multiple reports related to the ask; however, the reports were paid. Thus, we have provided the links for them below:_x000D_  _x000D_  Report 1: Industrial Enzymes Market Size, Share &amp; Trends Analysis Report By End Use (Food &amp; Beverage, Textile), By Product (Carbohydrase, Proteases, Polymerases), By Application (Textile, Food Processing), And Segment Forecast, 2016 – 2024, published by Grand View research, Cost: USD 5,950 for single user (Link &lt;https://www.grandviewresearch.com/industry-analysis/industrial-enzymes-market&gt; )_x000D_  _x000D_  Report 2: Global Industrial Enzymes Market by Type (Amylase, Cellulase, Protease, Lipase, Rennet, and Others), by Application (Food &amp; Beverage, Cleaning Agents, Textiles, Animal Feed, Pulp and Paper, and Other), and by Source (Plant, Animal, and Microorganisms) - Opportunity Analysis and Industry Forecast, 2019-2026, published by Allied Market Research, Cost: USD 4,833 for single user (Link &lt;https://www.alliedmarketresearch.com/industrial-enzymes-market&gt; )_x000D_  _x000D_   _x000D_  _x000D_  Petrochemicals_x000D_  _x000D_  *	Parameter 1: Information on the extent to which proteins are involved in these segments_x000D_  _x000D_  *	During our research, we came across two research papers named ‘Continuous photoproduction of hydrocarbon drop-in fuel by microbial cell factories, September 23, 2019’ and ‘Improving hydrocarbon production by engineering cyanobacterial acyl-(acyl carrier protein) reductase, December 17, 2019’, through which it could be analysed that proteins can be used in the manufacturing or production process of the Petro chemicals_x000D_  _x000D_  *	Parameter 2: Market reports covering information on the size, growth, trends in the segment and any barriers to entry_x000D_  _x000D_  *	First, we leveraged EMIS database to find market reports related to this segments; however, we were unable to locate any relevant market report on the database_x000D_  *	However, while conducting a General Internet search, we could locate a paid report ‘Petrochemicals Market Size, Share &amp; Trends Analysis Report By Product (Benzene, Xylene, Ethylene, Propylene, Styrene), By Region (CSA, North America, Europe, Asia Pacific, MEA), And Segment Forecasts, 2019 – 2025’ published by Grand View Research. As per the report “The global petrochemicals market size was valued at USD 539.3 billion in 2018 and is anticipated to register a CAGR of 8.5% over the forecast period”. The cost for single user license is USD 5,950 and the report covers information on several segments including ‘Product Benchmarking - Top 10 companies’,’ Petro Chemicals Market– Industry Market Entry Scenario’ and ‘Petrochemicals Market Company Analysis’, etc. We believe that it may contain relevant information related to the ask, therefore, we are sharing the (Link) &lt;https://www.grandviewresearch.com/industry-analysis/petrochemical-market&gt; , for your reference_x000D_  *	As of now, we have collated the information on this parameter in the Word document, from the abstract of the above mentioned paid report _x000D_  _x000D_   _x000D_  _x000D_  Efforts Invested: 5.5 hours (Total: 15.5 hours)_x000D_  _x000D_  Charge Code: 240883-51_x000D_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Also, feel free to reach out to us in case you require further assistance on this or any other task and we will be happy to book the earliest available time slot to assist you, accordingly._x000D_  _x000D_   _x000D_  _x000D_  Looking forward to work with you on future assignments,_x000D_  _x000D_   _x000D_  _x000D_  Kind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t>
  </si>
  <si>
    <t>Dear Andrada,_x000D_  _x000D_   _x000D_  _x000D_  Thank you for reaching out to us._x000D_  _x000D_   _x000D_  _x000D_  We will gladly help with this research and we will be able to allocate some English capacity to assist with this request tomorrow, February 5, from our Romania center, as the team is fully booked for the rest of the day today._x000D_  _x000D_   _x000D_  _x000D_  In case this timeline might work, please let us know and we will book our pipeline accordingly._x000D_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VND Sorea, Andrada &lt;EXTSorea.Andrada@</t>
  </si>
  <si>
    <t>Attn. Fangqi: Evalueserve Request Receipt: Research for R&amp;D spend _RES1062515_ February 04, 2020</t>
  </si>
  <si>
    <t>Hi Fangqi,_x000D_  _x000D_   _x000D_  _x000D_  Thank you for reaching out to us,_x000D_  _x000D_   _x000D_  _x000D_  All our centres are running at full capacity today with previously pipelined requests. Unfortunately, we would not be able to support you on this by EOB February 04,2020 China time._x000D_  _x000D_   _x000D_  _x000D_  The next available slot to assist you will be tomorrow, February 05, 2020 from our India center. Let us know if the deadline extension is possible and we will book our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12:59:37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RES1062515 &lt;https://bcg.service-now.com/nav_to.do?uri=u_request_drs_kpo_evs.do%3Fsys_id=268e0c091b368054b176964ead4bcbb3%26sysparm_stack=u_request_drs_kpo_evs_list.do&gt; _x000D_  Requestor: Yang Fangqi_x000D_  Request Subject: Research for R&amp;D spend_x000D_  Requested Deadline: _x000D_  _x000D_  Original Request:_x000D_  From: Yang.Fangqi@</t>
  </si>
  <si>
    <t>Dear Anna,_x000D_  _x000D_   _x000D_  _x000D_  Hope my Email finds you well. I am reaching out as we are in the process of finalizing the billing cycle for the month of January and we would really appreciate if you could share the case code for the below request._x000D_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Adela Blaga &lt;Adela.Blaga@evalueserve.com&gt; _x000D_  Sent: Thursday, January 23, 2020 1:49 PM_x000D_  To: Flynn.Anna@</t>
  </si>
  <si>
    <t>Hi Richard,_x000D_  _x000D_   _x000D_  _x000D_  Thank you sharing the documents. I will surely refer to them and incorporate any relevant information that is in sync with your shared list of criteria. _x000D_  _x000D_   _x000D_  _x000D_  I will share an update by 2:30 PM, Berlin time, today (February 04, 2020). 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04 February 2020 13:33_x000D_  To: BCG &lt;BCG@evalueserve.com &lt;mailto:BCG@evalueserve.com&gt; &gt;_x000D_  Subject: Request RES1061725 - Greenfield plant, country assessment. | Attn. Richard: Evalueserve Update: Locations ranking for greenfield med tech plants_RES1056007_February 04, 2020_x000D_  _x000D_   _x000D_  _x000D_  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Wiesner, Richard &lt;Wiesner.Richard@</t>
  </si>
  <si>
    <t>Dear Alexandre,_x000D_  _x000D_   _x000D_  _x000D_  Hope my Email finds you well. I am reaching out as we are in the process of finalizing the billing cycle for the month of January and we would really appreciate if you could share the case code for the below request._x000D_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Laura Blaga &lt;Laura.Blaga@evalueserve.com&gt; _x000D_  Sent: Thursday, January 23, 2020 5:39 PM_x000D_  To: Wallard.Alexandre@</t>
  </si>
  <si>
    <t>Hi Mark,_x000D_  _x000D_   _x000D_  _x000D_  Thanks for looping us in._x000D_  _x000D_   _x000D_  _x000D_  Hi James,_x000D_  _x000D_   _x000D_  _x000D_  Hope my Email finds you well._x000D_  _x000D_   _x000D_  _x000D_  Thank you for your request and your time over the call – it was very helpful talking with you._x000D_  _x000D_   _x000D_  _x000D_  As discussed on the phone we will start with Workstream 2, point 2.9 and after continue with points 2.1. – 2.8. Further we will continue with Workstream 1 and 3. Additionally, we will insert screenshots, logos and pictures of the companies into a PPT file, to which we will add a number so that you can match the information in the PPT easily to the Excel requirements. _x000D_  _x000D_   _x000D_  _x000D_  In the meantime, we will wait for the updated files from your side and we will try to cover as much as possible until our EOD, February 5, 2020,  03.00 am AEDT._x000D_  _x000D_   _x000D_  _x000D_  Looking forward to your reply._x000D_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Ref:MSG5705596_5Z88Tys052cRPkUa5352_x000D_  _x000D_   _x000D_  _x000D_  *China center will be closed till February 09, 2020, following a government advisory in the country._x000D_  _x000D_   _x000D_  _x000D_  From: Hollis, Mark [mailto:Hollis.Mark@</t>
  </si>
  <si>
    <t>Hi Charlotte,_x000D_  _x000D_   _x000D_  _x000D_  Thank you for your notes,_x000D_  _x000D_   _x000D_  _x000D_  Our colleagues in Chile are offline right now, thus; Katherine and team will get back to you on this, once our Chile center resumes operations in next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Saint-Bonnet, Charlotte &lt;saintbonnet.charlotte@</t>
  </si>
  <si>
    <t>Hi Camille,_x000D_  _x000D_   _x000D_  _x000D_  We hope you are doing well!_x000D_  _x000D_   _x000D_  _x000D_  We would really appreciate if you could please share the case code with us for the following request, since we are required to finalize the invoice for the month._x000D_  _x000D_   _x000D_  _x000D_  Looking forward to your response._x000D_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28 January 2020 18:25_x000D_  To: Shang.Camille@</t>
  </si>
  <si>
    <t>Hi Akshara,_x000D_  _x000D_   _x000D_  _x000D_  I hope you are doing good!_x000D_  _x000D_   _x000D_  _x000D_  We are in process of finalizing the invoices for the last month, and would require the charge code associated with this request. Please share the same._x000D_  _x000D_   _x000D_  _x000D_  Looking forward to your reply,_x000D_  _x000D_   _x000D_  _x000D_  Best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Krati Goyal &lt;Krati.Goyal@evalueserve.com &lt;mailto:Krati.Goyal@evalueserve.com&gt; &gt; _x000D_  Sent: 23 January 2020 15:28_x000D_  To: Anand.Akshara@</t>
  </si>
  <si>
    <t>Hi Lorenz,_x000D_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05, 2020 from our India center. Let us know if the timeline works for you and we will book the bandwidth accordingly. The team will reach out to you with a detailed methodology and expected delivery timelines once we initiate work on it tomorrow morning (5 am Munich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14:02:31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RES1062581 &lt;https://bcg.service-now.com/nav_to.do?uri=u_request_drs_kpo_evs.do%3Fsys_id=60fc14891b3a8054b176964ead4bcb07%26sysparm_stack=u_request_drs_kpo_evs_list.do&gt; _x000D_  Requestor: Dolezalek Lorenz_x000D_  Request Subject: Locations_x000D_  Requested Deadline: _x000D_  _x000D_  Original Request:_x000D_  From: Dolezalek.Lorenz@</t>
  </si>
  <si>
    <t>Hi Aaqib,_x000D_  _x000D_   _x000D_  _x000D_  Thank you for your Email. I am glad to have been of help on this._x000D_  _x000D_   _x000D_  _x000D_  Due to pre committed requests, the earliest available slot to assist you on this additional request is tomorrow, February 05, 2020, from our India center. Let us know if the timeline works for you and we will book the bandwidth accordingly. _x000D_  _x000D_   _x000D_  _x000D_  Looking forward to hearing from you,_x000D_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t>
  </si>
  <si>
    <t>Many thanks for the swift reply and for sharing the charge code, Alexandre. 😊_x000D_  _x000D_   _x000D_  _x000D_  We are glad the results have been useful and, in case you might need our assistance with anything else, please feel free to reach out._x000D_  _x000D_   _x000D_  _x000D_  Wishing you a nice day ahead,_x000D_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Wallard, Alexandre &lt;Wallard.Alexandre@</t>
  </si>
  <si>
    <t>Hi Lorenz,_x000D_  _x000D_   _x000D_  _x000D_  Thank you for your go-ahead on this,_x000D_  _x000D_   _x000D_  _x000D_  We will be initiating work on the request tomorrow February 05, 2020 by 5 am Munich time. As suggested, we will reach out to Jens Ortmann regarding the updates on the request. The team will share a detailed methodology along with expected delivery timelines upon initiating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Dolezalek, Lorenz &lt;Dolezalek.Lorenz@</t>
  </si>
  <si>
    <t>Hi Kaustav,_x000D_  _x000D_   _x000D_  _x000D_  In this update, I have completed task to locate information on 12 non-highlighted companies, starting from Row Number 13 (Total: 14 companies till now), for parameters such as web- based purchases, browser based purchases, in-car payments etc. I followed a similar methodology as stated earlier, and my findings are compiled in the attached Excel file. _x000D_  _x000D_   _x000D_  _x000D_  During the course of my research, I found that most of the companies like Bugatti and Datsun are offering connected services, but it is not clear if it’s a paid service, one can opt for or is a part of initial purchase as an add on feature of the vehicle. The cases where I was unable to validate the information and could not locate any information, have been marked as  “-“ for your reference._x000D_  _x000D_   _x000D_  _x000D_  Efforts Invested: 3.5 hours (Total: 4.5 hours)_x000D_  _x000D_  Charge Code: 249945-97_x000D_  _x000D_   _x000D_  _x000D_  Effort Estimation: It is taking me approximately 15-20 minutes per company, due to granularity of the ask. Thus, going by this estimate it will require an additional 9 – 10 hours of capacity, to complete this task. Hence, I will not be able to capture all the remaining companies. For the spill overs in the task, I plan to continue working on this tomorrow. _x000D_  _x000D_   _x000D_  _x000D_  Way Forward: I am continuing to locate information on the remaining 27 companies, following a similar methodology. I will share an update on this, and try to cover approximately 8-10 companies, by 7:00 pm IST, today (February 04, 2020). 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Nittya Balodia _x000D_  Sent: 04 February 2020 11:42_x000D_  To: Ghosh.Kaustav@</t>
  </si>
  <si>
    <t>Hi Azraa,_x000D_  _x000D_   _x000D_  _x000D_  Thank you for your Emails,_x000D_  _x000D_   _x000D_  _x000D_  As suggested, we are initiating work on the ‘Custom Peptide Synthesis’ segment and will capture information on the parameter 1 and 2 for this segment. Post that, we will carry out research on the ‘Enzyme manufacturing market’ to locate information on the following parameters: ‘Key players’, ‘Products/kind of enzymes being manufactured’ and ‘R&amp;D spend in enzyme manufacturing’. _x000D_  _x000D_   _x000D_  _x000D_  To carry out the research, we will leverage EMIS (for industry reports) and Factiva (for press articles) databases, refer company websites and their IR materials (to find out their R&amp;D spend), followed by a General Internet search. _x000D_  _x000D_   _x000D_  _x000D_  We will share our findings with you, after investing around 5-6 hours on the additional task shared, covering as much ground as possible, by 8:30 am New Jersey time, today (February 04, 2020)._x000D_  _x000D_   _x000D_  _x000D_  Let us know in case of any re-alignments. 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t>
  </si>
  <si>
    <t>Hi Kayne,_x000D_  _x000D_   _x000D_  _x000D_  I have completed the work to locate the information pertaining to the help provided by the private sector to the bushfire affected communities and people in Australia and compiled the findings in the attached Excel file._x000D_  _x000D_   _x000D_  _x000D_  I conducted my research through Press articles followed by a General Internet search. I was not able to locate information for 11 companies and have highlighted them in Yellow for your reference._x000D_  _x000D_   _x000D_  _x000D_  Additional Information:_x000D_  _x000D_  *	Besides the 50 listed companies, many more companies are making an effort to provide help to the Bushfire victims. For e.g.: The Coffee Club will donate 50 cents from every hot coffee purchased on Wednesday November 20 to fundraise for BlazeAid, a non-profit organisation that supports local communities affected by natural disasters. Also, Bunnings is holding sausage sizzles around the country on Friday November 22 to help those affected by the bushfires (Link &lt;https://www.businessinsider.com.au/australia-bushfires-companies-business-support-fundraiser-2019-11&gt; )_x000D_  _x000D_   _x000D_  _x000D_  *	Tetral Lavel Group is donating €​350,000 ​to Australian Bushfire Relief (Link &lt;https://www.tetrapak.com/about/newsarchive/tetra-laval-group-donating-to-australian-bushfire-relief&gt; )_x000D_  _x000D_   _x000D_  _x000D_  *	Small businesses affected by Australia’s bushfire crisis will have access to cashflow support grants, low-interest loans and additional tax relief under a federal government assistance package. The Morrison government said grants valued at up to $50,000 and low-cost loans up to $500,000 will be available for about 192,000 firms estimated to be located in bushfire-affected areas (Link &lt;https://www.smartcompany.com.au/business-advice/politics/morrison-bushfire-small-business/&gt; )_x000D_  _x000D_   _x000D_  _x000D_  Efforts Invested: 3 hours_x000D_  _x000D_  Charge Code: 219721-75_x000D_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Please let us know in case of any further assistance required and we will book the earliest available slot for you._x000D_  _x000D_   _x000D_  _x000D_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Devansh Bilala _x000D_  Sent: 04 February 2020 10:30_x000D_  To: Harwood.Kayne@</t>
  </si>
  <si>
    <t>Hi Amber,_x000D_  _x000D_   _x000D_  _x000D_  Thank you for reaching out to us,_x000D_  _x000D_   _x000D_  _x000D_  Unfortunately, all our centres are running at full capacity today with previously committed requests. Unfortunately, we won’t be able to assist you today on the given deadline._x000D_  _x000D_   _x000D_  _x000D_  The earliest available slot to assist you on this request is tomorrow, February 05, 2020 from our India center. Let us know if the timeline works for you and we will book the bandwidth accordingly. The team will reach out to you with a detailed methodology and expected delivery timelines once we initiate work on it tomorrow morning ._x000D_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15:09:29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RES1062664 &lt;https://bcg.service-now.com/nav_to.do?uri=u_request_drs_kpo_evs.do%3Fsys_id=e64ce4411b7e8054b176964ead4bcb1f%26sysparm_stack=u_request_drs_kpo_evs_list.do&gt; _x000D_  Requestor: Chourasia Amber_x000D_  Request Subject: Ad spend research request_x000D_  Requested Deadline: _x000D_  _x000D_  Original Request:_x000D_  From: Chourasia.Amber@</t>
  </si>
  <si>
    <t>Hello James,_x000D_  _x000D_   _x000D_  _x000D_  Thank you for your swift reply with notes on the steps and the PPT file. We are starting work on the request and will get back to you with an update by our EOD, February 5, 2020,  03.00 am AEDT._x000D_  _x000D_   _x000D_  _x000D_  In case of any notes or changes from your side,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Clements, James [mailto:Clements.James@</t>
  </si>
  <si>
    <t>Hi Neil,_x000D_  _x000D_   _x000D_  _x000D_  Thank you for sharing the follow up request._x000D_  _x000D_   _x000D_  _x000D_  Unfortunately, all our centres are running at full capacity today with previously committed requests._x000D_  _x000D_   _x000D_  _x000D_  The earliest available slot to assist you on this request is tomorrow, February 05, 2020 from our India center. Let us know if the timeline works for you and we will book the bandwidth accordingly. The team will reach out to you with a detailed methodology and expected delivery timelines once we initiate work on it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Chaudhary, Neil &lt;Chaudhary.Neil@</t>
  </si>
  <si>
    <t>Many thanks for your reply, Adnah. 😊_x000D_  _x000D_   _x000D_  _x000D_  Please find attached the updated file – our of the 40 diseases, we were able to identify a classification for 34 of them based on the ICD-10, version 2016. Additionally, we have also refreshed the pivot table._x000D_  _x000D_   _x000D_  _x000D_  Efforts Invested: 2 Hours (Total Hours: 28 Hours)_x000D_  _x000D_  Charge Code: 311854-29_x000D_  _x000D_   _x000D_  _x000D_  In case you might need our help with anything else, please let us know._x000D_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Bright, Adnah &lt;Bright.Adnah@</t>
  </si>
  <si>
    <t>Hi Maria,_x000D_  _x000D_   _x000D_  _x000D_  With this update, we have captured the initiatives taken by New Zealand government involving customer-centric approaches/customer journey for a better service delivery, in the shared six industries. Our findings have been compiled in the attached Excel file._x000D_  _x000D_   _x000D_  _x000D_  We have followed the similar methodology as stated in our previous updates, to locate the information on the ask. Overall information availability remained scattered and we had to refer to multiple sources to ascertain the details related to customer journey._x000D_  _x000D_   _x000D_  _x000D_  Key Points:_x000D_  _x000D_  *	While working on Transport Industry in New Zealand, we located a case wherein the agency plans to take steps for improvement of transportation related aspects of the country, in coming time and involves customer journey within various stages. Although the initiatives are yet to be implemented, we have captured their details _x000D_  *	For tourism in New Zealand, we have captured an initiative by the Ministry of Foreign Affairs and Trade. Although, the details on formulation of the initiative does not explicitly mention the direct involvement of customer, yet the initiative is consumer-centric and aims to benefit the citizens of the country in and across nation. We have captured it in the Excel file. Let us know if it deviates from your requirement_x000D_  _x000D_   _x000D_  _x000D_  Estimated Budget and Deadline extension: As mentioned earlier, it is taking us around 1.5-2 hours per industry for a particular region. Going by this effort investment, we might not be able to cover the remaining eight locations by EOD Moscow time, today. Please let us know in case you would like us to prioritize any of the remaining eight locations. Also, let us know in case you would like us to continue work on the task tomorrow (February 05, 2020), and if you want us to cap our efforts per industry._x000D_  _x000D_   _x000D_  _x000D_  Efforts Invested: 11 hours (Total: 22 hours)_x000D_  _x000D_  Charge Code: 11900-08_x000D_  _x000D_   _x000D_  _x000D_  Way Forward: For now, we are continuing work on the remaining geographies (starting from Japan), and will share our next update by 4:30 PM Moscow time._x000D_  _x000D_   _x000D_  _x000D_  We look forward to your thoughts on the deadline extension,_x000D_  _x000D_   _x000D_  _x000D_  Best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04 February 2020 10:25_x000D_  To: VNDTuretskaya.Maria@</t>
  </si>
  <si>
    <t>Hi Lynette,_x000D_  _x000D_   _x000D_  _x000D_  Thank you for your time over the call._x000D_  _x000D_   _x000D_  _x000D_  As discussed over the call, we are working on UOB Indonesia, and will try to complete it by EOD our time today. However, in case we are not able to complete the respective bank, we will share the same by tomorrow 3PM SGT._x000D_  _x000D_  In this update, we have completed work to capture financial information for UOB China, UOB Malaysia and UOB Thailand banks for annual (2012 - 2018) and quarterly figures (6M2018, 9M2018, 6M2019, 9M2019) using the previously stated methodology in the attached Excel file._x000D_  _x000D_   _x000D_  _x000D_  Please retrieve all the source documents from the shared link for UOB China, Malaysia and Thailand (Link) &lt;https://send.bcg.com/gefNfntgxY4hnZK6xy4a8U5q&gt; . We would like to provide some of the key points which are listed below:_x000D_  _x000D_   _x000D_  _x000D_  Key Points:_x000D_  _x000D_  *	For UOB Thailand: Bank reports its financials on a half yearly basis. Therefore, nine months quarterly filings are not available_x000D_  _x000D_  *	Also, the bank provides segmental information for Retail banking, Wholesale banking and Others for the period 2013-2018. However, segmental information for 2012 was available for Group retail, Institutional financial services and Other segments. We have cross checked the numbers and ‘Retail banking’ figures correspond to ‘Group retail’, ‘Wholesale banking’ figures correspond to ‘Institutional financial services’ segments_x000D_  _x000D_  *	For UOB China: Only H1 2019 interim report was available _x000D_  *	For UOB Malaysia: Captured financials for all the requested quarters_x000D_  _x000D_   _x000D_  _x000D_  Efforts Invested: 14.5 hours (Total Efforts Invested: 34 hours)_x000D_  _x000D_  Charge Code: 248006-04_x000D_  _x000D_   _x000D_  _x000D_  Way Forward: We are continuing work on UOB Indonesia and will share an update by 9:30 PM SGT time, today. _x000D_  _x000D_   _x000D_  _x000D_  Looking forward to working with you again._x000D_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t>
  </si>
  <si>
    <t>Hi Rishabh,_x000D_  _x000D_   _x000D_  _x000D_  It was nice talking to you over the call._x000D_  _x000D_   _x000D_  _x000D_  As discussed, today, I will conduct a search on following data points for the shared list of companies of the request:_x000D_  _x000D_   _x000D_  _x000D_  *	List of partnerships that each of the company (JBT, Daifuku, Dematic, Vecna, Jungheinrich) have made in the past 3-4 years_x000D_  _x000D_  *	Dollar value and timeline of this partnership_x000D_  *	Detail about partnership including Revenue, channel, geography, tech._x000D_  *	Any other relevant detail pertaining to partnership_x000D_  _x000D_   _x000D_  _x000D_  *	Companies LiDAR technology partnerships_x000D_  _x000D_   _x000D_  _x000D_  To source this information, I will leverage Factiva database, scan company websites followed by conducting a General Internet search. As required, I will compile my findings in an Excel file and will share an update with you, by covering as much as possible by 7 pm IST today (February 04,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From: Arnav Saxena &lt;Arnav.Saxena@evalueserve.com &lt;mailto:Arnav.Saxena@evalueserve.com&gt; &gt; _x000D_  Sent: 04 February 2020 15:08_x000D_  To: Sharma, Rishabh (BEK) &lt;Sharma.Rishabh2@</t>
  </si>
  <si>
    <t>Dear Maxime,_x000D_  _x000D_   _x000D_  _x000D_  Thank you for your reply._x000D_  _x000D_   _x000D_  _x000D_  Definitely, I will be available today for a call - do let me know if 2:00 pm GMT works for you or in case you prefer a different time. _x000D_  _x000D_   _x000D_  _x000D_  Today I have identified 3 articles with global focus, 1 with focus on Italy and 1 with focus on Turkey. I have also changed the name accordingly. _x000D_  _x000D_   _x000D_  _x000D_  Looking forward to your reply. _x000D_  _x000D_   _x000D_  _x000D_  Best wishes,_x000D_  _x000D_  Emanuela_x000D_  _x000D_   _x000D_  _x000D_  Emanuela Berchi | Business Analyst | Evalueserve | +40 364 730 300 (Extn. 3138) _x000D_  _x000D_   _x000D_  _x000D_  S.C. Evalueserve S.R.L., Olimpia Business Center, Calea Dorobantilor, 98-100, Etaj 7, Cluj-Napoca, Cluj 400609, Romania_x000D_  _x000D_   _x000D_  _x000D_  From: Kern, Maxime [mailto:Kern.Maxime@</t>
  </si>
  <si>
    <t>Hi Bryann,_x000D_  _x000D_   _x000D_  _x000D_  I am in the process of finalizing my output and will share an update with you in a short while. 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Mansi Narang _x000D_  Sent: February/04/2020 10:27_x000D_  To: DaSilva.Bryann@</t>
  </si>
  <si>
    <t>Hi Innsung,_x000D_  _x000D_   _x000D_  _x000D_  Thank you for your Email._x000D_  _x000D_   _x000D_  _x000D_  I am coming back with my results for this task – please see attached the Excel file. In order to capture the minimum wage in the targeted countries, a General Internet search was conducted and Trading Economics website &lt;https://tradingeconomics.com/&gt;  was leveraged, together with press articles and government press releases. For the second part of the ask, I looked into websites which offer information on anonymous basis regarding the average salaries, like Payscale &lt;https://www.payscale.com/research/AE/Job=Warehouse_Worker/Salary/8388e234/Dubai&gt; , Salary Expert &lt;https://www.salaryexpert.com/salary/job/warehouse-worker/south-korea&gt;  and Indeed &lt;https://www.indeed.ae/salaries/warehouse-worker-Salaries&gt; .  _x000D_  _x000D_   _x000D_  _x000D_  Notes:_x000D_  _x000D_  *         The wages are presented both in local currency and American dollars, for better comparison. While the minimum wage figures presented in the file are for an hour, the average wage represents the yearly figure. _x000D_  _x000D_  *         Oanda’s exchange rate at 31.12.2019 was leveraged to convert the local currencies in American dollars._x000D_  _x000D_  *         There is no minimum salary stipulated in the UAE Labour Law._x000D_  _x000D_   _x000D_  _x000D_  Efforts Invested: 1 Hour _x000D_  _x000D_  Charge Code: 180380-05_x000D_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and feel free to reach out whenever future assistance is needed on this or anything else._x000D_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Kim, Innsung [mailto:Kim.Innsung@</t>
  </si>
  <si>
    <t>Hello Aude,_x000D_  _x000D_   _x000D_  _x000D_  Please find attached the final results for this assignment, containing 357 hotels in total._x000D_  _x000D_   _x000D_  _x000D_  Efforts Invested: 3 Hours (Total Hours: 4 Hours)_x000D_  _x000D_  Charge Code: 426437-00_x000D_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of any new projects we can assist with, feel free to reach out to us._x000D_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Tuesday, February 4, 2020 10:32 AM_x000D_  To: Paulze.Aude@</t>
  </si>
  <si>
    <t>Hola Jennifer,_x000D_  _x000D_   _x000D_  _x000D_  Muchas gracias por el feedback!_x000D_  _x000D_   _x000D_  _x000D_  Me alegro mucho que te gusta el formato y también que la selección de las noticias es relevante :) Tus comentarios son muy importantes para mí , y los voy a tener en cuenta para las próximas ediciones. _x000D_  _x000D_   _x000D_  _x000D_  ¡Te deseo un día maravilloso por delante!_x000D_  _x000D_   _x000D_  _x000D_  Un saludo,_x000D_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Carrasco, Jennifer [mailto:carrasco.jennifer@</t>
  </si>
  <si>
    <t>Hi Wray,_x000D_  _x000D_   _x000D_  _x000D_  We have completed work to capture the source links for trending models used by top asset management firms and compiled our findings in the attached Excel file. Please refer to the below mentioned key points:-_x000D_  _x000D_   _x000D_  _x000D_  Key Points:-_x000D_  _x000D_  *	Vanguard Group: _x000D_  _x000D_  	*	The Group is planning to launch a robo-advisory service which will cut out human financial advisers completely &lt;Link &lt;https://www.wsj.com/articles/vanguard-bets-on-robo-only-adviser-11568989446&gt; &gt;_x000D_  	*	Also, the group is actively incorporating environmental, social and governance (ESG) opportunities and risks in their investments_x000D_  _x000D_  *	UBS Group: The company has discontinued its Robo advisor - SmartWealth pilot program. The program was launched in the UK in the year 2016 and was expected to be rolled out to a number of other countries_x000D_  *	We have inserted two extra columns – “Additional Info.” and “Additional Info. source” (column J and K) to capture any additional relevant information about the top 30 asset management firms_x000D_  *	Also, we have mentioned “-“ in the respective cells, where no information could be traced_x000D_  _x000D_   _x000D_  _x000D_  Please review the work shared and let us know in case of any further assistance. Based on your reply, we will book the earliest available bandwidth._x000D_  _x000D_   _x000D_  _x000D_  Efforts Invested: 6 Hours (Total Hours India: 8 Hours; Total Hours Chile: 8 Hours)_x000D_  _x000D_  Charge Code: 264593-61_x000D_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04 February 2020 11:11_x000D_  To: Wang.Wray@</t>
  </si>
  <si>
    <t>Hi Pragya,_x000D_  _x000D_   _x000D_  _x000D_  Thank you for reaching out to us,_x000D_  _x000D_   _x000D_  _x000D_  All our centres are running at full capacity today with previously committed requests. Unfortunately, we would not be able to assist you on this request by 3pm London time today._x000D_  _x000D_   _x000D_  _x000D_  The earliest available slot to assist you on this request is tomorrow, February 05, 2020 from our Romania center. Let us know if the timeline is suitable and we will book the bandwidth accordingly. Based on your go ahead, the team will share a detailed methodology along with expected delivery timelines tomorrow morning (7 am London time)._x000D_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16:30:35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RES1062773 &lt;https://bcg.service-now.com/nav_to.do?uri=u_request_drs_kpo_evs.do%3Fsys_id=13de7c8d1bb2c054b176964ead4bcbaa%26sysparm_stack=u_request_drs_kpo_evs_list.do&gt; _x000D_  Requestor: Maini Pragya_x000D_  Request Subject: Average cost for 3rd party recruitment tools/vendors - Digital POP_x000D_  Requested Deadline: _x000D_  _x000D_  Original Request:_x000D_  From: Maini.Pragya@</t>
  </si>
  <si>
    <t>Hi Wesley,_x000D_  _x000D_   _x000D_  _x000D_  In this update, we have completed work on two companies namely AWS and Microsoft Azure to locate information on various parameters mentioned below in the original E-mail. However, work for four companies i.e. Google Cloud Platform, Oracle, SAP, IBM is in progress. We have validated (highlighted in orange) the existing information from the shared PowerPoint file along with compiling the other differentiating factors for these companies. _x000D_  _x000D_   _x000D_  _x000D_  During the course of our research, we found that AWS and Microsoft Azure, both the companies are targeting financial service sector, by providing various solutions like Rid computing, Data analytics &amp; management, Contact center optimization, Resilience and business continuity, security &amp; compliance solutions etc in mainly three segments i.e. Banking &amp; payment, Capital markets and Insurance. We have mentioned their key clients that uses the cloud services from AWS and Azure in these sectors._x000D_  _x000D_   _x000D_  _x000D_  Also, we have captured information on total cloud revenue for the year 2017 &amp; 2018 along with the YoY growth and number of enterprise customers for the year 2019. However, we could not locate information on YoY growth for enterprise customers, all over number of financial services customers._x000D_  _x000D_   _x000D_  _x000D_  To locate the required information, we have checked the company’s websites and have our subscribed databases like IDC (Pull-outs attached) and Thomson One for revenue figures and differentiating factors respectively. Further, we have supplemented our search by conducting a General Internet search._x000D_  _x000D_   _x000D_  _x000D_  Additional information:  While conducting our research, we came across a website named Comparecloud &lt;http://comparecloud.in/&gt; , that provide a holistic comparison under different categories and services between the key players such as AWS, Microsoft Azure, Google, IBM, Oracle and Alibaba Cloud in the public cloud service market, which we thought might be useful for your analysis_x000D_  _x000D_   _x000D_  _x000D_  Efforts Invested: 4.5 hours _x000D_  _x000D_  Charge Code: 325437-23_x000D_  _x000D_   _x000D_  _x000D_  Effort estimation and Budget Extension: It took us between 2 - 2.5 hours to compile the details for each company. We are left with 1.5 hours of the allocated budget for this request (which we are utilising to capture information on the third company) and will require a budget extension of around 6 hours to complete the remaining 4 companies. However, this is just an estimate, and you will be charged on the actual efforts invested on the ask. Please let us know, If a budget extension is possible on this request._x000D_  _x000D_   _x000D_  _x000D_  Looking forward to your reply on budget extension._x000D_  _x000D_   _x000D_  _x000D_  Kind Regards,_x000D_  _x000D_  Meenu &amp; Shourya_x000D_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Meenu Kumari _x000D_  Sent: 4 February 2020 11:13_x000D_  To: 'Hung.Wesley@</t>
  </si>
  <si>
    <t>Hi Neil,_x000D_  _x000D_   _x000D_  _x000D_  Unfortunately, we are not able to free up any resources to assist you today. _x000D_  _x000D_  The earliest available slot to assist you remains to be tomorrow from our India center. The team will reach out to you with a detailed methodology along with expected delivery timelines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Chaudhary, Neil &lt;Chaudhary.Neil@</t>
  </si>
  <si>
    <t>Hi Bryann,_x000D_  _x000D_   _x000D_  _x000D_  Thank you for your patience!_x000D_  _x000D_   _x000D_  _x000D_  I have utilized the allocated budget of five hours and captured information on 21 companies (till Costco) for initiatives on conservation/restoration of forests in the attached Excel file under the ‘Data’ tab, for your reference. Work on remaining  20 companies is yet to be initiated. _x000D_  _x000D_   _x000D_  _x000D_  I have primarily leveraged the sustainability reports of each company to identify the initiatives undertaken, and targets completed by them on Corporate Forest Responsibility. I have added a brief description of each program/initiative along with the source. I was unable to identify the company ‘Backus’ and therefore, no information could be located on the same._x000D_  _x000D_   _x000D_  _x000D_  Efforts Estimation: It took me five hours to gather information on 21 companies. Going by this estimate, a budget extension of five hours would be needed to complete the task on the remaining set of 20 companies. _x000D_  _x000D_   _x000D_  _x000D_  Efforts Invested: 5 Hours_x000D_  _x000D_  Charge Code: 133181-13_x000D_  _x000D_   _x000D_  _x000D_  Way Forward: I understand that due to difference in time zone, you might not be able to reply now. Therefore, I have reserved five hours of capacity tomorrow (February 05, 2020) to assist you on this request. Based on the go-ahead on the budget extension, I will resume work on the task. In case, I do not hear back from you, I plan to release the capacity booked for the day. Till then, I am holding my efforts on this request._x000D_  _x000D_   _x000D_  _x000D_  Looking forward to hearing your thoughts on the budget extension,_x000D_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Mansi Narang _x000D_  Sent: February/04/2020 16:14_x000D_  To: 'DaSilva.Bryann@</t>
  </si>
  <si>
    <t>Hi Azraa,_x000D_  _x000D_   _x000D_  _x000D_  Thank you for your note,_x000D_  _x000D_   _x000D_  _x000D_  We have already covered information on both the parameters for ‘custom peptide synthesis’ and currently are in process of finding information on the asked matrices for the ‘enzyme manufacturing market’. _x000D_  _x000D_   _x000D_  _x000D_  We plant to share our findings for both the points, compiled in the Word document, by 8:30 am New Jersey time, today (February 04, 2020). We hope this is suitable. _x000D_  _x000D_   _x000D_  _x000D_  Let us know in case of any changes. 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t>
  </si>
  <si>
    <t>Hi Leonie,_x000D_  _x000D_   _x000D_  _x000D_  Below is the update on the asked datapoints:_x000D_  _x000D_  *	Global market report for small molecule drug discovery or development: The report ‘Global small molecule drug discovery market’ published by Mordor Intelligence in 2017 has information on market overview, industry trends, market dynamics and market segmentation of the industry. The global small molecule drug discovery market was valued at USD 27,161.09 million in 2017, and is expected to reach USD 43,365.30 million by 2023, registering a CAGR of 8.11% during the forecast period (2018-2023). Asia-Pacific is expected to record the highest CAGR of 8.96% during the forecast period. Sharing the snippet below for your reference_x000D_  _x000D_  :_x000D_  _x000D_  *         R&amp;D spend on industrial enzymes or enzymes involved in chemicals manufacturing: No direct information could be located on R&amp;D spending on industrial enzymes. However, I found a report on Industrial enzymes market published by Mordor Intelligence in 2017 which has information on R&amp;D spend of Novozymes AS which can help you to draw an insight on asked datapoints. Novozymes AS is leading the global enzyme market, and contributes about 48% of the total revenue and the company has been investing around 14% of it revenue on R&amp;D, every year_x000D_  _x000D_   _x000D_  _x000D_  *	Market information/report on end products that are protein based (organic polymers/polyamides) within chemicals industry (outside of enzymes):  I could not found any report on end products that are protein based (organic polymers/polyamides) within chemicals industry. I found the information on polypeptide superabsorbent polymer market which has been summarised below for your reference:_x000D_  _x000D_  	*	According to the report (Global Super Absorbent Polymers market by Mordor Intelligence published 2017 ):  The global polypeptide superabsorbent polymer market was USD493 million in 2015, and is projected to reach USD692 million by 2022, registering a CAGR of 4.9% during the forecast period. Asia-Pacific was the highest contributor to the global market with USD181 million in 2015, and is projected to reach USD270 million by 2022, registering a CAGR of 5.8%. The cumulative share of Asia-Pacific and LAMEA was 50.1% in the global polypeptide superabsorbent polymer market in 2015, accounting for USD247 million. These regions are projected to grow at CAGRs of 5.8% and 5.1%, respectively from 2016 to 2022. _x000D_  _x000D_   _x000D_  _x000D_  To retrieve the reports, please click here &lt;https://send.bcg.com/N0vENsAQsa3X9fpR8KwxIcWK&gt; ._x000D_  _x000D_   _x000D_  _x000D_  Additional Information: _x000D_  _x000D_  	*	Amino acids in the chemical industry &lt;http://www.news-medical.net/life-sciences/Amino-Acid-Uses-in-Industry.aspx&gt;  - Many amino acids are used as precursors for chemicals used in various industries, such as pesticides and herbicides. For example, threonine can be used to produce herbicide azthreonam and glycine can be used to produce glyphosate, another herbicide_x000D_  _x000D_  	*	Hydrophobic and Bulk Polymerizable Protein-Based Elastomers &lt;https://pubs.acs.org/doi/abs/10.1021/acssuschemeng.8b03557&gt;  - The preparation of a polyacrylate network toughened through incorporation of protein cross-linking domains is demonstrated using whey protein, the cationic surfactant benzalkonium chloride, and the hydrophobic monomer n-butyl acrylate. The resulting materials are amorphous and disordered but have microphase-separated protein-rich and polyacrylate-rich domains. All materials soften with increasing relative humidity, but the presence of a hydrophobic polyacrylate decreases the material’s moisture absorption at high humidity levels when compared to pure protein and networks comprised of a hydrophilic polyacrylate_x000D_  _x000D_   _x000D_  _x000D_  Efforts Invested: 3 Hours (Total Hours: 17 Hours; India: 10 Hours, Chile: 7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Feel free to reach out in case of further research requirement and we will book the earliest available slot for you._x000D_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Nitika Madad _x000D_  Sent: 04 February 2020 11:22_x000D_  To: Woodfinden.Leonie@</t>
  </si>
  <si>
    <t>Hola Jennifer,_x000D_  _x000D_   _x000D_  _x000D_  Claro que si, lo entiendo – entonces a partir de mañana voy a utilizar el título “EN Press Energy”._x000D_  _x000D_   _x000D_  _x000D_  Gracias a ti :)_x000D_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Carrasco, Jennifer [mailto:carrasco.jennifer@</t>
  </si>
  <si>
    <t>Hi Joyce,_x000D_  _x000D_   _x000D_  _x000D_  Hope you are doing well._x000D_  _x000D_  _x000D_  I have captured the views/commentary of the listed executives on Private Health Insurance in Australia for the last 2 years in the attached Excel file. As mentioned earlier, I leveraged Factiva database for press articles and scanned Bupa’s official website (for IR material, press releases, etc.) followed by a General Internet search. _x000D_  _x000D_   _x000D_  _x000D_  Notes:_x000D_  _x000D_  *	No relevant views/commentary on private health insurance could be located for Gerald Marion, Nick Stone, Les Carter and Natalie Papageorge_x000D_  *	Overall there were 9 relevant views/commentaries from the given Executives which could be found in the last 2 years_x000D_  *	Additionally, I have also added 9 views/commentaries on General Healthcare Insurance in Australia given by the Executives due to limited information availability_x000D_  *	Factiva pull-out has been attached for your reference_x000D_  _x000D_   _x000D_  _x000D_  Efforts Invested: 5 hours  _x000D_  _x000D_  Charge Code: 119180-13_x000D_  _x000D_   _x000D_  _x000D_  Please review the information shared and let us know in case of any question or doubt._x000D_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Rajat Pandey _x000D_  Sent: 04 February 2020 10:40_x000D_  To: Guo.Joyce@</t>
  </si>
  <si>
    <t>Hi Courtney,_x000D_  _x000D_   _x000D_  _x000D_  In this update, I have completed work on the remaining 171 companies (from row no: 164,”Cable &amp; Wireless Communications”  to row no: 490, ”Syngenta”) to capture revenue figures for the year ranging from 2017 to 2019 in millions of USD._x000D_  _x000D_   _x000D_  _x000D_  In order to source the required information, I have leveraged Orbis database and matched the companies on the basis of headquarters (column D) mentioned in the shared Excel file. I have compiled my findings in the attached Excel file under the columns AZ, BA and BB as, Operating revenue 2019, Operating Revenue 2018 and Operating Revenue 2017 respectively. _x000D_  _x000D_   _x000D_  _x000D_  Please download the supporting Orbis pull outs using the following link: https://send.bcg.com/Uyp4zQ2CuOKpjH9DAKla6eK6_x000D_  _x000D_   _x000D_  _x000D_  Efforts Invested: 3.5 hours in today’s update (Total: 5.5 hours)_x000D_  _x000D_  Charge Code: 13402-19_x000D_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Also, feel free to reach out to us in case you require further assistance on this or any other task. 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Varunika Shah &lt;Varunika.Shah@evalueserve.com &lt;mailto:Varunika.Shah@evalueserve.com&gt; &gt; _x000D_  Sent: 04 February 2020 10:50_x000D_  To: Dong.Courtney@</t>
  </si>
  <si>
    <t>Hi Maria,_x000D_  _x000D_   _x000D_  _x000D_  Thank you for your email!_x000D_  _x000D_   _x000D_  _x000D_  By the time we received your email, we had already worked on two industries in Japan. However, going forward, we will look for only one case per country/city wherein the government has leveraged customer-centric approaches/customer journey for improved service delivery. For now, we have already initiated work on Finland, Switzerland and the UAE. Also, as suggested, we will try and capture details for different industries (other than Tourism)._x000D_  _x000D_   _x000D_  _x000D_  Since it is taking us around 1.5-2 hours per industry, we believe that we might not be able to cover all the 12 cities/countries. In case of realignments in workflow, our colleagues from Chile (marked in the email) might take the task further. However, they will be in a better position to confirm today’s take-up of this task._x000D_  _x000D_   _x000D_  _x000D_  Further, we have reserved some capacity from our India centre, for tomorrow to assist you with this request._x000D_  _x000D_   _x000D_  _x000D_  We will share our next update on this task, covering as many locations as possible, by 4:30 PM Moscow time today._x000D_  _x000D_   _x000D_  _x000D_  Hope this works. Let me know in case of any realignments,_x000D_  _x000D_   _x000D_  _x000D_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t>
  </si>
  <si>
    <t>Hi Jojo,_x000D_  _x000D_   _x000D_  _x000D_  Hope this Email finds you well. Please note that we have resumed operations for today and we have booked capacity to assist you on your request in case you have a budget extension. We will wait for your go-ahead in order to continue working on your task._x000D_  _x000D_   _x000D_  _x000D_  Looking forward to your comments, if you have any updates or comments, please let us know._x000D_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03, 2020 7:08 PM_x000D_  To: France-Mensah, Jojo &lt;France-Mensah.Jojo@</t>
  </si>
  <si>
    <t>Hi Harshit,_x000D_  _x000D_   _x000D_  _x000D_  Thank you for looping us in._x000D_  _x000D_   _x000D_  _x000D_  _______________________x000D_  _x000D_   _x000D_  _x000D_  Hi Yasmine,_x000D_  _x000D_   _x000D_  _x000D_  Thank you for sharing this request with us._x000D_  _x000D_   _x000D_  _x000D_  Please note that we have capacity to assist you on this task from our Chile center today. Feel free to share the file at your earliest convenience, so that we can initiate efforts._x000D_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Khurana, Harshit [mailto:Khurana.Harshit@</t>
  </si>
  <si>
    <t>Hi Alice,_x000D_  _x000D_   _x000D_  _x000D_  Thank you for your Email._x000D_  _x000D_   _x000D_  _x000D_  We are about to close our operations for the day in next one hour. Nitika and team will get back to you on the queries mentioned below by tomorrow morning (4 am London time)._x000D_  _x000D_   _x000D_  _x000D_  Hope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Nitika Madad &lt;Nitika.Madad@evalueserve.com&gt; _x000D_  Sent: 04 February 2020 18:00_x000D_  To: BCG &lt;BCG@evalueserve.com&gt;_x000D_  Subject: FW: Attn. Azraa: Evalueserve Update_Biopharma segments with protein folding applications_RES1058356_January 30, 2020_x000D_  _x000D_   _x000D_  _x000D_  Marking DL…_x000D_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From: Ahn, Alice &lt;Ahn.Alice@</t>
  </si>
  <si>
    <t>Hi Thomas,_x000D_  _x000D_   _x000D_  _x000D_  We have completed work to locate information related to “evolution of prices for Black oil sunflower and Millet” and compiled our findings in attached Excel file. Please refer to the below mentioned key points._x000D_  _x000D_   _x000D_  _x000D_  Key Points:-_x000D_  _x000D_  *	Information on black oil sunflower was not available. However, we could locate information on sunflower oil and sunflower seed_x000D_  *	Sunflower oil: In this, we captured global price of sunflower oil from the year 1990 to 2019_x000D_  *	Sunflower seed: We also looked for key markets in the world that are engaged in sunflower seed production and captured their production volume and average production price_x000D_  *	Wholesale price- countries: Included snap shot of wholesale price trend for Russia, China and Global trend _x000D_  _x000D_   _x000D_  _x000D_  Please review the work shared and let us know in case of any further assistance. Based on your reply, we will book the earliest available bandwidth._x000D_  _x000D_   _x000D_  _x000D_  Efforts Invested: 3 Hours (Total: 6 Hours)_x000D_  _x000D_  Charge Code: 304720-12_x000D_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_x000D_  Sent: 04 February 2020 13:01_x000D_  To: Mulligan.Thomas@</t>
  </si>
  <si>
    <t>Hello Maria,_x000D_  _x000D_   _x000D_  _x000D_  Trust you are well and many thanks for reaching out with this assignment._x000D_  _x000D_   _x000D_  _x000D_  This is Adela and I will be assisting you today, February 4, from our Romania center to capture the indicators from the French document and list them in the Excel file together with all the information of interest: the report section where they are mentioned, their full denomination, the year the apply to, and the source cited by the report. _x000D_  _x000D_   _x000D_  _x000D_  Regarding the translation, I can add a column containing the English name of each indicator, but do note that we are not a translation service provider and although I have an advanced level of French, the translation might not have the same accuracy as if performed by a native speaker or a certified translator._x000D_  _x000D_   _x000D_  _x000D_  As for the time needed to complete this task, as of now it would be hard to estimate. Nevertheless, I will be in touch with an update and more details on how the task is evolving by our EOD, 7 pm Riyadh time._x000D_  _x000D_   _x000D_  _x000D_  Any changes or suggestion you might want to share in the meantime,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Ref:MSG5707388_MRD90g652H7kXUGlrF64_x000D_  _x000D_   _x000D_  _x000D_  From: Raji, Maria [mailto:Raji.Maria@</t>
  </si>
  <si>
    <t>Hi Wesley,_x000D_  _x000D_   _x000D_  _x000D_  In this update, we have completed work on one other company namely Google Cloud Platform (Total: 3 today), to locate details on various parameters mentioned in the original request. Work for three companies i.e. Oracle, SAP, IBM is still in progress. However, we have compiled the information for all the companies on total cloud revenue and YoY growth._x000D_  _x000D_   _x000D_  _x000D_  To locate the required information, we have followed the previously mentioned methodology and compiled our findings in the attached Excel file._x000D_  _x000D_   _x000D_  _x000D_  Efforts Invested: 1.5 hours in this update (Total: 6 hours)_x000D_  _x000D_  Charge Code: 325437-23_x000D_  _x000D_   _x000D_  _x000D_  Way Forward: We have exhausted the initial budget allocated for this request and require an additional budget of six hours in order to complete the whole task. Based on your go-ahead (for the budget extension), we will continue working on the remaining three companies (WIP part) once we resume our operation by, 11:00 pm, New Jersey time, today (February 04, 2020)._x000D_  _x000D_   _x000D_  _x000D_  Please review the work done so far and let us know about the budget extension on this request._x000D_  _x000D_   _x000D_  _x000D_  Looking forward to your reply on this._x000D_  _x000D_   _x000D_  _x000D_  Regards,_x000D_  _x000D_  Meenu and Shourya_x000D_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Meenu Kumari &lt;Meenu.Kumari@evalueserve.com &lt;mailto:Meenu.Kumari@evalueserve.com&gt; &gt; _x000D_  Sent: 04 February 2020 16:46_x000D_  To: Hung.Wesley@</t>
  </si>
  <si>
    <t>Hi Carmen,_x000D_  _x000D_   _x000D_  _x000D_  This is Sofia from Chile center._x000D_  _x000D_   _x000D_  _x000D_  Please note that we have resumed operations for the day and will initiate efforts on your request shortly._x000D_  _x000D_  We will conduct an open Internet search in order to locate companies that have holistic wellness campaigns, we will screenshot or provide the source link where this information is found._x000D_  _x000D_  Will share results as soon as complete._x000D_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Prashant Singh _x000D_  Sent: Tuesday, February 04, 2020 1:51 AM_x000D_  To: To, Carmen &lt;To.Carmen@</t>
  </si>
  <si>
    <t>Hello Laura, _x000D_  _x000D_   _x000D_  _x000D_  This is Llindrisca from our Chile center. Note that we will be able to initiate efforts on this shortly. _x000D_  _x000D_   _x000D_  _x000D_  We will follow your instructions and add all the integrations by category available on the Mailchimp website. After that, we will search for each competitor if they also have these integrations. Also, we will add any other integration that Mailchimp does not have. For this, we will mainly leverage the company website. _x000D_  _x000D_   _x000D_  _x000D_  We will send you and update after covering a couple of competitors. We hope this is suitable for you and please let us know if there is any change.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Prashant Singh _x000D_  Sent: Tuesday, February 04, 2020 2:27 AM_x000D_  To: Spindler.Laura@</t>
  </si>
  <si>
    <t>Hi Nidhi,_x000D_  _x000D_   _x000D_  _x000D_  With this update, I have completed Task 1(B) and Task 2 for Tyson Foods and Task 1(B) for Mars, while work on Task 2 for Mars is still in progress. _x000D_  _x000D_   _x000D_  _x000D_  Key Points:_x000D_  _x000D_  *	Tyson Foods released the updated goals in 2019 &lt;Link &lt;https://www.tysonfoods.com/news/news-releases/2019/5/tyson-foods-accelerates-programs-meet-ambitious-sustainability-goals&gt; &gt;, hence I have provided the year as ‘2019’ for all the goals in Task 1(B)_x000D_  *	While conducting research on Task 1(B) for Mars, I came across the following observation:_x000D_  _x000D_  *	The company has categorized the sustainability objectives and their targets under three broad headers: _x000D_  _x000D_  	*	Climate Action_x000D_  	*	Thriving People_x000D_  	*	Nourishing Well being_x000D_  _x000D_  *	The efforts implemented under these headers by Mars for sustainable operations contributes to multiple SDGs, however, the company has made a strategic decision to focus on ‘three’ goals that align most closely with these three headers, namely: SDG 1 (No Poverty); SDG 3 (Good Health and Well-being); SDG 13 (Climate Action) &lt;Link &lt;https://gateway.mars.com/m/45f64dd4411a8c82/original/Mars-Sustainability-Report-English.pdf&gt; &gt;_x000D_  _x000D_   _x000D_  _x000D_  Methodology:_x000D_  _x000D_  *	To locate information on Task 2 for Tyson Foods, I first exhausted the initiatives and programs listed in the sustainability reports of 2018 &lt;https://www.tysonsustainability.com/sites/default/files/2019-06/TSN-002_06_20_2019_LOW.pdf&gt;  and 2017 &lt;https://www.tysonsustainability.com/sites/default/files/2019-05/Tyson%202017%20Sustainability%20Report.pdf&gt;  and the press releases of the company website, and then followed up with a General Internet search._x000D_  *	To locate information on Task 1 (A) for Mars, I have primarily leveraged the 2017-18 report on the Sustainable Generation plan &lt;https://gateway.mars.com/m/45f64dd4411a8c82/original/Mars-Sustainability-Report-English.pdf&gt; _x000D_  _x000D_   _x000D_  _x000D_   _x000D_  _x000D_  Efforts Invested: 8 Hours in this update (Total: 95 Hours)_x000D_  _x000D_  Charge Code: 15001-89_x000D_  _x000D_   _x000D_  _x000D_  Way Forward:  I will continue work on Task 2 for Mars, once we resume our operations by 9:30 am IST, tomorrow (February 05, 2020). Post this, I will initiate work on Task 1(B) and Task 2 for the remaining two companies, starting from Midea Group._x000D_  _x000D_   _x000D_  _x000D_  Hope this works. 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04 February 2020 10:22_x000D_  To: Singh, Nidhi &lt;Singh.Nidhi@</t>
  </si>
  <si>
    <t>Hi Innsung,_x000D_  _x000D_   _x000D_  _x000D_  Thank you for your Email._x000D_  _x000D_   _x000D_  _x000D_  As previously mentioned, Oanda &lt;https://www1.oanda.com/currency/converter/&gt; ’s exchange rate at 31.12.2019 was leveraged to convert the local currencies in American dollars. However, the figures in American dollars for minimum wage in Hong Kong, Japan, and South Korea were extracted from the initial source, Trading Economics &lt;https://tradingeconomics.com/&gt; , where they were already converted.  _x000D_  _x000D_   _x000D_  _x000D_  Hope this clarifies everything and do let me know in case of any other notes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Kim, Innsung [mailto:Kim.Innsung@</t>
  </si>
  <si>
    <t>Hi Sofia, _x000D_  _x000D_   _x000D_  _x000D_  In this update, I have completed work for first three solutions i.e. “Field Service lightning by Salesforce, Parsable and Arcos” across the following criteria; Product Functionalities, Technical Requirements and Strategic. In order to locate this information, I have looked into company websites, blogs/ reviews on internet and further supplemented it with an Open Internet search.  I have compiled my findings in the attached Excel file under the tabs named; Field force work management, Additional Comment and Sources for your reference._x000D_  _x000D_   _x000D_  _x000D_  Research Methodology:_x000D_  _x000D_  *	Step 1: I checked the company websites, blogs/ review websites and then referred sections such as; Product overview and description. I also, checked product specification sheets/features descriptions and developer guides in order to exhaustively assess and map the solution features based on the criteria mentioned in the shared Excel file_x000D_  *	Step 2: Under the tab named “Field force work management” I have marked “Yes” for features which I was able to locate using the above mentioned sources and I have marked “-“ for features where no relevant information was present_x000D_  *	Step 3: Under the tab named “Additional Comments”  I have captured statements supporting the “Yes” marked in the first tab_x000D_  *	Step 4: As suggested, I have captured the sources under the tab named “Sources” for your reference_x000D_  _x000D_   _x000D_  _x000D_  Key Points: _x000D_  _x000D_  *	In order to classify a IT vendor as “Large, Medium or Small” Player, I have taken the following assumption; Large company (revenue is greater than USD 10+ Mn), Medium company (revenue is between  USD 5-10 Mn), Small company (revenue is less than 5 Mn). Hope this works for you, do let me know your thoughts on this_x000D_  _x000D_   _x000D_  _x000D_  Effort Estimation:_x000D_  _x000D_  It took me ~2 hours per solution to locate information for one solution exhaustively, since all the listed 21 names are solutions offered by various IT vendors. It is difficult to locate relevant information across all the mentioned criteria, due to granularity of the ask. Also, for some cases I have to fill an RFQ Enquiry form in order to download the product documentation which makes it a time consuming task. Therefore going by this estimate, I would be able to complete a maximum of 10-11 solution assessment in the allocated budget of 20 hours. _x000D_  _x000D_   _x000D_  _x000D_  Efforts Invested: 6 hours in this update_x000D_  _x000D_  Charge Code: 193560-92_x000D_  _x000D_   _x000D_  _x000D_  Way Forward: Since we are left with 14 hours of the allocated budget, I will be able to cover additional 7-8 solutions tomorrow. Alternatively, there are three approaches to take this forward._x000D_  _x000D_  	*	Approach 1: To utilize the remaining 14 hours and cover around 7-8 companies or cap our efforts to 1 hour per company to cover 11 solutions additionally _x000D_  	*	Approach 2: To priotise solutions (columns) or criteria (rows) to cover maximum ground in the remaining budget_x000D_  	*	Approach 3: To cover all the 18 remaining solutions exhaustively, we will require an additional budget of approximately 21 hours _x000D_  _x000D_   _x000D_  _x000D_  Please let me know which approach suits you the best. Looking forward to your reply. _x000D_  _x000D_   _x000D_  _x000D_  Regards,_x000D_  _x000D_  Himanshu_x000D_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04 February 2020 10:45_x000D_  To: 'Berrada.Sofia@</t>
  </si>
  <si>
    <t>Hi Aaqib,_x000D_  _x000D_   _x000D_  _x000D_  Thank you for reaching out._x000D_  _x000D_   _x000D_  _x000D_  Do note that as of now Chile center has capacity to assist you in the second part of our day due to previously committed requests, hence, please share the request details as per your earliest convenience so we can plan work accordingly._x000D_  _x000D_  Look forward to hear back from you._x000D_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Mujtaba, Syed Aaqib [mailto:Mujtaba.SyedAaqib@</t>
  </si>
  <si>
    <t>Hi Kaustav,_x000D_  _x000D_   _x000D_  _x000D_  I have located information on 11 non-highlighted companies, starting from Row Number 29 to Row number 44 (Total: 25 companies covered today), for parameters namely web- based purchases, browser based purchases, in-car payments etc. My findings are compiled in the attached Excel file for your reference. _x000D_  _x000D_   _x000D_  _x000D_  Key Points:_x000D_  _x000D_  *	For the companies, where I was unable to validate the data and/or information was not available or it was mentioned that the solution is offered via a dealer, have been marked as “-“ for your reference. Relevant comments, along with the Sources are updated in the “Sources” tab of the shared Excel file_x000D_  *	Data on browser based purchase for connected car services and in-car payments were on a lower side_x000D_  *	While conducting the research, I found that most of the connected car services are either in-built or can be upgraded via a smartphone app. However, it is not evident if the end-user has to opt for additional purchase option to avail the features_x000D_  *	In car/ In vehicle payments are a relatively new concept and automobile manufacturers are indulging into partnerships with payment providers to integrate a hassle free solution via its system dashboards. For example, Fiat Chrysler and Shell partnered to enable in-car fuel payments, via the Uconnect platform &lt;&lt;Link&gt;&gt; &lt;https://www.businessinsider.com/fiat-chrysler-shell-enable-in-car-fuel-payments-2020-1?IR=T&gt; _x000D_  _x000D_   _x000D_  _x000D_  Efforts Invested: 3.5 hours (Total: 8 hours)_x000D_  _x000D_  Charge Code: 249945-97_x000D_  _x000D_   _x000D_  _x000D_  Way Forward: I will continue to locate information on the remaining 16 companies, once we resume our operations by 9:30 am IST, tomorrow (February 05, 2020). _x000D_  _x000D_   _x000D_  _x000D_  Hope you find the above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Nittya Balodia _x000D_  Sent: 04 February 2020 15:23_x000D_  To: Ghosh.Kaustav@</t>
  </si>
  <si>
    <t>Hi Charlotte,_x000D_  _x000D_   _x000D_  _x000D_  Thank you for your Email, and glad that the output was aligned with your expectations 😊_x000D_  _x000D_   _x000D_  _x000D_  In relation to your queries:_x000D_  _x000D_   _x000D_  _x000D_  *         Please note that we have conducted extensive search in order to locate their emails; however, in many cases the only means of contact available for the company was through Email form, plus they did not give details on their leadership or who was in charge CSR/Sustainability. We can still push further to see if we can locate any relevant data, but results may be on the lower side._x000D_  _x000D_  *         In relation to our findings (attaching the file with Email cell colored for your reference):_x000D_  _x000D_  o   For 44 companies we were not able to locate a name nor an Email (no color)._x000D_  _x000D_  o   For 23 companies we could find a name and an Email (green)._x000D_  _x000D_  o   For 52 companies we could not find a name but we found an Email (blue)._x000D_  _x000D_  o   For 29 companies we found a name but a generic Email address (orange)._x000D_  _x000D_   _x000D_  _x000D_  We will try to find an Email and/or a name for companies with no information, and will get back to you once we have checked them all. Hope this is suitable._x000D_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Prashant Singh _x000D_  Sent: Tuesday, February 04, 2020 6:18 AM_x000D_  To: Saint-Bonnet, Charlotte &lt;saintbonnet.charlotte@</t>
  </si>
  <si>
    <t>Hi Bryann,_x000D_  _x000D_   _x000D_  _x000D_  Many thanks for your reply. Our colleagues from India center are offline at the moment but we will put this task on hold until further notice from you side._x000D_  _x000D_   _x000D_  _x000D_  In case of any queries or changes, please do not hesitate to let us know._x000D_  _x000D_   _x000D_  _x000D_  Best wishes,_x000D_  _x000D_  Maria  _x000D_  _x000D_   _x000D_  _x000D_  Maria Somfelean | Business Analyst | Evalueserve | +40 364 730 328 (Extn. 3328) _x000D_  _x000D_   _x000D_  _x000D_  S.C. Evalueserve S.R.L., Olimpia Business Center, Calea Dorobantilor, 98-100, Etaj 7, Cluj-Napoca, Cluj 400609, Romania_x000D_  _x000D_   _x000D_  _x000D_  From: DaSilva, Bryann [mailto:DaSilva.Bryann@</t>
  </si>
  <si>
    <t>Hi Richard,_x000D_  _x000D_   _x000D_  _x000D_  Hope you are doing well!_x000D_  _x000D_   _x000D_  _x000D_  With this update, I have completed work for all the criteria under the heading ‘Labour’, for the updated list of regions and populated my findings in the tab ‘Potential indices_ Data’ of the attached Excel file. I have cited all the sources in the tab ‘Potential indices_ sources’ for your reference. Keeping in alignment with this approach, I plan to continue the task by working on one criteria for all the regions and so on for further criteria as well._x000D_  _x000D_   _x000D_  _x000D_  To collate the asked details, I incorporated the previously stated methodology, along with the additional documents shared by you._x000D_  _x000D_   _x000D_  _x000D_  Note: For Croatia, Serbia and China; information could not be located for the below mentioned criteria:_x000D_  _x000D_  *	Availability of skilled labour rating_x000D_  *	EIU quality of labour force rating_x000D_  *	EIU labour market rating_x000D_  _x000D_   _x000D_  _x000D_  Efforts Invested: 5.5 Hours (Total: 11.5 hours)_x000D_  _x000D_  Charge Code: 116580-12_x000D_  _x000D_   _x000D_  _x000D_  Way Forward: Please review the output shared and let me know in case of any query. I will continue my efforts on the remaining task, once we resume our operations by 5:30 AM, Berlin time, tomorrow (February 05, 2020). 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04 February 2020 11:41_x000D_  To: Wiesner.Richard@</t>
  </si>
  <si>
    <t>Hi Pragya,_x000D_  _x000D_   _x000D_  _x000D_  Thank you for your reply and go-ahead. We will add this request in our pipeline and will reach out to you tomorrow morning with more information on methodology, delivery timelines and any queries that we might have._x000D_  _x000D_   _x000D_  _x000D_  In the meantime, please feel free to let us know in case of any notes or suggestions from your side._x000D_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*China center will be closed until February 09, 2020, following a government advisory in the country._x000D_  _x000D_   _x000D_  _x000D_  From: Maini, Pragya [mailto:Maini.Pragya@</t>
  </si>
  <si>
    <t>Hi Hanson,_x000D_  _x000D_   _x000D_  _x000D_  I have worked on your request to search information on ‘Automobile auction pricing’ for the wholesale used car in the US and compiled my findings in the attached Excel file. The populated results are majorly sourced from search conducted across the General Internet, where I have been able to find the required information for 14 Automobile wholesalers. As per the wholesalers covered today, it can be inferred that the average fee required to be paid for each unit of vehicle purchased is USD 204.5, the mentioned figure does not include uncertain fee charges like Late fees, Third party finance fee, etc._x000D_  _x000D_   _x000D_  _x000D_  Notes:  _x000D_  _x000D_  *	As the task required information on ‘Car wholesalers’, the search for the ‘type of dealer’ took some additional time, as I had to go through the company description to ascertain the same_x000D_  *	For four platforms (Copart Inc., Interstate Auto Auction, IAAI, TradeRev), the fee pricing was tiered by value of the car. In such cases, I have taken snippets of the available information (provided in ‘Snippet’ tab), and mentioned the same along with relevant additional information in the ‘Comments’ column of the Excel file_x000D_  *	For two platforms, i.e. Adesa and Pipeline, the information gathered on the fees charged was sourced from a third party website ‘Caromoto &lt;https://caromoto.com/ww/?cl_prc=1000&amp;cl_cnt=us&amp;cl_usz=&amp;cl_usp=&amp;cl_cntp=&amp;cl_auc=MAN&amp;cl_aucl=&amp;cl_type=CAR&amp;cl_brok=0&amp;cl_logi=0&amp;cl_cert=0&amp;cl_pens=0&amp;cl_insp=0&amp;cl_forw=0&amp;cl_regi=0&amp;cl_ins=0&amp;cl_cus=0&amp;cl_wsl=0#calc&gt; ’. I have only taken into account the ‘Auction fee’ mentioned on the website as other figures (e.g. Caromoto Fee) were irrelevant to the ask_x000D_  *	Wherever information could not be located, ‘-‘ has been marked in the respective cells_x000D_  _x000D_   _x000D_  _x000D_  Efforts Invested: 6.5 Hours_x000D_  _x000D_  Charge Code: 142460-80_x000D_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From: Siddhant Sharma _x000D_  Sent: 04 February 2020 11:44_x000D_  To: Wong.Hanson@</t>
  </si>
  <si>
    <t>Attn. Rishabh: Evalueserve Update_Industrial Robotics Diligence_RES1062740 _February 04, 2020</t>
  </si>
  <si>
    <t>Hi Rishabh,_x000D_  _x000D_   _x000D_  _x000D_  I have worked on first three companies (JBT, Daifuku and Dematic) to locate the asked information on partnerships over the period of 2016-2020 and compiled the results in the attached Excel file. As discussed over the call, I have not included M&amp;A for these companies; and dollar values could not be located for the captured partnerships._x000D_  _x000D_   _x000D_  _x000D_  For Lidar Technology, there is no direct results on company websites. However, I will deep dive to look for this technology adoption by given companies. As I found that, this technology is used in in AGV (Automated Guided Vehicles) and it may be used in these vehicles manufacturing.(Source &lt;https://www.conveyco.com/future-agvs-new-technology-keep-eye/&gt; )_x000D_  _x000D_   _x000D_  _x000D_  Efforts Invested: 2.5 hours_x000D_  _x000D_  Charge Code: 119321-16_x000D_  _x000D_   _x000D_  _x000D_  Way Forward: Please review the work done so far and let me know in case of any query. My colleague Varunika (Cc’ed in email) will continue work on this request, once we resume our operations by 9:30 am IST tomorrow (February 05, 2020)._x000D_  _x000D_   _x000D_  _x000D_  Let us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From: Nitika Madad &lt;Nitika.Madad@evalueserve.com &lt;mailto:Nitika.Madad@evalueserve.com&gt; &gt; _x000D_  Sent: 04 February 2020 16:02_x000D_  To: Sharma.Rishabh2@</t>
  </si>
  <si>
    <t>Hi Saaya,_x000D_  _x000D_   _x000D_  _x000D_  Hope this email finds you well. This is Nicolas from our Chile center. Please note that we will initiate efforts on this task now._x000D_  _x000D_   _x000D_  _x000D_  We will  search for revenues and annual spend on environmental services for all of the companies listed on the excel file. Also, we will leverage companies’ 10Ks and earning reports/presentations, if available, to see if the companies break out environmental spend in any way. _x000D_  _x000D_   _x000D_  _x000D_  We will share our results as soon as complete. Also, kindly let us know if there is a budget cap in mind._x000D_  _x000D_   _x000D_  _x000D_  Please let us know in case of any comments or changes. 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Nath, Saaya [mailto:Nath.Saaya@</t>
  </si>
  <si>
    <t>Hi Takaaki,_x000D_  _x000D_   _x000D_  _x000D_  Many thanks for your reply and go-ahead. Our colleagues from India center are offline at the moment but we will add the task in their pipeline and the team will reach out to you tomorrow morning with more details on methodology and delivery timelines._x000D_  _x000D_   _x000D_  _x000D_  In case of any notes or changes in the meantime, please do not hesitate to let us know._x000D_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From: Hara, Takaaki [mailto:Hara.Takaaki@</t>
  </si>
  <si>
    <t>Hi Yuta, _x000D_  _x000D_   _x000D_  _x000D_  We have completed work on 39 facilities of P&amp;G, using the earlier shared methodology. Details covered today are highlighted in Blue; whereas, work on the cells highlighted in Orange colour is yet to be initiated. Our findings for the day are compiled in the tab titled “Data” of the attached Excel file. Further, we have also created an additional tab titled “summary” in which we have provided a brief of our findings covered so far._x000D_  _x000D_   _x000D_  _x000D_  Note:_x000D_  _x000D_  *	During the course of our research, we identified two additional facilities in Hungary, and one each in Romania and Prague. These locations have been included in this output _x000D_  *	P&amp;G &lt;https://www.automationworld.com/products/software/news/13319729/pg-puts-manufacturing-data-in-the-cloud&gt;  is using the Predix Manufacturing Data Cloud (MDC) based solution in multiple manufacturing sites. However, P&amp;G has not disclosed any information on the sites equipped with MDC _x000D_  _x000D_   _x000D_  _x000D_  Query: P&amp;G is restructuring its operation, which aims at closure of old facilities and opening of new modern facilities. For now, we have only focused on the facilities mentioned in the shared Excel file, and have not done an exclusive search to locate all the operational facilities. Let us know, if you would like us to check for a comprehensive list of operational facilities of P&amp;G and then search for the asked datapoints._x000D_  _x000D_   _x000D_  _x000D_  Efforts Invested: 12.5 hours (Total: 55 hours)_x000D_  _x000D_  Charge Code: 201660-75_x000D_  _x000D_   _x000D_  _x000D_  Way Forward: Please review the shared output and let us know in case of any queries. Meanwhile, we will resume work on the remaining 10 facilities of P&amp;G, Unilever, Lixil, Carbee and Kewpie, once we resume our operations by 1:00 PM Tokyo time, tomorrow (February 05, 2020)._x000D_  _x000D_   _x000D_  _x000D_  Looking forward to your thoughts on the shared output._x000D_  _x000D_   _x000D_  _x000D_  Regards, _x000D_  _x000D_  Sanprati and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04 February 2020 10:20_x000D_  To: Inumaru.Yuta@</t>
  </si>
  <si>
    <t>Hi Azraa,_x000D_  _x000D_   _x000D_  _x000D_  We have completed work on the request and captured information on the parameters ‘Custom peptide synthesis’ along with the ‘Product portfolio’ and ’R&amp;D spend in enzyme manufacturing’ of the key players in the ‘Enzyme manufacturing’ market. _x000D_  _x000D_   _x000D_  _x000D_  To carry out the research, we have leveraged EMIS database (for market reports), referred company websites and their IR materials, followed by a General Internet search. We have compiled our findings in the attached Word document and have also provided the supporting documents in the shared link which can be accessed from: https://send.bcg.com/dmwO6171jXtnDewHzj2Xsbj0 _x000D_  _x000D_   _x000D_  _x000D_  Notes:_x000D_  _x000D_   _x000D_  _x000D_  Enzyme Manufacturing Market_x000D_  _x000D_  *	By leveraging EMIS, we located a report ‘Global Enzymes Market_2018-2024’ published by Allied Market Research in April 2018, which provides information on the market overview by type, source, reaction, application and region, along with the key companies involved in this segment_x000D_  *	Leveraging this report, we have collated a list of 10 companies and captured their product portfolio related to enzyme. Further, we referred to these company websites and their IR materials (for public companies), to capture information on their R&amp;D spend on enzyme manufacturing_x000D_  *	Some of the 10 companies mentioned above were privately held; thus we have checked their company websites to find out the R&amp;D spend on enzyme manufacturing. However, limited information was available for the same _x000D_  _x000D_   _x000D_  _x000D_  Custom Peptides Synthesis_x000D_  _x000D_  *	Parameter 1: Information on the extent to which proteins are involved in these segments_x000D_  _x000D_  *	During our research, we came across two research papers named ‘Progress in Chemical Synthesis of Peptides and Proteins, June 23, 2017’ and ‘Sequence-Specific Peptide Synthesis by an Artificial Small-Molecule Machine, January 11, 2013’, through which it could be analysed that proteins can be used in the manufacturing or production process of the Custom Peptides_x000D_  _x000D_  *	Parameter 2: Market reports covering information on the size, growth, trends in the segment and any barriers to entry_x000D_  _x000D_  *	In order to locate Industry reports related to this segment, we first leveraged EMIS database; however, no relevant reports could be located. Also, we tried to search for reports using keyword ‘peptide’, but no relevant reports were available for the same as well_x000D_  *	Post that, we conducted a General Internet search and located a paid report ‘Peptide Synthesis Market Size, Share &amp; Trends Analysis Report By Product (Equipment, Reagents &amp; Consumables, and Other), Technology (Solid Phase Peptide Synthesis (SPPS), Liquid Phase Peptide Synthesis (LPPS), and Hybrid Technology), And Segment Forecasts, 2019 – 2026’ published by Grand View Research. As per the report “The global peptide synthesis market size recorded a revenue of USD 379.99 million in 2018 and is expected to reach USD 1,011.99 million by 2026 growing at a CAGR of 13.0% during the forecast period (2019-2026)”._x000D_  _x000D_  The cost for single user license is USD 5,950 and the report covers information on several segments including ‘Product Benchmarking - Top 10 companies’,’ Peptides Synthesis Market– Industry Market Entry Scenario’ and ‘Peptides Synthesis Market Company Analysis’, etc. (Link) &lt;https://www.grandviewresearch.com/industry-analysis/peptide-synthesis-market/toc&gt; _x000D_  _x000D_  *	As of now, we have collated the information on this parameter in the Word document, from the abstract of the above mentioned paid report_x000D_  *	Additionally, we found another paid report ‘Customized Peptide Synthesis Market Overview’ by P&amp;S Intelligence. We believe that it may contain relevant information related to the ask, therefore, we are sharing the (Link &lt;https://www.psmarketresearch.com/market-analysis/customized-peptide-synthesis-market&gt; ), for your reference_x000D_  _x000D_   _x000D_  _x000D_  Efforts Invested: 7 hours (Total: 22.5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Also, feel free to reach out to us, in case you require any further assistance on this or any other task and we will be happy to book the earliest available time slot for you, accordingly._x000D_  _x000D_   _x000D_  _x000D_  Looking forward to working with you on future assignments. _x000D_  _x000D_   _x000D_  _x000D_  Kind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04 February 2020 17:00_x000D_  To: 'Chaudhury.Azraa@</t>
  </si>
  <si>
    <t>Hi Maria,_x000D_  _x000D_   _x000D_  _x000D_  In this update, we have compiled the cases (highlighted in Blue), wherein the government of Japan, Finland, Switzerland, UAE and Hong Kong, used a customer centric approach to improve its services, in any of the suggested six industries. As mentioned, by the time we received your last email, we had already captured two cases in Japan (transportation and medicine). For other four regions, we have captured one case each. As of now, the work is yet to be initiated on Chile and the list of six cities._x000D_  _x000D_   _x000D_  _x000D_  We have followed the previously stated methodology to locate the details._x000D_  _x000D_   _x000D_  _x000D_  Efforts Invested: 10 hours (Total: 32 hours)_x000D_  _x000D_  Charge Code: 11900-08_x000D_  _x000D_   _x000D_  _x000D_  Way Forward: Our colleagues from Chile (marked in this email) will initiate work on the remaining seven locations, and will share the detailed methodology and estimated timelines in sometime. Also, we have reserved tomorrow’s (February 05, 2020) capacity for this request from our India center. Let us know in case you would like to leverage this capacity for the task._x000D_  _x000D_   _x000D_  _x000D_  Please review the shared work and let us know in case of any queries or suggestions._x000D_  _x000D_   _x000D_  _x000D_  Best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04 February 2020 17:41_x000D_  To: VNDTuretskaya.Maria@</t>
  </si>
  <si>
    <t>Thank you for sharing the request details, Aaqib._x000D_  _x000D_   _x000D_  _x000D_  The instructions seem clear so far, hence, we will let you know once we initiate efforts on your request and share results by our EOD._x000D_  _x000D_  Let us know in case of any changes and updates._x000D_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Mujtaba, Syed Aaqib [mailto:Mujtaba.SyedAaqib@</t>
  </si>
  <si>
    <t>Hi Alethea, _x000D_  _x000D_   _x000D_  _x000D_  We hope you are doing good!_x000D_  _x000D_   _x000D_  _x000D_  In this update, we have captured information for 10 companies (GKN Holdings Limited, Parker-Hannifin Corporation (NYSE:PH), Precision Castparts Corp., Safran SA (ENXTPA:SAF), Senior plc (LSE:SNR), TransDigm Group Incorporated (NYSE:TDG), Doncasters Group Limited, Eaton Corporation plc (NYSE:ETN), GE Aviation, Magellan Aerospace Corporation (TSX:MAL)). _x000D_  _x000D_   _x000D_  _x000D_  To locate the data, we referred to company website, their annual reports followed by a General Internet search. As mentioned by our colleagues from Chile center, this took more time than anticipated as the data availability was scattered and we had to refer multiple links to capture the asked information._x000D_  _x000D_   _x000D_  _x000D_  Notes:_x000D_  _x000D_  *	For Geographical Footprint (WIP)_x000D_  _x000D_  	*	As suggested, we have captured information for only the manufacturing locations of the covered companies_x000D_  	*	For parameter ‘Geographical footprint sub points i.e. Address, Country, Facility name or products’, data availability was limited_x000D_  	*	As highlighted by our colleagues from Chile team, capturing plant locations is very time consuming as several companies have multiple production facilities. As of now, we have provided a brief overview on the same in the output shared, on the basis of data availability. Capturing regional plant location is also taking excessive time as in few cases we need to manually count the plant location in a particular country/region (for instance, Precision Castparts &lt;http://www.precast.com/locations/&gt;  provide list of plants on a world map; in order to capture the regional information we need to count the plants, individually)_x000D_  	*	For few companies, we have captured information for only a few manufacturing plants out of the total plant locations available in order to provide a brief overview on the same (for instance: total 144 manufacturing locations were available for GKN, however, we have captured information for approximately 15 entries in this update). Let us know, if you would like us to capture information for all of the available plant locations_x000D_  _x000D_  *	For major competitors_x000D_  _x000D_  	*	Data availability for this parameter was limited on the respective company websites. Thus, in most cases we have captured this information from third party websites. Hope this is suitable_x000D_  _x000D_  *	For developments_x000D_  _x000D_  	*	To locate the information, we have checked company reports, press releases followed by a General Internet search targeting information for the time period 2017-2020. However, limited information was available for the same_x000D_  _x000D_  *	Additional comments: _x000D_  _x000D_  	*	We were able to locate Aecc Aero-Engine Control Co.,Ltd. Website (Link &lt;http://www.aaec.com.cn/&gt; ), however, we could not locate any relevant information due to language constraints (as most of information on the company website and annual report was published in Chinese language)_x000D_  	*	Work on the remaining entries is highlighted in ‘Yellow’ _x000D_  _x000D_   _x000D_  _x000D_  Efforts Invested: 12 hours (Total: 18 hours; India: 12 hours, Chile: 6 hours)_x000D_  _x000D_  Charge Code: 247767-57_x000D_  _x000D_   _x000D_  _x000D_  Way forward: Please review the work done and let us know in case of any queries. Meanwhile, our colleague Angela (CC’ed) from Chile center will continue work on the remaining companies and fields. They will contact you once they resume their operations on this task._x000D_  _x000D_   _x000D_  _x000D_  Let us know in case of any realignments,_x000D_  _x000D_   _x000D_  _x000D_  Best regards,_x000D_  _x000D_  Smarth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 Alethea &lt;Tan.Alethea@</t>
  </si>
  <si>
    <t>Hi Maria,_x000D_  _x000D_   _x000D_  _x000D_  This is Bruno from Chile Center. Please note that we have resumed operations for today and we will continue working on your request. We have coordinated our work with India Center and we will take the remaining locations (Chile and the list of six cities) following the previously stated methodology. _x000D_  _x000D_   _x000D_  _x000D_  We will share our results by our EOD, around 2:00 AM (February 5) Moscow Time._x000D_  _x000D_   _x000D_  _x000D_  Please let us know in case of any changes or queries._x000D_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Ratika Saxena _x000D_  Sent: Tuesday, February 04, 2020 10:46 AM_x000D_  To: VNDTuretskaya.Maria@</t>
  </si>
  <si>
    <t>Hi Mathias,_x000D_  _x000D_   _x000D_  _x000D_  This is Pablo from Evalueserve Chile center and will assist you on this request today._x000D_  _x000D_   _x000D_  _x000D_  I have read the mail chain and per my understanding you would like us to pull out revenue from data bases (Orbis) for P&amp;C companies. Could you please share the file with the list of players you are interested in?_x000D_  _x000D_   _x000D_  _x000D_  We will start efforts on this as soon as we get the list of companies to look for._x000D_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_x000D_  _x000D_  From: Prashant Singh _x000D_  Sent: Tuesday, February 04, 2020 4:44 AM_x000D_  To: Christensen, Mathias &lt;Christensen.Mathias@</t>
  </si>
  <si>
    <t>Hi Lynette,_x000D_  _x000D_   _x000D_  _x000D_  In the attached Excel file, we have updated the financials for UOB Indonesia by using the previously stated methodology. However, it is work-in-progress. Please retrieve the source documents for UOB Indonesia from this link (Link) &lt;https://send.bcg.com/thkWaMFvBeCF8Jug90k8xB2D&gt; _x000D_  _x000D_   _x000D_  _x000D_  Efforts Invested: 6 hours (Total Efforts Invested: 40 hours)_x000D_  _x000D_  Charge Code: 248006-04_x000D_  _x000D_   _x000D_  _x000D_  Way Forward: We will continue work on UOB Indonesia, once we resume our operations by 12 Noon SGT, tomorrow (February 05, 2020)._x000D_  _x000D_   _x000D_  _x000D_  Hope this is fine._x000D_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Vandana Kushwaha &lt;Vandana.Kushwaha@evalueserve.com&gt; _x000D_  Sent: 04 February 2020 15:50_x000D_  To: Poon.Lynette@</t>
  </si>
  <si>
    <t>Thank you, Yasmine!_x000D_  _x000D_   _x000D_  _x000D_  We will conduct open internet search and use the Email addresses as starting point to locate the entities required. We will determine if they are operational or not based on their website and any additional element._x000D_  _x000D_   _x000D_  _x000D_  We will cover as much ground as possible as will share our findings by our EOD. Hope this is suitable._x000D_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Gharaibeh, Yasmine [mailto:Gharaibeh.Yasmine@</t>
  </si>
  <si>
    <t>Hi Alethea, _x000D_  _x000D_   _x000D_  _x000D_  As mentioned by my colleague, we will continue working on the remaining companies from our Chile center. _x000D_  _x000D_   _x000D_  _x000D_  Regarding locations, we will include country/city depending on availability and how the company provides the data. We will make comments for this. _x000D_  _x000D_   _x000D_  _x000D_  In order to progress as much as possible, we will deploy multiple analysts on this and share as much as we can cover by our EOD today. _x000D_  _x000D_   _x000D_  _x000D_  Best regards,_x000D_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Tanuj Anand _x000D_  Sent: Tuesday, February 04, 2020 10:50 AM_x000D_  To: Tan.Alethea@</t>
  </si>
  <si>
    <t>Hello Maria,_x000D_  _x000D_   _x000D_  _x000D_  I am sharing a first update in order to make sure that the information captured so far is in line with your expectations._x000D_  _x000D_   _x000D_  _x000D_  I would like to emphasize on this occasion that the task is extremely time-consuming in the sense that I have spent one hour on the first 2-page section, Synthèse et chiffres clés du Panorama EY-France Créative 2019, and have already extracted and translated about 20 indicators. _x000D_  _x000D_  *         Where the year was not clearly specified, I marked the respective cell with a dash. _x000D_  _x000D_  *         Additionally, I have included indicators which were only enumerated in the text, without being associated with a certain year or source._x000D_  _x000D_   _x000D_  _x000D_  Efforts Invested: 1.5 Hours _x000D_  _x000D_  Charge Code: 187405-03_x000D_  _x000D_   _x000D_  _x000D_  It would be great if you could take a look at the attached Excel file and decide upon what I should prioritize under these circumstances. _x000D_  _x000D_   _x000D_  _x000D_  Meanwhile, I will continue as before and share another update within an hour approximately._x000D_  _x000D_   _x000D_  _x000D_  Looking forward to your thoughts._x000D_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Tuesday, February 4, 2020 2:48 PM_x000D_  To: Raji.Maria@</t>
  </si>
  <si>
    <t>Hi Amy,_x000D_  _x000D_   _x000D_  _x000D_  Many thanks for reaching out to us. We would gladly assist you with this research and have capacity to start building up the list of contacts tomorrow, February 5, from our Romania center._x000D_  _x000D_   _x000D_  _x000D_  We have noticed that in RMS it is mentioned that the request should be allocated to a US citizen but do note that we do not have such an analyst within our team, across centers. We have already done a preliminary research on the first few entries provided as an example and we are able to access the respective websites without any issues – nonetheless, in case of any such situations, of websites blocked due to our location, we will definitely let you know as we come across them._x000D_  _x000D_   _x000D_  _x000D_  As for an estimate, it would be hard to tell as of now, without spending a bit of time on this research but if we were to limit ourselves to 10 minutes per entry, this would result into around 33 hours’ worth of effort. Do note that you will be charged at a rate of USD 55/hr. which brings this task to USD 1,815 in total. However, do note that this is just a rough estimate and we will be in a better position to update you on this once having a chance to invest a few hours into it. Also, if we were to only look for the website and email address, it will definitely take less time (probably a maximum of 5 minutes, if the data is hard to find)._x000D_  _x000D_   _x000D_  _x000D_  Do let us know your thoughts on this and based on your go-ahead, we will book our pipeline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t>
  </si>
  <si>
    <t>Mathias,_x000D_  _x000D_   _x000D_  _x000D_  Thank you for your swift reply._x000D_  _x000D_   _x000D_  _x000D_  I have reviewed the file and everything seems to be clear._x000D_  _x000D_  We will convert currencies to Euro and also leverage different data bases when revenue is not available in Orbis (Thomson One for public, Factiva for private companies)._x000D_  _x000D_   _x000D_  _x000D_  We will share our findings as soon as complete or by our EOD around 23:00 Denmark time._x000D_  _x000D_   _x000D_  _x000D_  Please let us know if you have further comments or any update on this._x000D_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Christensen, Mathias [mailto:Christensen.Mathias@</t>
  </si>
  <si>
    <t>Hi Shreekar,_x000D_  _x000D_   _x000D_  _x000D_  We tried reaching you over call to update you on data availability for Thailand as there was very large number of packs available under prepaid and post-paid categories for operator 'AIS' _x000D_  _x000D_   _x000D_  _x000D_  In this update, I have captured the Product Offerings (108 plans for Post-paid and 29 plans for Prepaid) of the Telecom operator (AIS) for Thailand, however the work is still in progress. The work on the other two countries (China and US) is also pending. To locate the required information, I have followed the similar methodology as shared in the previous Emails and compiled my findings in the same Excel file._x000D_  _x000D_   _x000D_  _x000D_  For Thailand, I would like to highlight that there were large number of packs (more than 200) under Pospaid and Prepaid plans of company ‘AIS’, which took me considerable amount of time to capture information for this country. To cover information on Thailand, it took me around 2.5-3 minutes to cover each pack/plan. Because, as company website is available in its local language, first I had to translate website to English language and then manually populate the information in the Excel file. _x000D_  _x000D_   _x000D_  _x000D_  Efforts Invested: 6 hours (Total: 21.5 hours) _x000D_  _x000D_  Charge Code: 170640-11_x000D_  _x000D_   _x000D_  _x000D_  Query:_x000D_  _x000D_  *	I found that there was a product category named ‘New Sim Register’, that includes offers/plans on purchasing new sim, under both Postpaid plans and Prepaid categories_x000D_  *	There was also another category ‘Exclusive for other mobile operators who becoming AIS Family’ under post-paid plans_x000D_  *	Covering both tasks would be highly time consuming, as of now, I have not captured details for both the categories as I was not sure if you require information on such plans _x000D_  _x000D_   _x000D_  _x000D_  Way Forward: Please review the work done so far and let me know in case of any queries. I will continue work on the remaining plans for Thailand and, post completion, initiate work on other two countries (China and US), once we resume our operations, by 11:00 am Jakarta time, tomorrow (February 05, 2020). _x000D_  _x000D_   _x000D_  _x000D_  Looking forward to your reply,_x000D_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Ramesh, Shreekar &lt;Ramesh.Shreekar@</t>
  </si>
  <si>
    <t>Hi Alessandro,_x000D_  _x000D_   _x000D_  _x000D_  Thank you reaching out to us. We understand you would need this today but based on our current capacity, we would be able to help with this research tomorrow, February 5, from our India center._x000D_  _x000D_   _x000D_  _x000D_  Please let us know in case this timeline might still work for you and the team will be in touch in the morning with more details on methodology, delivery timelines and any queries they might have._x000D_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t>
  </si>
  <si>
    <t>Hi Charlotte,_x000D_  _x000D_   _x000D_  _x000D_  Thank you for your guidance. _x000D_  _x000D_   _x000D_  _x000D_  We will aim at locating a name and/or an Email address for remaining companies that do not have any information._x000D_  _x000D_   _x000D_  _x000D_  We will share results with you as soon as complete._x000D_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Saint-Bonnet, Charlotte [mailto:saintbonnet.charlotte@</t>
  </si>
  <si>
    <t>Hi Dogeun,_x000D_  _x000D_   _x000D_  _x000D_  Hope my Email finds you well._x000D_  _x000D_   _x000D_  _x000D_  Based on the Email below, we understand that you are interested in reaching out to IG KT team. Do note that Evalueserve Direct KPO team (bcg@evalueserve.com &lt;mailto:bcg@evalueserve.com&gt; ) was also marked in CC thus, in case you need any assistance from our side, please feel free to let us know and we will happily book the earliest available slot._x000D_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Tuesday, February 4, 2020 4:43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RES1063006 &lt;https://bcg.service-now.com/nav_to.do?uri=u_request_drs_kpo_evs.do%3Fsys_id=4ab13d4d1bf20454b176964ead4bcb40%26sysparm_stack=u_request_drs_kpo_evs_list.do&gt; _x000D_  Requestor: Kwon Dogeun_x000D_  Request Subject: request on MAN research_x000D_  Requested Deadline: _x000D_  _x000D_  Original Request:_x000D_  From: Kwon.Dogeun@</t>
  </si>
  <si>
    <t>Hi Azraa, Alice,_x000D_  _x000D_   _x000D_  _x000D_  Many thanks for your replies on this. Our team in India is offline at the moment but they will be in touch tomorrow with more details, once back in the office._x000D_  _x000D_   _x000D_  _x000D_  Hope this works for you and do let us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Chaudhury, Azraa &lt;Chaudhury.Azraa@</t>
  </si>
  <si>
    <t>Hi Shreekar,_x000D_  _x000D_   _x000D_  _x000D_  Many thanks for your note on this. Our India team will take it into consideration tomorrow, once resuming efforts on the research._x000D_  _x000D_   _x000D_  _x000D_  In case of anything else, please do not hesitate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Ramesh, Shreekar &lt;Ramesh.Shreekar@</t>
  </si>
  <si>
    <t>Hi Sara,_x000D_  _x000D_   _x000D_  _x000D_  Hope you’re having a great morning. We are coming back with the results for this request._x000D_  _x000D_   _x000D_  _x000D_  We have followed the established methodology to cover the remaining entries. Since the desired information is covered in very different ways by the targeted companies, we have strived to present it in a uniform manner. However, there have been cases where this was not possible and in those instances we have used our best judgement to include the most accurate data. For example, while it was possible for smaller companies to enumerate the locations, for large groups this was not feasible due to the sheer volume or because the website only provided areas/regions/towns - and in these situations we have offered this breakdown._x000D_  _x000D_   _x000D_  _x000D_  General notes:_x000D_  _x000D_  *         We used a “/” to make note of individuals that worked in more than one location. For instance, “PAs: 2 in Newberg/Tualatin’ means that there are 2 PAs that practice in both Newberg and Tualatin._x000D_  _x000D_  *         Throughout our research, we have found that most professionals are assigned to more than one office._x000D_  _x000D_  *         Press coverage is low for smaller entities. To make sure that we covered every relevant source we have conducted press searched through Google and Factiva and have checked the “News” section of the company websites._x000D_  _x000D_   _x000D_  _x000D_  Advanced Digestive Care: While press clipping on the exact targeted areas are not available, we have added some information that we think could be of interest in the comments section._x000D_  _x000D_   _x000D_  _x000D_  The Oregon Clinic: _x000D_  _x000D_  *         There are a large number of advanced practice providers that work at more than 2 Portland locations. Thus, to save the time required to look up the region given for each of their offices and for clarity in the output, we have written “Portland areas” for these instances. _x000D_  _x000D_  *         To establish the number of physicians, we have deducted the number of advanced practice providers out of the number of “providers” shown by the website, since they were not presented in different sections. This has also been applied to other similar cases._x000D_  _x000D_   _x000D_  _x000D_  Texas Digestive Disease Consultants: This company has 204 physicians and 50 Pas and NPs. In order to capture how many individuals work in each location, we would have to access each individual’s page and extract the location from there. Considering how time consuming this would be, we have only been able to provide the total numbers in the time available today. However, if you would like the manual allocation to be made, please let us know and we can do so tomorrow.  _x000D_  _x000D_   _x000D_  _x000D_  Efforts Invested: 8.5 Hours (Total Hours: 28 Hours)_x000D_  _x000D_  Charge Code: 317298-76_x000D_  _x000D_   _x000D_  _x000D_  We hope the results are useful for your project and please let us know whenever we can assist on this or anything else._x000D_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Tuesday, February 4, 2020 9:55 AM_x000D_  To: Bigelow.Sara@</t>
  </si>
  <si>
    <t>Thank you for your reply and note, Alessandro. No problem at all, my colleagues will take the time zone into consideration in case a call might be needed to clarify any doubts and will strive to send the results by the mentioned deadline._x000D_  _x000D_   _x000D_  _x000D_  In the meantime, in case of any changes from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Ghirardi, Alessandro &lt;Ghirardi.Alessandro@</t>
  </si>
  <si>
    <t>Hi Abdulrahman,_x000D_  _x000D_   _x000D_  _x000D_  Thank you for sharing this request with us. This is Katherine from Evalueserve Chile center. Please note that we have capacity to assist you on this task today from our center. _x000D_  _x000D_   _x000D_  _x000D_  In terms of methodology, we will go to the corporate website of the institutions listed and pull the names of C-level and Executive members of the company that report to the CEO, and also we will pull the Board members. In case the Bio is available, we will include the direct link for each of them in column ‘Profile’._x000D_  _x000D_   _x000D_  _x000D_  For now we will only add the name and will not include the title (Chief Financial Officer, Executive Vice President, etc.). Please let us know if you would like us to add the title._x000D_  _x000D_   _x000D_  _x000D_  We will cover as much ground as possible and will share our findings by our EOD._x000D_  _x000D_   _x000D_  _x000D_  In case of any updates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</si>
  <si>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Attn. Anna: EVS - BCG - Deliverable _RESearch for Segment Financial KPIs for German Banks _RES1057684_February 4, 2020</t>
  </si>
  <si>
    <t>Hi Anna,_x000D_  _x000D_   _x000D_  _x000D_  Hope my Email finds you well. I am reaching out with the deliverable._x000D_  _x000D_   _x000D_  _x000D_  Key points to note:_x000D_  _x000D_  *	When RoTE was not available, I used RoE._x000D_  *	The sources and additional notes have been added as internal comments in each field in the Excel file._x000D_  *	When certain measures were available only at a group level, I have compiled those and highlighted them in red._x000D_  *	BNP: for the “Corporate Banking” and “Global Markets” subsegments I have added the same CIR value, because it was only available for the whole “Corporate and Institutional Banking” segment._x000D_  *	BNP: RWA, total assets, RoE, nor RoTE  were available for the segments. Thus, I compiled the RWA and RoTE values for the whole group, in case they might be helpful._x000D_  *	Helaba: the RoE was available only for the whole group._x000D_  _x000D_   _x000D_  _x000D_  Efforts Invested: 5.5 Hours (Total Hours: 23.5 Hours)_x000D_  _x000D_  Charge Code: 162240-74_x000D_  _x000D_   _x000D_  _x000D_  I hope the results prove useful and please let me know in case you need further help on this request or on anything else._x000D_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_x000D_  Sent: Tuesday, February 4, 2020 9:48 AM_x000D_  To: Feldmeier, Anna &lt;Feldmeier.Anna@</t>
  </si>
  <si>
    <t>Hi Abdulrahman,_x000D_  _x000D_   _x000D_  _x000D_  Thank you for your swift reply and feedback, we will apply guidelines accordingly._x000D_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Alnoaimi, Abdulrahman [mailto:Alnoaimi.Abdulrahman@</t>
  </si>
  <si>
    <t>Hi Amine,_x000D_  _x000D_   _x000D_  _x000D_  Hope my Email finds you well._x000D_  _x000D_   _x000D_  _x000D_  Due to some workflow realignments in our center, I have managed to invest 2 hours into this task today, covering Daily Mail, The Economist and Le Figaro. As methodology, the companies’ websites and most recent annual reports were leveraged together with press articles._x000D_  _x000D_   _x000D_  _x000D_  As an overview, I was not able to locate the desired information for any of the three players covered until now. However, during my search on advertising/social media revenues, I have encountered a source &lt;https://digiday.com/media/shedding-ad-tech-vendors-le-figaro-sees-video-ad-revenue-jump-50-percent/&gt;  which states that in 2018, Le Figaro received video ad revenues of around €1.5M. The specialists estimated that the figure was about to rise to between €2.5M and €3M by the end of 2018. No figures for 2019 were encountered during my search._x000D_  _x000D_   _x000D_  _x000D_  Apart from this, the digital advertising revenues might be available for the groups, in case you might consider this as being useful for the project – do let me know and I will proceed as such._x000D_  _x000D_   _x000D_  _x000D_  Efforts Invested: 2 Hours _x000D_  _x000D_  Charge Code: 350405-07_x000D_  _x000D_   _x000D_  _x000D_  Considering the low data availability on this subject, do let me know if you would like me to invest some more time tomorrow on the remaining players – I will keep this request on hold until hearing back from you. As a side note, for billing purposes, you will be charged at a rate of USD 55/hr._x000D_  _x000D_   _x000D_  _x000D_  Looking forward to any thoughts or suggestions you might have._x000D_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Ref:MSG5709465_qJle0mX42SF5WBD9rLw9_x000D_  _x000D_   _x000D_  _x000D_  From: VND Sorea, Andrada [mailto:EXTSorea.Andrada@</t>
  </si>
  <si>
    <t>Hi Carmen,_x000D_  _x000D_   _x000D_  _x000D_  Please find attached the deliverable for your request._x000D_  _x000D_   _x000D_  _x000D_  We have completed search for companies that have holistic wellness campaigns for their employees, for this we created an excel file in which you will find a tab for “Campaings” and another for the “Screenshots”._x000D_  _x000D_  In “Campaigns” tab, we searched for employee benefits for the companies you listed (Capital Group, Lowe's, UA Brands, BNY Mellon, Google, Facebook, Microsoft) and also conducted search for additional ones, being able to complete research on 17 companies. Of the 17 companies, we took screenshots of 7 companies that present their benefits in graphics or images. We have also recorded all sources used for your reference, as well as complementary sources in column E (such as PDF presentations of the benefits)._x000D_  _x000D_  Please note that for Capital Group (highlighted in yellow), we were not able to locate information regarding a list of benefits they provide to their employees, however, in the website &lt;https://jobs.capitalgroup.com/content/Benefits/?locale=en_US&gt;  there are testimonies from employees that mention different types of benefits._x000D_  _x000D_   _x000D_  _x000D_  Efforts Invested: 3 Hours_x000D_  _x000D_  Charge Code: 331606-31_x000D_  _x000D_   _x000D_  _x000D_  Hope that the information shared is useful to you._x000D_  _x000D_  Please let us know in case you require further help in this or in future projects,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Tuesday, February 04, 2020 9:52 AM_x000D_  To: To, Carmen &lt;To.Carmen@</t>
  </si>
  <si>
    <t>Hello Maria,_x000D_  _x000D_   _x000D_  _x000D_  Thank you for your reply and suggestions._x000D_  _x000D_   _x000D_  _x000D_  Before receiving your answer, I have already completed the second update containing indicators from both texts and graphs, till page 11 (included)._x000D_  _x000D_   _x000D_  _x000D_  Efforts Invested: 1.5 Hours (Total Hours: 3 Hours)_x000D_  _x000D_  Charge Code: 187405-03_x000D_  _x000D_   _x000D_  _x000D_  I have booked capacity to continue tomorrow, February 5, by only focusing on graphs indicators as recommended, and will provide a new update by 11 am Riyadh time. Do note however, that given this deadline, I will manage to partially cover the document. Nevertheless, I can remain available for any further assistance needed on this request during the day._x000D_  _x000D_   _x000D_  _x000D_  Any additional notes you might have, please let me know._x000D_  _x000D_   _x000D_  _x000D_  Have a good evening,_x000D_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Raji, Maria [mailto:Raji.Maria@</t>
  </si>
  <si>
    <t>Hi James,_x000D_  _x000D_   _x000D_  _x000D_  Hope your day is starting well._x000D_  _x000D_   _x000D_  _x000D_  Please find attached the Excel and PPT files updated with our findings so far. We have managed to complete the first task, namely 2.9. of Workstream 2. As methodology, we have started with the website provided in the Excel file and continued with a General Internet search, whenever the details were not available in the organizations’ websites. Please note that to cover this part it took us longer than initially expected as we had to go through the organizations, look for their services and partnerships, and insert the information as per the PPT template. For your reference, we have copied the same information in the Excel file._x000D_  _x000D_   _x000D_  _x000D_  Key points to note:_x000D_  _x000D_  *         The slides are numbered (0-13) in order of appearance in the Excel file._x000D_  _x000D_  *         For PARC Services we could not find a logo._x000D_  _x000D_  *         Most organizations do not have partnerships with sports clubs; instead we expanded information on programs and services or added pictures/screenshots where it was possible._x000D_  _x000D_  *         For Beyond Blue we have selected and included only the most relevant partnerships, the remaining ones being included in the Excel file._x000D_  _x000D_  *         For Orygen we could only identify one sports partnership, namely Outdoor camps for people with mental illness, however, be aware that this campaign is from 2013. (Source &lt;https://www.ncbi.nlm.nih.gov/pubmed/23828947&gt; ) Nonetheless, the organization does have a suite of resources designed to help sporting organizations support the mental wellbeing of young people aged 12-24 years. (Source &lt;https://www.orygen.org.au/Training/Resources/General-resources/Guides/Supporting-mental-wellbeing-in-community-sport&gt; )_x000D_  _x000D_   _x000D_  _x000D_  Efforts Invested: 12 Hours_x000D_  _x000D_  Charge Code: 184504-01_x000D_  _x000D_   _x000D_  _x000D_  Tomorrow we will continue work on Workstream 1, 3 and the points 2.2. – 2.4. from Workstream 2. As of now we still do not know how much time will be needed to finish the remaining work, as the required information seems to be different from one tab to another. Please note that you will be charged at USD 55/hour and in case you would like us to prioritize some of the tasks, do let us know. _x000D_  _x000D_   _x000D_  _x000D_  Looking forward to your reply in case of any notes or changes from your side._x000D_  _x000D_   _x000D_  _x000D_  Have a great day ahead._x000D_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Marion Volk _x000D_  Sent: Tuesday, February 4, 2020 12:03 PM_x000D_  To: Clements, James_x000D_  Cc: Koeleman, Jan; Slack, Aidan; Molloy, Matthew; BCG_x000D_  Subject: Attn: James: EVS Acknowledgement: Mental Health Offerings in Sport and across Victoria_RES1062620_February 4, 2020_x000D_  _x000D_   _x000D_  _x000D_  Hello James,_x000D_  _x000D_   _x000D_  _x000D_  Thank you for your swift reply with notes on the steps and the PPT file. We are starting work on the request and will get back to you with an update by our EOD, February 5, 2020,  03.00 am AEDT._x000D_  _x000D_   _x000D_  _x000D_  In case of any notes or changes from your side,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Clements, James [mailto:Clements.James@</t>
  </si>
  <si>
    <t>Hi Hajar,_x000D_  _x000D_   _x000D_  _x000D_  Thank you for sharing this request with us._x000D_  _x000D_   _x000D_  _x000D_  Please note that the earliest slot available to assist you on this task is tomorrow, February 5 from our India center. Our colleagues will get back to you with a detailed methodology once they resume operations, after 5AM CET. Hope this is suitable._x000D_  _x000D_   _x000D_  _x000D_  If you have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Khairallah, Hajar [mailto:Khairallah.Hajar@</t>
  </si>
  <si>
    <t>Hi Samuel,_x000D_  _x000D_   _x000D_  _x000D_  Thank you for reaching out to us. This is Katherine from Evalueserve Chile center._x000D_  _x000D_   _x000D_  _x000D_  Please note that we have capacity to assist you on this task tomorrow, Feb. 5 from our Chile center. In relation to the task, as per our understanding we would need to go through the websites shared, revise the opinions for ‘Socialbakers’ and classify them based on their inclination (positive, negative or neutral). _x000D_  _x000D_   _x000D_  _x000D_  Kindly note that we do not provide Advance analytics services, so this task would be performed manually._x000D_  _x000D_   _x000D_  _x000D_  Feel free to send us more details about what you expect from this request._x000D_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</si>
  <si>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Hajar,_x000D_  _x000D_   _x000D_  _x000D_  Thank you for your swift reply and go-ahead. Our colleagues will get back to you as soon as they initiate efforts on the task._x000D_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Khairallah, Hajar [mailto:Khairallah.Hajar@</t>
  </si>
  <si>
    <t>Hello Laura, _x000D_  _x000D_   _x000D_  _x000D_  As promise, please find attached an update for your request. _x000D_  _x000D_   _x000D_  _x000D_  We first added all the integrations for Mailchimp by category, from the link you shared with us. Then we searched, for each competitor, a list of integrations. We added on the sources sheet, the correspondent links. Note that we were not able to find one for GoDaddy and Malify. Please review the sources and let us know if you have any comments. Finally, we added the integrations for 2 players, Hubspot and Squarespace. Since there is a great quantity of integrations, the task has been time consuming. _x000D_  _x000D_   _x000D_  _x000D_  We noticed that the integrations are repeated within several categories and also that the categories sometimes do not match between the competitors. Hence, we decided to not repeat the integration, and add all the categories where the integration is repeated in the first column (e.g. Marketing/Sales/Customer Success). We hope this is suitable for with you. _x000D_  _x000D_   _x000D_  _x000D_  Efforts Invested: 4 Hours_x000D_  _x000D_  Charge Code: 397273-10_x000D_  _x000D_   _x000D_  _x000D_  Way forward: Please review the work done so far and let us know if you have any remark. We will continue working on this, covering as much as we can until our EOD, unless you tell us otherwise. _x000D_  _x000D_   _x000D_  _x000D_  Looking forward to your comments_x000D_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Spindler, Laura [mailto:Spindler.Laura@</t>
  </si>
  <si>
    <t>Hi Azraa,_x000D_  _x000D_   _x000D_  _x000D_  Thank you for your Email. Our colleagues from India center have left for the day, but they will get back to you on this matter once they resume operations tomorrow._x000D_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Chaudhury, Azraa [mailto:Chaudhury.Azraa@</t>
  </si>
  <si>
    <t>Hi Omar,_x000D_  _x000D_   _x000D_  _x000D_  Thank you for sharing this request with us. _x000D_  _x000D_   _x000D_  _x000D_  Please note that we have capacity to assist you on this task tomorrow, February 5 from our Chile center. We will get back to you with a detailed methodology once we resume operations, at around 1:30PM CET. Hope this is suitable._x000D_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</si>
  <si>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Hi Amy,_x000D_  _x000D_   _x000D_  _x000D_  Thank you for your Email. Bianca and the Romania team are currently offline, but they will get back to you on this matter once they resume operations tomorrow._x000D_  _x000D_   _x000D_  _x000D_  In case of any further comment or update in the meantime, please let us know._x000D_  _x000D_   _x000D_  _x000D_  Kind Regards,_x000D_  _x000D_  Katherine 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Kondo, Amy [mailto:Kondo.Amy@</t>
  </si>
  <si>
    <t>Hola Maca,_x000D_  _x000D_   _x000D_  _x000D_  ¡Muchas gracias por compartir el charge code!_x000D_  _x000D_   _x000D_  _x000D_  Por favor haznos saber ante cualquier duda o comentario._x000D_  _x000D_   _x000D_  _x000D_  Saludos,_x000D_  _x000D_  Pablo_x000D_  _x000D_   _x000D_  _x000D_  Pablo Huber | Business Analyst | Evalueserve | +56 32 299 6100 (Anx. 6348)_x000D_  _x000D_  Evalueserve Chile S.A., Alvarez 646, Piso-10, Edf. Alcazar, Viña del Mar, 2580107 Chile_x000D_  _x000D_   _x000D_  _x000D_  From: Jimenez, Macarena [mailto:Jimenez.Macarena@</t>
  </si>
  <si>
    <t>Hi Meghan,_x000D_  _x000D_   _x000D_  _x000D_  We tried reaching you over the phone but were redirected to voice mail. Please let us know when is a suitable time to talk. Kindly note that we will be closing operations in about an hour._x000D_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(Kardok) Wendt, Meghan [mailto:Wendt.Meghan@</t>
  </si>
  <si>
    <t>Hi Meghan,_x000D_  _x000D_   _x000D_  _x000D_  Thank you for your time over the phone, it was nice talking to you 😊. As discussed, we will proceed as follows:_x000D_  _x000D_   _x000D_  _x000D_  *         We will create a file in which we capture Company Size, Star Rating, Overall sentiment (Positive, Negative, Neutral), elements that the person liked about the software, and elements that they disliked._x000D_  _x000D_  *         We will go through opinions, starting with G2 website._x000D_  _x000D_  *         We will work for around 2 hours and will share an update with you in order to estimate efforts._x000D_  _x000D_   _x000D_  _x000D_  We will get in touch with you as soon as we initiate efforts on the task tomorrow._x000D_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(Kardok) Wendt, Meghan [mailto:Wendt.Meghan@</t>
  </si>
  <si>
    <t>Hi Mathias,_x000D_  _x000D_   _x000D_  _x000D_  Please find attached the deliverable for your request._x000D_  _x000D_   _x000D_  _x000D_  We have leveraged Orbis and Factiva data bases in order to pull out revenue for the companies from the file you shared.  We had no need to use Thomson One since any of them was a public company._x000D_  _x000D_   _x000D_  _x000D_  Points to note:_x000D_  _x000D_  *         In some cases company’s name was clearly wrong or was a description of the company instead the name. We have highlighted those cells in yellow._x000D_  _x000D_  *         There are 2 companies that changed their names in the past years. Despite that, Orbis recognized them and deployed their data. We have added a comment in column E and highlighted them for your reference._x000D_  _x000D_  *         In many cases we were unable to locate data for the exact year you requested, however we included revenue for the closest available year. We hope this suits good for you._x000D_  _x000D_  *         Please note that we have converted all currencies in EUR, for this we used this &lt;https://fxtop.com/en/historical-exchange-rates.php?MA=1&gt;  website and included the original amount and currency in the comments as well._x000D_  _x000D_  *         We marked with a dash those companies that we were unable to locate data._x000D_  _x000D_   _x000D_  _x000D_  Effort hours: 6.5 Hours_x000D_  _x000D_  Charge Code: 194900-03_x000D_  _x000D_   _x000D_  _x000D_  We hope this information is useful for your project and please do not hesitate in reaching out to us in case you have any queries or comments._x000D_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Pablo Huber _x000D_  Sent: Tuesday, February 04, 2020 11:40 AM_x000D_  To: Christensen, Mathias &lt;Christensen.Mathias@</t>
  </si>
  <si>
    <t>Hi Aaqib,_x000D_  _x000D_   _x000D_  _x000D_  Please find attached an update for your request._x000D_  _x000D_   _x000D_  _x000D_  As previously mentioned, we initiated efforts on the request on the second part of our day and were able to complete work for France OAT tab, India file and Germany TO tab in the time available; Germany TA and OTA tabs, China and UK files are still Work in Progress. For the task we used mainly company’s websites and conducted open Internet search in case necessary._x000D_  _x000D_   _x000D_  _x000D_  Points to note:_x000D_  _x000D_  *         Whenever the company provides the service we added a “Yes” and hyperlinked the source for your reference. _x000D_  _x000D_  *         In order to confirm if the companies provide “Packages to UAE” we have mostly used the search tool/booking tool and typed “Dubai/Abu Dhabi”. Same case for “Packages to Middle East” we looked for cities from Egypt, Israel, etc.  _x000D_  _x000D_  *         For France OAT tab, please note that Ebookers.com (Expedia Group Inc) offers adventure and culture activities however, they are not included in packages._x000D_  _x000D_  *         Germany TO tab:_x000D_  _x000D_  o   A. Kempf GetrAnkegroBhandel Gmbh website appears to be out of service (http://www.kempf-getraenke.de/)_x000D_  _x000D_  o   Also, we were unable to locate the following websites: A.L.S. Berliner Speditions-Logistik Gmbh, Alfred Reindel E.K., Allsped Gmbh Internationale Spedition, Axicorp Logistics Gmbh, Bcs Buck Cargo Services Gmbh and Binoli GmbH._x000D_  _x000D_   _x000D_  _x000D_  Efforts Invested: 4.5 Hours (India Hours: 36 hours; Chile Hours: 7.5 Hours ; Total Hours: 43.5 Hours) _x000D_  _x000D_  Charge Code: 340461-16_x000D_  _x000D_   _x000D_  _x000D_  Way Forward: Please review the work done so far and let us know in case of any comments or changes that must be made. Our colleagues from India center will continue working on the remaining work (Germany (TA and OTA), China and UK), once they resume operations for the day at 9 am IST tomorrow Wednesday._x000D_  _x000D_   _x000D_  _x000D_  Looking forward to hearing back from you._x000D_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Tuesday, February 04, 2020 10:48 AM_x000D_  To: Mujtaba, Syed Aaqib &lt;Mujtaba.SyedAaqib@</t>
  </si>
  <si>
    <t>Hello Laura, _x000D_  _x000D_   _x000D_  _x000D_  Please find attached another update for your request. _x000D_  _x000D_   _x000D_  _x000D_  We followed the same methodology than before covering ActiveCampaign, Campaign Monitor and Constant Contact is work in progress. _x000D_  _x000D_   _x000D_  _x000D_  Points to note: _x000D_  _x000D_  *         Constant Contact have several integrations names with specifications (e.g. Agile CRM Integration from PieSync). However, Agile CRM is already on the list, covered during another competitor. Please let us know if we should consider these as the same integration, and remove these specifications from the names. _x000D_  _x000D_  *         We skipped Shopify: according to the website, there are more than 3200 integrations to be covered for this competitor. Given the great amount of entries that we should review, please confirm if we found the correct webpage to extract the integrations. _x000D_  _x000D_   _x000D_  _x000D_  Efforts Invested: 4 Hours (Total Hours: 9 Hours)_x000D_  _x000D_  Charge Code: 397273-10_x000D_  _x000D_   _x000D_  _x000D_  Way forward: Please review the work done so far and let us know if you have any comments. We will continue working on this tomorrow, February 5, once we are back at the office. _x000D_  _x000D_   _x000D_  _x000D_  Looking forward to your comments_x000D_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Tuesday, February 04, 2020 3:10 PM_x000D_  To: Spindler, Laura &lt;Spindler.Laura@</t>
  </si>
  <si>
    <t>Hi Charlotte,_x000D_  _x000D_   _x000D_  _x000D_  We are coming back with our results for this task. _x000D_  _x000D_   _x000D_  _x000D_  Points to note_x000D_  _x000D_   _x000D_  _x000D_  *         We were able to locate emails for 45 additional companies. Only 18 remain with no Email address (marked in red)._x000D_  _x000D_  *         For those that were not located we conducted multiple ways of searching, with no positive results._x000D_  _x000D_   _x000D_  _x000D_  Efforts Invested: 8.5 Hours (Total: 28.5 Hours)_x000D_  _x000D_  Charge Code: 237420-10_x000D_  _x000D_   _x000D_  _x000D_  We hope this information is useful for you.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Tuesday, February 04, 2020 11:48 AM_x000D_  To: Saint-Bonnet, Charlotte &lt;saintbonnet.charlotte@</t>
  </si>
  <si>
    <t>Hi Maria,_x000D_  _x000D_   _x000D_  _x000D_  Please find attached an update for your request. Today, we were able to cover six (Chile, Beijing, London, Paris, Tokyo, and Istanbul) out of the seven remaining locations, only Bangaluru city is remaining. Please note that we deployed two analysts in order to speed up the process._x000D_  _x000D_   _x000D_  _x000D_  Points to note:_x000D_  _x000D_  *         As mentioned before, we followed the previously stated methodology._x000D_  _x000D_  *         In general terms the task was time consuming due to the specificity of the request, but also due to some language constrains to find government documents in English (China, Japan and France for example), in some cases we were able to translate these documents through Google Translate to review them._x000D_  _x000D_  *         As for Beijing, we spent around 1 hour searching through different keywords and multiple research techniques but we could not find any piece of information related to customer centric approaches implemented by their city government. We have highlighted the city in yellow._x000D_  _x000D_  *         As per your instructions, we excluded from our research all the tourism related cases, and tried to focus our research on a more varied scope of industries._x000D_  _x000D_   _x000D_  _x000D_  Efforts Invested: 11 Hours (Total Hours: 43 Hours, India: 32 Hours, Chile: 11 Hours)_x000D_  _x000D_  Charge Code: 11900-08_x000D_  _x000D_   _x000D_  _x000D_  Way Forward: Our colleagues from India Center will continue work on the remaining city (Bangaluru) once they resume operations tomorrow, February 5.  _x000D_  _x000D_   _x000D_  _x000D_  Please review the shared work and let us know in case of any queries or suggestions._x000D_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Tuesday, February 04, 2020 10:52 AM_x000D_  To: VNDTuretskaya.Maria@</t>
  </si>
  <si>
    <t>Hi Yasmine,_x000D_  _x000D_   _x000D_  _x000D_  We are coming back with our results for this task. We created a new file where we included columns ‘Name of entity’, ‘Email’, ‘Phone Number 1’ (those columns were pulled from the file shared), and we added columns for ‘Entity name found’, ‘Status’ (If operational: Y or N), ‘company website’, and ‘comments’ (if applicable)._x000D_  _x000D_   _x000D_  _x000D_  Points to note_x000D_  _x000D_  *	We were able to confirm the operation for 133 of the entities listed, marked as “Y” on the “Status (Operational)” column_x000D_  *	Some email addresses needed to be corrected since it was different from the website. These entries have been marked in yellow._x000D_  *	Entries that did not have email address or phone number rarely had websites._x000D_  *	There were duplicate entries, either with “(Branch)”  included or exact duplicates. In these cases we included the information for all entries._x000D_  _x000D_   _x000D_  _x000D_  Efforts Invested: 14 hours _x000D_  _x000D_  Charge Code: Please share_x000D_  _x000D_   _x000D_  _x000D_  We hope this information is useful for you. Please let us know if you require further assistance._x000D_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Tuesday, February 04, 2020 11:07 AM_x000D_  To: Gharaibeh, Yasmine &lt;Gharaibeh.Yasmine@</t>
  </si>
  <si>
    <t>Hello Dylan, _x000D_  _x000D_   _x000D_  _x000D_  Thank you for sharing this request with us. _x000D_  _x000D_   _x000D_  _x000D_  Note that the earliest slot available to assist you is tomorrow, February 5, from our center in India. Please let us know if this is suitable for you and we will add your request in our colleagues pipeline. _x000D_  _x000D_   _x000D_  _x000D_  Looking forward to your answer._x000D_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t>
  </si>
  <si>
    <t>Hi Alethea, _x000D_  _x000D_   _x000D_  _x000D_  As promised, we are coming back with our progress for the day. We have been able to check 22 companies more as per the earliest stated methodology. _x000D_  _x000D_   _x000D_  _x000D_  Notes:_x000D_  _x000D_  *	For Geographical Footprint (WIP) _x000D_  _x000D_  	*	Whenever the information was readily available, we captured it as per the row by row format. However, when extracting the data was more challenging, we decided to provide a brief overview on the footprint. Brief overviews have been marked in blue for your reference. _x000D_  _x000D_  *	Companies_x000D_  _x000D_  	*	For Aubert &amp; Duval, AIDC and Daido Steel Co, we have extracted some data points from Marketline’s reports, pulled from Thomson One (attached)._x000D_  	*	Howmet castings and Firth Rixson Forging had been acquired by Arconic, and given that they not have specific websites. We have not spent time on researching for the required points. Arconic has been already covered in previous work. _x000D_  	*	Trac Precision has been acquired by Chromalloy, which is yet to be covered. _x000D_  _x000D_  o   For Meggitt PLC we were not able to locate the manufacturing plants in detail, only general locations for Production plants and research facilities distributed within America, Europe and Middle east and Asia Pacific_x000D_  _x000D_  	*	For Forgit Italy information was on the lower side. While researching, we came across that is was acquired by The Carlyle Group in 2019._x000D_  _x000D_   _x000D_  _x000D_  Efforts Invested: 16 Hours (Total: 34 hours; India: 12 hours, Chile: 22 hours)_x000D_  _x000D_  Charge Code: 247767-57_x000D_  _x000D_   _x000D_  _x000D_  Way forward: Please review the work done and let us know your thoughts on this. We have reserved capacity from our India center to continue working on the remaining companies and fields. They will contact you once resuming operations at around 5am London time. we have also reserved capacity from our Chile center in case it is necessary to continue._x000D_  _x000D_   _x000D_  _x000D_  Let us know in case of anything. _x000D_  _x000D_   _x000D_  _x000D_  Best regards,_x000D_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Tan, Alethea [mailto:Tan.Alethea@</t>
  </si>
  <si>
    <t>Hi Abdulrahman,_x000D_  _x000D_   _x000D_  _x000D_  We are coming back with partial results for this task. _x000D_  _x000D_   _x000D_  _x000D_  Points to note_x000D_  _x000D_   _x000D_  _x000D_  *         So far we have captured information for 14 companies._x000D_  _x000D_  *         3 of them did not have Bios available for their leadership members (those cases were marked in yellow)._x000D_  _x000D_  *         A few explanatory notes were included in hidden comments._x000D_  _x000D_   _x000D_  _x000D_  Efforts Invested: 7.5 Hours_x000D_  _x000D_  Charge Code: 64503-01_x000D_  _x000D_   _x000D_  _x000D_  Way Forward: Please review the work shared and let us know in case of any questions. Please note that based on our current pace, we estimate we would need around 16 additional hours to complete the full task. Based on your go-ahead, we will continue work tomorrow from our center._x000D_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Tuesday, February 04, 2020 12:58 PM_x000D_  To: Alnoaimi, Abdulrahman &lt;Alnoaimi.Abdulrahman@</t>
  </si>
  <si>
    <t>Hi Saaya,_x000D_  _x000D_   _x000D_  _x000D_  Please find attached the deliverable for your request._x000D_  _x000D_   _x000D_  _x000D_  Today, we searched for Revenue and ‘Environmental Services spend’ for all 25 companies listed on the excel file, leveraging company websites, Annual Reports / 10K Reports and financial statements. For private companies, we also leveraged Factiva database. _x000D_  _x000D_   _x000D_  _x000D_  Please note that Information availability for ‘Environmental Services spend’ was on the lower side, however, we located values for ‘Environmental Liabilities’, usually disclosed by public companies, which are the estimated expenses of Operation, Maintenance and other remediation costs for Environmental Matters, disclose yearly. Hence, we created a new column ‘G’ and included these values and more information in the Comments column, for your reference._x000D_  _x000D_   _x000D_  _x000D_  Efforts Invested: 8 Hours (Total Hours India: 21 Hours; Total Hours Chile: 8 Hours ; Total Hours: 29 Hours)  _x000D_  _x000D_  Charge Code: 273141-10_x000D_  _x000D_   _x000D_  _x000D_  Hope this is useful for you and please let us know in case of any remark. Also, kindly let us know if you need further assistance on this or any future assignments._x000D_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Tuesday, February 04, 2020 10:21 AM_x000D_  To: Nath, Saaya &lt;Nath.Saaya@</t>
  </si>
  <si>
    <t>RE: Attn. Katsutoshi: EVS - BCG - Update _RESearch on partnership model between a major bank and money transfer service providers_RES1059142_January 31,2020</t>
  </si>
  <si>
    <t>Hi Amy,_x000D_  _x000D_   _x000D_  _x000D_  It would be great if you could share the charge code for this request._x000D_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_x000D_  _x000D_  From: Aman Bansal &lt;Aman.Bansal@evalueserve.com &lt;mailto:Aman.Bansal@evalueserve.com&gt; &gt; _x000D_  Sent: 23 January 2020 17:41_x000D_  To: Horrocks.Amy@</t>
  </si>
  <si>
    <t>Hi Neil,_x000D_  _x000D_   _x000D_  _x000D_  Thank you for sharing the request details._x000D_  _x000D_   _x000D_  _x000D_  We are in the process of scoping the request and will reach out to you with a detailed methodology and expected delivery timelines shortly._x000D_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Chaudhary, Neil &lt;Chaudhary.Neil@</t>
  </si>
  <si>
    <t>Hi Azraa,_x000D_  _x000D_   _x000D_  _x000D_  Thank you for sharing the additional task, _x000D_  _x000D_   _x000D_  _x000D_  We have resumed our operations for the day from our India centre; and I am initiating work to locate reports on ‘life science research tools’ which covers information on the mentioned five processes (Protein isolation and analysis, Protein production, ELISA, Western blots and Protein microarrays). To locate the asked information, I will leverage EMIS database, followed by a General Internet search.  _x000D_  _x000D_   _x000D_  _x000D_  As of now, I plan to invest around 2-3 hours on this task and will share the covered information, by 3:30 am New Jersey time, today (February 05, 2020). _x000D_  _x000D_   _x000D_  _x000D_  Let me know in case of any changes._x000D_  _x000D_   _x000D_  _x000D_  Regards,_x000D_  _x000D_  Sakshi  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05 February 2020 00:07_x000D_  To: Chaudhury, Azraa &lt;Chaudhury.Azraa@</t>
  </si>
  <si>
    <t>Hi Nidhi,_x000D_  _x000D_   _x000D_  _x000D_  Greetings for the day!_x000D_  _x000D_   _x000D_  _x000D_  I am now resuming work on Task 2 for Mars. After this, I will initiate work on Task 1 (B) and Task 2 for the remaining two companies using the same methodology followed in our previous updates. _x000D_  _x000D_   _x000D_  _x000D_  I will share an update, covering as much ground as possible, by 7:00 pm IST, today (February 05, 2020)._x000D_  _x000D_   _x000D_  _x000D_  Feel free to let me know in case of any queries or suggestions._x000D_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04 February 2020 18:29_x000D_  To: Singh, Nidhi &lt;Singh.Nidhi@</t>
  </si>
  <si>
    <t>Hi Maria,_x000D_  _x000D_   _x000D_  _x000D_  I hope you had a chance to review the work shared yesterday! _x000D_  _x000D_   _x000D_  _x000D_  I am resuming search to locate the case wherein the government has introduced customer centric initiatives in Bangalore city by following the earlier used methodology._x000D_  _x000D_   _x000D_  _x000D_  I will share an update by 10:30 PM Moscow time today (February 05, 2020). _x000D_  _x000D_   _x000D_  _x000D_  Let me know in case of any realignments,_x000D_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t>
  </si>
  <si>
    <t>Hi Giovanni,_x000D_  _x000D_   _x000D_  _x000D_  We are initiating work to translate the graphical information from the shared 3 links into a tabular form in an Excel file in separate tabs. Let us know if you want a summary of qualitative information provided in these links as well._x000D_  _x000D_   _x000D_  _x000D_  Let us know, if you have any budget cap on this request. We will share our findings by 2:30 PM Zurich time, today (February 05, 2020)._x000D_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05 February 2020 04:10:03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RES1063447 &lt;https://bcg.service-now.com/nav_to.do?uri=u_request_drs_kpo_evs.do%3Fsys_id=2b0f9b411b368454b176964ead4bcb85%26sysparm_stack=u_request_drs_kpo_evs_list.do&gt; _x000D_  Requestor: Massari Giovanni_x000D_  Request Subject: Support needed_x000D_  Requested Deadline: _x000D_  _x000D_  Original Request:_x000D_  From: Massari.Giovanni@</t>
  </si>
  <si>
    <t>Hi Yuta, _x000D_  _x000D_   _x000D_  _x000D_  Thank you for the your Email._x000D_  _x000D_   _x000D_  _x000D_  I have done a preliminary search and found L’Oreal &lt;https://www.loreal.hk/en-hk/careers/whoyoucanbe/operations/op-fabrication&gt;  owns about 41 manufacturing plants globally, I will append the remaining facilities to the current list along with the required datapoints. Post completing work on L’Oreal, I will initiate work on P&amp;G._x000D_  _x000D_   _x000D_  _x000D_  I will share my findings for the day, covering as much as possible, by 10:30 pm Tokyo time, (February 05, 2020)._x000D_  _x000D_   _x000D_  _x000D_  Feel free to reach out in case of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t>
  </si>
  <si>
    <t>Hi Linor,_x000D_  _x000D_   _x000D_  _x000D_  I am reaching out, as we are in the process of finalizing the billing cycle for the month of January and we would really appreciate if you could share the case code for the below request._x000D_  _x000D_   _x000D_  _x000D_  Looking forward to your reply, _x000D_  _x000D_   _x000D_  _x000D_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Tanuj Anand &lt;Tanuj.Anand@evalueserve.com &lt;mailto:Tanuj.Anand@evalueserve.com&gt; &gt; _x000D_  Sent: 30 January 2020 14:55_x000D_  To: Zeilig.Linor@</t>
  </si>
  <si>
    <t>Hi Wesley, _x000D_  _x000D_   _x000D_  _x000D_  Thank you for your reply. _x000D_  _x000D_   _x000D_  _x000D_  As suggested, we are halting our efforts on this request. Please feel free to reach out to us in case of any additional help required on this request.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shared findings are helpful and in-line with your expectations. Let us know in case of assistance required on any project and we will book the earliest available slot to help you on the same._x000D_  _x000D_   _x000D_  _x000D_  Regards,_x000D_  _x000D_  Meenu &amp; Shourya_x000D_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Hung, Wesley &lt;Hung.Wesley@</t>
  </si>
  <si>
    <t xml:space="preserve"> _x000D_  _x000D_  Hi Akinola, _x000D_  _x000D_   _x000D_  _x000D_  Hope you had the chance to review the work shared. _x000D_  _x000D_   _x000D_  _x000D_  Since we have not heard back from you related to the remaining parameters i.e. “the how are their products lined up against the customers” and “perception of the IT tech community” which were marked as WIP in the last update shared. Therefore, we are releasing the capacity from our end. However, please feel free to reach out to us in case you further need assistance on this request. We will book the earliest available slot to assist you. _x000D_  _x000D_   _x000D_  _x000D_  Looking forward to working with you on future assignments.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03 February 2020 19:12_x000D_  To: Oyedele.Akinola@</t>
  </si>
  <si>
    <t>Hi Aaqib,_x000D_  _x000D_   _x000D_  _x000D_  Greetings from our India centre!_x000D_  _x000D_   _x000D_  _x000D_  I am resuming work on the task to capture the different tour packages provided by the companies mentioned in the Tour Operator, Travel Agent and Online Travel Agents tabs of the shared Excel file. As our colleagues from the Chile have already completed work on France, India and Tour Operator tab of Germany, I will continue the work and will cover Germany Travel Agent and Online Travel Agent tabs, also all the tabs for China and UK. _x000D_  _x000D_   _x000D_  _x000D_  To locate the ask, I will check the company websites followed by conducting a General Internet search._x000D_  _x000D_   _x000D_  _x000D_  I will share an update, covering as much ground as possible, by 7:00 pm IST, today (February  05,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Sofia Gonzalez &lt;Sofia.Gonzalez@evalueserve.com &lt;mailto:Sofia.Gonzalez@evalueserve.com&gt; &gt; _x000D_  Sent: 05 February 2020 03:12_x000D_  To: Mujtaba, Syed Aaqib &lt;Mujtaba.SyedAaqib@</t>
  </si>
  <si>
    <t>Hi Amber,_x000D_  _x000D_   _x000D_  _x000D_  Greetings for the day!_x000D_  _x000D_   _x000D_  _x000D_  I went through the shared Excel sheet which includes 25 Companies and after going through the instructions, I understand that you require me to search for the latest revenue along with any figure suggesting the ‘expense’ on advertising their products. _x000D_  _x000D_   _x000D_  _x000D_  To locate the required information, I will check the Annual reports, IR materials to capture the latest revenue along with information on ‘advertising expense’ for Public companies. Orbis can be leveraged to locate the revenue for private companies. I will follow up with an Open Internet Search to fill out any gaps._x000D_  _x000D_   _x000D_  _x000D_  Let us know if you would want us to go-ahead and resume work on the same, as we have already crossed the requested deadline (6 pm IST, February 4, 2020)._x000D_  _x000D_   _x000D_  _x000D_  Looking forward to you reply._x000D_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04 February 2020 15:28_x000D_  To: Chourasia.Amber@</t>
  </si>
  <si>
    <t>Hi Alethea,_x000D_  _x000D_   _x000D_  _x000D_  We hope you are doing well!_x000D_  _x000D_   _x000D_  _x000D_  We have resumed our operations for the day from our India centre; and are resuming work to capture information on the asked parameters for the 33 remaining companies, including 6 WIP companies (‘GKN Holdings Limited‘, ‘Precision Castparts Corp.’, ‘TransDigm Group Incorporated (NYSE:TDG)’, ‘Howmet castings’, ‘Firth Rixson Forging’, ‘Trac Precision Machining’). To locate the asked information, we will use similar methodology as shared by our colleagues from Chile center._x000D_  _x000D_   _x000D_  _x000D_  We will share an update, covering as much ground as possible, by 1:30 pm London time, today (February 5, 2020)._x000D_  _x000D_   _x000D_  _x000D_  Let us know in case of any realignments._x000D_  _x000D_   _x000D_  _x000D_  Best Regards,_x000D_  _x000D_  Tanuj and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 Alethea &lt;Tan.Alethea@</t>
  </si>
  <si>
    <t>Hi Bryann,_x000D_  _x000D_   _x000D_  _x000D_  Thank you for your Email. We are glad to be of help._x000D_  _x000D_   _x000D_  _x000D_  We are resuming work on the remaining 20 companies, to identify the initiative undertaken and targets completed by them on Corporate Forest Responsibility. We will leverage the earlier used methodology of scanning the sustainability report of respective companies along with conducting a quick Internet search._x000D_  _x000D_   _x000D_  _x000D_  We plan to share our findings after completing work on all the remaining companies, latest by 6:30 AM US time, today (February 05, 2020)._x000D_  _x000D_   _x000D_  _x000D_  We hope this is suitable. Let us know in case of any re-alignments,_x000D_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DaSilva, Bryann &lt;DaSilva.Bryann@</t>
  </si>
  <si>
    <t>Hi Richard,_x000D_  _x000D_   _x000D_  _x000D_  Greetings for the day!_x000D_  _x000D_   _x000D_  _x000D_  I hope you had a chance to review the work shared earlier. I am resuming work on the task, to locate information catering to the remaining criteria under Heading: ‘Political Environment’, ‘Infrastructure’ and ‘Other Risks’. To collate the requisite details, I will keep my approach aligned with the previously stated methodology._x000D_  _x000D_   _x000D_  _x000D_  I plan to compile my findings in an Excel file and share an update by 2:30 PM, Berlin time, today (February 05, 2020). _x000D_  _x000D_   _x000D_  _x000D_  Let me know in cases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04 February 2020 18:48_x000D_  To: Wiesner.Richard@</t>
  </si>
  <si>
    <t>Hi Caroline,_x000D_  _x000D_   _x000D_  _x000D_  Thank you for reaching out to us,_x000D_  _x000D_   _x000D_  _x000D_  The Shanghai government has asked all the firms to extend the Chinese New Year break till February 9th because of the outbreak of Coronavirus. Evalueserve China is expected to resume work from February 10th onwards._x000D_  _x000D_   _x000D_  _x000D_  We will keep you posted in case there are any more updates._x000D_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05 February 2020 07:57:30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RES1063568 &lt;https://bcg.service-now.com/nav_to.do?uri=u_request_drs_kpo_evs.do%3Fsys_id=b7f2d05d1bfa8454b176964ead4bcb47%26sysparm_stack=u_request_drs_kpo_evs_list.do&gt; _x000D_  Requestor: Huang Caroline_x000D_  Request Subject: 汽车零部件出口数据_x000D_  Requested Deadline: _x000D_  _x000D_  Original Request:_x000D_  From: Huang.Caroline@</t>
  </si>
  <si>
    <t>Hi Lorenz, Hi Jens,_x000D_  _x000D_   _x000D_  _x000D_  I hope you are doing good!_x000D_  _x000D_   _x000D_  _x000D_  I will be initiating work on this request in second half of the day; and will share the detailed methodology and estimated timelines by 9:30 am Munich time._x000D_  _x000D_   _x000D_  _x000D_  Hope this works well. Let me know in case of any suggestions,_x000D_  _x000D_   _x000D_  _x000D_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Prashant Singh &lt;Prashant.Singh@evalueserve.com &lt;mailto:Prashant.Singh@evalueserve.com&gt; &gt; _x000D_  Sent: 04 February 2020 15:16_x000D_  To: Dolezalek, Lorenz &lt;Dolezalek.Lorenz@</t>
  </si>
  <si>
    <t>Hi Aaqib,_x000D_  _x000D_   _x000D_  _x000D_  Apologies for the multiple emails. Marking Jean as well._x000D_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&lt;Sanprati.Sharma@evalueserve.com&gt; _x000D_  Sent: 05 February 2020 10:44_x000D_  To: Mujtaba.SyedAaqib@</t>
  </si>
  <si>
    <t>Hi Dylan,_x000D_  _x000D_   _x000D_  _x000D_  We have resumed our operations for the day from our India centre. While going through the request details, I observed that you have mentioned 5 groups related to UAV/UAS. However, I could not find any attached E-mail from Dorsten, for reference to those 5 group. Let us know if you would like us to work on this request. Also, please share the necessary files accordingly._x000D_  _x000D_   _x000D_  _x000D_  Looking forward to your reply,_x000D_  _x000D_   _x000D_  _x000D_  Best regards, 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Newman, Dylan &lt;Newman.Dylan@</t>
  </si>
  <si>
    <t>Hi Brad,_x000D_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(2:30 pm Melbourne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_________________________________x000D_  _x000D_  From: Request Management System_x000D_  Sent: 05 February 2020 04:19:10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RES1063453 &lt;https://bcg.service-now.com/nav_to.do?uri=u_request_drs_kpo_evs.do%3Fsys_id=34e81f891bbe08503fbd2067ec4bcb0c%26sysparm_stack=u_request_drs_kpo_evs_list.do&gt; _x000D_  Requestor: den Heijer Brad_x000D_  Request Subject: Bio-pharmaceutical Regulatory Processes_x000D_  Requested Deadline: 2020-02-04 20:00_x000D_  _x000D_  Original Request:_x000D_  Hi team, we are currently working with a bio-pharmaceutical company where a large portion of the pharmaceutical company and its products are being acquired by another entity. Our project team is looking at the implications of this carve out for the Regulatory function/team at the client. Regulatory teams at Pharmaceutical companies complete a wide variety of activities, but we are focused on 7 key processes which are relatively standardized across Regulatory teams at pharmaceutical companies. The 7 key regulatory processes we need to understand are as follows:_x000D_  1. Artwork management_x000D_  2. Label management (incl. CDS updates and national drug code)_x000D_  3. Safety submissions (incl. periodic reporting, e.g. article 57 reporting)_x000D_  4. Safety issue mgmt and urgent safety restrictions_x000D_  5. Commitments tracking, reporting and close-out_x000D_  6. License mgmt (variations incl. AR, renewals, referrals)_x000D_  7. Health Authority Interactions_x000D_  _x000D_  We have two requests for each of the 7 processes above._x000D_  A. Identify good resources that discuss/describe/depict each of these processes in more detail and make a quick summary of what info the resource found has_x000D_  B. Use the info from the resources identified in A to propose/show the major steps in each process (e.g. the approx. ~6 high level important steps that summarize the process)_x000D_  _x000D_  Spend 1 hour on A. and 30 mins on B. for each of the 7 processes. Please complete A. and B. for process 1, then complete A. and B. for process 2, and so on. Please send through your output for each of the 7 process as it is ready, we can then review the results and provide feedback / commentary as required._x000D_  _x000D_  If any questions please feel free to contact myself (denheijer.brad@</t>
  </si>
  <si>
    <t>Hi Shreekar,_x000D_  _x000D_   _x000D_  _x000D_  Thank you for the reply._x000D_  _x000D_   _x000D_  _x000D_  I am continuing work on Thailand to capture the remaining plans for ‘AIS’. As suggested, I will capture ‘New Sim Register’ and ‘Exclusive for other mobile operators who becoming AIS Family’ plans under post-paid category and the remaining plans under the prepaid category._x000D_  _x000D_   _x000D_  _x000D_  To locate the required information, I will follow the similar methodology as shared in the previous Emails._x000D_  _x000D_   _x000D_  _x000D_  I will compile my findings in the same Excel file and share an update by, 8:30 pm Jakarta time, today (February 05, 2020)._x000D_  _x000D_   _x000D_  _x000D_  Let me know in case of any changes,_x000D_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Bianca Metzler &lt;bianca.metzler@evalueserve.com &lt;mailto:bianca.metzler@evalueserve.com&gt; &gt; _x000D_  Sent: 04 February 2020 20:30_x000D_  To: Ramesh, Shreekar &lt;Ramesh.Shreekar@</t>
  </si>
  <si>
    <t>Hi Dogeun_x000D_  _x000D_   _x000D_  _x000D_  Thank you for sharing the request._x000D_  _x000D_   _x000D_  _x000D_  I am initiating work to locate information for MAN SE &lt;https://www.corporate.man.eu/en/index.html&gt;  and its business divisions. To capture the asked information, I will be working on the three tasks in the mentioned order: _x000D_  _x000D_   _x000D_  _x000D_  *	Task 1: Locate the business divisions of the company, business model of each division and ascertaining the division responsible for Marine Engines_x000D_  *	Task 2: For each of the branch division identified – find location (including headquarters) and workforce (focusing on marine engine business)_x000D_  *	Task 3: Finding revenue for each business division (including Marine engine spare parts revenue, Marine engine service revenue, Marine engine critical parts long term contract revenue and LTSA revenue)_x000D_  _x000D_   _x000D_  _x000D_  Methodology: To capture information on the asked, I plan to refer official company website, latest available IR material, wherein I would specifically be focussing on the division that is into the operations of ‘Marine engines’. Further, I will be leveraging Factiva database (for press search) followed by a General Internet search to find the locations (headquarters) of the branch divisions. _x000D_  _x000D_   _x000D_  _x000D_  I will share my findings in an Excel file, by 10:30 PM Seoul time, today (February 5,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05 February 2020 04:31:00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RES1063463 &lt;https://bcg.service-now.com/nav_to.do?uri=u_request_drs_kpo_evs.do%3Fsys_id=b1d3e3c91b368454b176964ead4bcb69%26sysparm_stack=u_request_drs_kpo_evs_list.do&gt; _x000D_  Requestor: Kwon Dogeun_x000D_  Request Subject: RE: request on MAN research_x000D_  Requested Deadline: _x000D_  _x000D_  Original Request:_x000D_  From: Kwon.Dogeun@</t>
  </si>
  <si>
    <t>Hi Kaustav,_x000D_  _x000D_   _x000D_  _x000D_  Thank you for your reply. I am glad that the shared output was in line with you expectations. _x000D_  _x000D_   _x000D_  _x000D_  I am resuming work to locate information on the remaining 15 non-highlighted companies, starting from Row Number 42, for the asked parameters related to in-vehicle payments and purchases, using the methodology followed in my previous updates._x000D_  _x000D_   _x000D_  _x000D_  I will compile my findings in the Excel file shared by you, and send an interim update by 3:00 pm IST, today (February 05,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Ghosh, Kaustav &lt;Ghosh.Kaustav@</t>
  </si>
  <si>
    <t>Hi Marc,_x000D_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(10:30 pm Miami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_x000D_  _x000D_  _________________________________x000D_  _x000D_  F</t>
  </si>
  <si>
    <t>Hi Lynette,_x000D_  _x000D_   _x000D_  _x000D_  Hope you had a chance to review the work shared._x000D_  _x000D_   _x000D_  _x000D_  We have resumed work to update financials for UOB Indonesia using the previously shared approach and will share the final deliverable by 3:00 PM SGT, today._x000D_  _x000D_   _x000D_  _x000D_  Let us know in case of any realignments._x000D_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Vandana Kushwaha _x000D_  Sent: 04 February 2020 19:23_x000D_  To: Poon.Lynette@</t>
  </si>
  <si>
    <t>Hi Gaurish,_x000D_  _x000D_   _x000D_  _x000D_  Thank you for sharing the request with us._x000D_  _x000D_   _x000D_  _x000D_  I will initiate work to locate any report on oral dosage form drugs market on oncology during second half of the day. To source this information, I will leverage EMIS database followed by a conducting a General Internet search where I will refer to publicly accessible reports from sources like IQVIA, Evaluate Pharma, etc. which provide information on the percentage of oral dosage drugs under development in oncology._x000D_  _x000D_   _x000D_  _x000D_  In case information availability seems limited for oral dosage form drugs in oncology, I plan to leverage Clinitaltrial.gov and analyst reports to check the required oncology pipeline for oral dosage drugs._x000D_  _x000D_   _x000D_  _x000D_  I will share an update with you by 8:30 am Miami time, today (February 05, 2020)._x000D_  _x000D_   _x000D_  _x000D_  Let me know in case you have any budget cap for this request,_x000D_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05 February 2020 08:16:44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RES1063581 &lt;https://bcg.service-now.com/nav_to.do?uri=u_request_drs_kpo_evs.do%3Fsys_id=dd479c951b3e8454b176964ead4bcb2b%26sysparm_stack=u_request_drs_kpo_evs_list.do&gt; _x000D_  Requestor: Gwalani Gaurish_x000D_  Request Subject: Research Request on Oral Solid Dosage market_x000D_  Requested Deadline: _x000D_  _x000D_  Original Request:_x000D_  From: Gwalani.Gaurish@</t>
  </si>
  <si>
    <t>Hi Abdulrahman,_x000D_  _x000D_   _x000D_  _x000D_  Thank you for your Email._x000D_  _x000D_   _x000D_  _x000D_  Our colleagues in Chile are offline right now; thus, Katherine and team will continue work on the request,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Alnoaimi, Abdulrahman &lt;Alnoaimi.Abdulrahman@</t>
  </si>
  <si>
    <t>Hi Alessandro,_x000D_  _x000D_   _x000D_  _x000D_  Thank you for sharing the request with us,_x000D_  _x000D_   _x000D_  _x000D_  I am initiating work to locate information related to ‘Ongoing EVMP platform of Groupe PSA (Peugeot, Citroen and Opel)’ on the following parameters:_x000D_  _x000D_  *	Brands and models expected to be in this platform_x000D_  *	Vehicle dimensions _x000D_  *	Production volumes and locations_x000D_  *	Battery capacity in kWh_x000D_  *	Segments covered (A/B/C/D/E)_x000D_  _x000D_   _x000D_  _x000D_  To locate the asked information, I will check company website, leverage Factiva (for press articles), Thomson One (for analyst reports), followed by conducting a General internet search. _x000D_  _x000D_   _x000D_  _x000D_  Query: As per my understanding on parameter ‘Segments covered (A/B/C/D/E)’, you would like us to capture information on Groupe PSA upcoming car models that are segmented (as Segment A, B, C, D, E) on the basis of ‘length of the cars’ (Link &lt;https://www.mycarhelpline.com/index.php?option=com_latestnews&amp;view=detail&amp;n_id=149&amp;Itemid=10&gt; ). Please let me know if my understanding is correct._x000D_  _x000D_   _x000D_  _x000D_  I will compile my finding in an Excel file and share an update by 2:30 pm, Riyadh time today (February 5, 2020)._x000D_  _x000D_   _x000D_  _x000D_  Looking forward for your reply on query,_x000D_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Bianca Metzler &lt;bianca.metzler@evalueserve.com &lt;mailto:bianca.metzler@evalueserve.com&gt; &gt; _x000D_  Sent: 04 February 2020 20:38_x000D_  To: Ghirardi, Alessandro &lt;Ghirardi.Alessandro@</t>
  </si>
  <si>
    <t>Hi Neil,_x000D_  _x000D_   _x000D_  _x000D_  I am initiating work on the given tasks. I will prioritize Assignment 1 to capture data on the Interventional Cardiologists or Cardiothoracic Surgeons for Intermountain (IMC), Robert Wood Johnson, and Piedmont sites. As mentioned, I will look for below information:_x000D_  _x000D_   _x000D_  _x000D_  *	Staff Name – First and last name_x000D_  *	Staff Position – Interventional Cardiologist or Cardiothoracic Surgeon_x000D_  *	List of procedures they are qualified to perform. I will keep an eye for MVR (Mitral Valve Replacement), MVR (Mitral Valve Repair), TMVR (Transcather Mitral Valve Replacement), TMVr (Transcather Mitral Valve Repair), Balloon valvuloplasty_x000D_  *	Leadership positions (i.e., President, Treasurer, etc) they have in the following associations:_x000D_  _x000D_  	*	ACC – American College of Cardiology_x000D_  	*	AHA – American Heart Association_x000D_  	*	STS – Society of Thoracic Surgeons_x000D_  	*	Others_x000D_  _x000D_   _x000D_  _x000D_  Thereafter will start working on Assignment 2 to identify whether the 27 listed sites have LVAD or Heart Transplant Service on-site at the facility. _x000D_  _x000D_   _x000D_  _x000D_  To gather the information, I will scan facilities’ officials websites, press releases/news articles, ACC/AHA/STS websites, followed by a General Internet search._x000D_  _x000D_   _x000D_  _x000D_  NOTE: I would like to highlight that I will not be able to use LinkedIn for this request, due to the copyright policies of the websites._x000D_  _x000D_   _x000D_  _x000D_  As per the standard LinkedIn user agreement (that a LinkedIn User has to accept prior to using LinkedIn Services), copying and reproducing LinkedIn data without the express consent of LinkedIn or the relevant user is prohibited. The applicable restrictions are also listed below:_x000D_  _x000D_   _x000D_  _x000D_  “LinkedIn User Agreement – Section 8.2 - LinkedIn “DOs” and “DON’Ts - Don'ts. You agree that you will not:_x000D_  _x000D_  *	Scrape or copy profiles and information of others through any means (including crawlers, browser plugins and add-ons, and any other technology or manual work);_x000D_  *	Copy or use the information, content or data of others available on the Services (except as expressly authorized);_x000D_  *	Copy, modify or create derivative works of LinkedIn, the Services or any related technology (except as expressly authorized by LinkedIn);_x000D_  *	Collect, use, copy, or transfer any information obtained from LinkedIn without the consent of LinkedIn;_x000D_  *	Share or disclose information of others without their express consent. “_x000D_  _x000D_   _x000D_  _x000D_  I plan to share an update in the provided Excel file by 05:30 am Los Angeles time, today (February 05,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05 February 2020 09:59_x000D_  To: Chaudhary, Neil &lt;Chaudhary.Neil@</t>
  </si>
  <si>
    <t>Hi Jorge,_x000D_  _x000D_   _x000D_  _x000D_  Thank you for your go-ahead on this._x000D_  _x000D_   _x000D_  _x000D_  The capacity has been blocked, and the team will reach out to you with a detailed methodology and expected delivery timelines before initiating efforts on the request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Vazquez Anderson, Jorge &lt;VazquezAnderson.Jorge@</t>
  </si>
  <si>
    <t>Hi Amber,_x000D_  _x000D_   _x000D_  _x000D_  Thank you for your go-ahead on this request._x000D_  _x000D_   _x000D_  _x000D_  I am initiating work on the shared list of 25 companies, using the shared methodology. As suggested, I will do an Open Internet search to identify the ‘Trade spend’ (column D), which essentially means expense made on in-store trade promotions. I will try to cover as many companies as possible and share an update by our EOD, i.e. by 7:00 pm IST, today (February 5, 2020)._x000D_  _x000D_   _x000D_  _x000D_  Let me know is case of any suggestions._x000D_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Chourasia, Amber &lt;Chourasia.Amber@</t>
  </si>
  <si>
    <t>Hi Nishant,_x000D_  _x000D_   _x000D_  _x000D_  Thank you for your time over the call. _x000D_  _x000D_   _x000D_  _x000D_  We are initiating work to identify the cluster names for the list of ~6500 entries in the Excel file. As discussed, we will work on the first 15 cities (Bangalore onwards) from the list shared by you. _x000D_  _x000D_   _x000D_  _x000D_  We understand that you want us to do the following:_x000D_  _x000D_  *	Identify the cluster name (in Column H) by selecting a common area/dominant area name by looking at the complete addresses of the outlets (in Column G) _x000D_  *	In case the cluster is very dispersed and cannot be named, we will highlight the entries in Yellow_x000D_  *	In cases where duplicate outlet names with slight spelling or address variations in a cluster are identified, we will highlight those entries in Red_x000D_  _x000D_   _x000D_  _x000D_  We plan to share an interim update by investing around 9 hours on this request, by 3:30 PM IST, today (February 05, 2020)._x000D_  _x000D_   _x000D_  _x000D_  We hope this is suitable. Let us know in case of any re-alignments._x000D_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05 February 2020 08:59:42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RES1063621 &lt;https://bcg.service-now.com/nav_to.do?uri=u_request_drs_kpo_evs.do%3Fsys_id=9731a89d1b7e8454b176964ead4bcb3d%26sysparm_stack=u_request_drs_kpo_evs_list.do&gt; _x000D_  Requestor: Gupta Nishant (BGL)_x000D_  Request Subject: Need help with identifying cluster names_x000D_  Requested Deadline: _x000D_  _x000D_  Original Request:_x000D_  From: Gupta.Nishant2@</t>
  </si>
  <si>
    <t>Hi Tim,_x000D_  _x000D_   _x000D_  _x000D_  Thank you for sharing the request details._x000D_  _x000D_   _x000D_  _x000D_  I went through the Excel sheet titled – ‘Sheets_Attribute Counting’, however, I am unable to access the file from 'send.bcg' link as I believe it is in ‘Alteryx database format’. Hence, I would request you the share it in an Excel format (‘xls’/‘.xlsx’)._x000D_  _x000D_   _x000D_  _x000D_  Meanwhile, due to difference of time zone, I believe Chile will be in a better position to coordinate and work on this request. They can connect with you before proceeding with it, once they resume their operation at around 7:00 am New Jersey time today (February 5, 2020)._x000D_  _x000D_   _x000D_  _x000D_  Let us know if this works for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_________________________________x000D_  _x000D_  From: Connor, Tim &lt;Connor.Tim@</t>
  </si>
  <si>
    <t>Attn. Rishabh: Evalueserve Capacity Release_Industrial Robotics Diligence_RES1062740 _February 05, 2020</t>
  </si>
  <si>
    <t>Hi Rishabh,_x000D_  _x000D_   _x000D_  _x000D_  Thank you for your Email._x000D_  _x000D_   _x000D_  _x000D_  As suggested, I am releasing the booked capacity for this request. In case you need our assistance on any other task, please feel free to reach out; we will be happy to book the earliest slot available,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Sharma, Rishabh (BEK) &lt;Sharma.Rishabh2@</t>
  </si>
  <si>
    <t>Hi Hajar,_x000D_  _x000D_   _x000D_  _x000D_  Thank you for reaching out to us._x000D_  _x000D_   _x000D_  _x000D_  We will be able to assist you on this request in the second half of our day, today (February 05, 2020); and will get back to you with detailed methodology and timelines, by 10:30 AM Paris time._x000D_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04 February 2020 23:19_x000D_  To: Khairallah, Hajar &lt;Khairallah.Hajar@</t>
  </si>
  <si>
    <t>Hi carmen,_x000D_  _x000D_   _x000D_  _x000D_  Thank you for sharing the follow up request._x000D_  _x000D_   _x000D_  _x000D_  Our colleagues in Chile are offline right now; thus, Sofia and team will continue work on the request,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To, Carmen &lt;To.Carmen@</t>
  </si>
  <si>
    <t>Hi Azraa, Alice, _x000D_  _x000D_   _x000D_  _x000D_  I am glad to know that the shared output was in line with your requirements._x000D_  _x000D_   _x000D_  _x000D_  I am resuming work to locate the answers on below mentioned queries by leveraging EMIS database, analyst reports; followed by conducting a General Internet search:_x000D_  _x000D_   _x000D_  _x000D_  *	Key competitors in global polypeptide superabsorbent polymer market_x000D_  *	For crystallography, you sent a link to a paid report (https://www.zionmarketresearch.com/report/protein-crystallization-crystallography-market &lt;https://www.zionmarketresearch.com/report/protein-crystallization-crystallography-market&gt; ). You indicated the market size in 2018 and CAGR. Are these the only values you could extract without buying the report? _x000D_  *	We found a report by Zion on cryo-EM (https://www.zionmarketresearch.com/report/cryo-electron-microscopy-market &lt;https://www.zionmarketresearch.com/report/cryo-electron-microscopy-market&gt; ). Would you be able to tell us any values from this report?_x000D_  *	There is a link to a report for the structural prediction of proteins segment (https://www.grandviewresearch.com/industry-analysis/structural-biology-and-molecular-modeling-technique-market &lt;https://www.grandviewresearch.com/industry-analysis/structural-biology-and-molecular-modeling-technique-market&gt; ). Do you know what they mean by databases in this report?_x000D_  _x000D_   _x000D_  _x000D_  I will share an update on the same by 4:30 am New Jersey time, today (February 05,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Bianca Metzler &lt;bianca.metzler@evalueserve.com &lt;mailto:bianca.metzler@evalueserve.com&gt; &gt; _x000D_  Sent: 04 February 2020 20:27_x000D_  To: Chaudhury, Azraa &lt;Chaudhury.Azraa@</t>
  </si>
  <si>
    <t>Hi Takaaki,_x000D_  _x000D_   _x000D_  _x000D_  Thank you for your reply._x000D_  _x000D_   _x000D_  _x000D_  We are initiating work on the request to capture the information related to financials, pilot test programmes and industry solutions offered in Unmanned Aerial Systems (UAS) and Unmanned Traffic Management (UTM) market._x000D_  _x000D_   _x000D_  _x000D_  Approach and Methodology:_x000D_  _x000D_  *	Tab: “Financial”: We will locate information on the financial figures such as revenue and revenue growth, operating profit and operating growth,  for the shared list of 31 companies in the shared Excel file. For this, we will leverage Orbis and Factiva database to gather data for the FY’s 2019, 2018 and 2017. However, we are apprehensive about the data availability on the asked parameters, since these companies are private in nature. _x000D_  *	Tab: “Pilot Test Programs”: We understand that you want us to populate details on pilot test programs for the seven test sites mentioned in the mentioned tab. For this we will consider a timeframe of three years (January, 2017 - January 2020. We will leverage Factiva database followed by conducting a press search to gather the required information_x000D_  *	Tab: “Industry Solutions”: We will validate if the given companies operate in the asked verticals and put check marks against the same. For this, we will visit company’s website and further supplement it by a General Internet search_x000D_  _x000D_   _x000D_  _x000D_  We will compile our findings in the shared Excel file and send an update, covering as much ground as possible by, 8:30 am Washington time, today (February 05, 2020)._x000D_  _x000D_   _x000D_  _x000D_  Regards,_x000D_  _x000D_  Evalueserve Team_x000D_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Hara, Takaaki &lt;Hara.Takaaki@</t>
  </si>
  <si>
    <t>Hi Katy,_x000D_  _x000D_   _x000D_  _x000D_  Thank you for sharing the follow up request._x000D_  _x000D_   _x000D_  _x000D_  Unfortunately, our Chile center is running at full capacity today with previously committed requests._x000D_  _x000D_   _x000D_  _x000D_  The next available slot to assist you on this request will be tomorrow, February 06, 2020 from our Chile center. The team will get back to you with a detailed methodology and expected delivery timelines, once they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Mixter, Katy &lt;Mixter.Katy@</t>
  </si>
  <si>
    <t>Hi Sofia, _x000D_  _x000D_   _x000D_  _x000D_  Thank you for your reply and for the go ahead on the budget. I am glad that the output shared is in line with your requirements. _x000D_  _x000D_   _x000D_  _x000D_  I am resuming work, for the remaining 16 solutions (starting from Kirona Solutions) along the updated criteria as listed in the updated Excel file shared by you. As suggested, I will follow the colour coding criteria as mentioned in your E-mail and capture my findings for the remaining 16 solutions at a higher level. _x000D_  _x000D_   _x000D_  _x000D_  In order to locate this information, I have looked into company websites, blogs/ reviews on internet and further supplemented it with an Open Internet search._x000D_  _x000D_   _x000D_  _x000D_  I will share an update covering at least 3 additional solutions by 8:30 AM, New York time, today (February 5, 2020)._x000D_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Berrada, Sofia &lt;Berrada.Sofia@</t>
  </si>
  <si>
    <t>Hi Katsutoshi,_x000D_  _x000D_   _x000D_  _x000D_  Thank you for your Email._x000D_  _x000D_   _x000D_  _x000D_  As suggested, we will halt our efforts on the request and release the booked capacity for the day._x000D_  _x000D_   _x000D_  _x000D_  Please feel free to reach out to us whenever in need of help._x000D_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Yamauchi, Katsutoshi &lt;Yamauchi.Katsutoshi@</t>
  </si>
  <si>
    <t>Hi Laura,_x000D_  _x000D_   _x000D_  _x000D_  Thank you for your notes._x000D_  _x000D_   _x000D_  _x000D_  Our colleagues in Chile are offline right now; thus, Llindrisca and team will get back to you on this,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Spindler, Laura &lt;Spindler.Laura@</t>
  </si>
  <si>
    <t>Hi James,_x000D_  _x000D_   _x000D_  _x000D_  Thank you for your notes._x000D_  _x000D_   _x000D_  _x000D_  Our colleagues in Romania are offline right now; thus, Marion and team will get back to you on this, once our Romania center resumes operations in 1 hour._x000D_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Clements, James &lt;Clements.James@</t>
  </si>
  <si>
    <t>Hi Caroline,_x000D_  _x000D_   _x000D_  _x000D_  谢谢您分享的任务。_x000D_  _x000D_   _x000D_  _x000D_  由于新型肺炎，我们要10号才能复工（10号前可在家办公），因此Wind和Hibor数据库都无法使用。_x000D_  _x000D_   _x000D_  _x000D_  我们预计花~1小时帮您在现下可用数据库里（EMIS、EIU和Statista）和网络上看看中国汽车零部件的出口按种类按地区(口岸)的出口数据，做完后发给您。_x000D_  _x000D_   _x000D_  _x000D_  如有变更，请及时联系。_x000D_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Huang, Caroline &lt;Huang.Caroline@</t>
  </si>
  <si>
    <t>Hi Gaurish,_x000D_  _x000D_   _x000D_  _x000D_  Thank you for your Email._x000D_  _x000D_   _x000D_  _x000D_  As of now, I am sure not about the estimated time for this request. However, I will share an update with you after spending 3 hours on this request, by 8:30 am Miami time, today (February 05, 2020)._x000D_  _x000D_   _x000D_  _x000D_  Charge Rate: You will be charged at USD 55 per hour based on actual efforts invested on the request._x000D_  _x000D_   _x000D_  _x000D_  Let me know in case of any realignments,_x000D_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Gwalani, Gaurish &lt;Gwalani.Gaurish@</t>
  </si>
  <si>
    <t>Hi Caroline,_x000D_  _x000D_   _x000D_  _x000D_  谢谢您的建议，我们会帮您找找看中汽研CATARC的2018/2019年的年度数据。_x000D_  _x000D_   _x000D_  _x000D_  先把我们刚刚找到的发给您，结果已整理如下：_x000D_  _x000D_   _x000D_  _x000D_  _x000D_  _x000D_  (Source: EMIS Insights - 中国汽车零部件行业 2019_2023)_x000D_  _x000D_   _x000D_  _x000D_  中国汽车工业协会进出口数据中的零部件方面：_x000D_  _x000D_  2019上半年中国铝合金车轮出口情况简析 &lt;http://www.caam.org.cn/chn/4/cate_37/con_5225301.html&gt; 中提及“2019上半年，中国铝合金车轮共计出口162个国家和地区，数量≥5万只的有45个国家及地区、≥10万只的有31个、≥20万只的有19个、≥50万只的11个、≥100万的5个、≥700万的2个、≥1800万的1个。具体数据见下表：2019上半年中国铝车轮出口≥5万只45个国家及地区名单。”（表格参见链接）_x000D_  _x000D_   _x000D_  _x000D_  我们会继续根据您的建议找找看，做完后发给您。_x000D_  _x000D_   _x000D_  _x000D_  如有变更，请及时告知。_x000D_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Huang, Caroline &lt;Huang.Caroline@</t>
  </si>
  <si>
    <t>Hi Caroline,_x000D_  _x000D_   _x000D_  _x000D_  刚刚结果里参考的EMIS报告现在发给您。_x000D_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Hannah Liu _x000D_  Sent: Wednesday, February 5, 2020 2:51 PM_x000D_  To: 'Huang, Caroline' &lt;Huang.Caroline@</t>
  </si>
  <si>
    <t>Hi Ritwik,_x000D_  _x000D_   _x000D_  _x000D_  Thank you for looping us in,_x000D_  _x000D_   _x000D_  _x000D_  Hi Abhinav,_x000D_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(10 pm Dallas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Tiwari, Ritwik &lt;Tiwari.Ritwik@</t>
  </si>
  <si>
    <t>Hi Yusuke,_x000D_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(1 pm Tokyo time )._x000D_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t>
  </si>
  <si>
    <t>Hello Maria,_x000D_  _x000D_   _x000D_  _x000D_  Hope your day has started well._x000D_  _x000D_   _x000D_  _x000D_  We have resumed operations at our Romania center and I can now work on the next update to be shared within an hour._x000D_  _x000D_   _x000D_  _x000D_  I have also booked capacity to continue the efforts on the remaining pages of the document in the course of this day._x000D_  _x000D_   _x000D_  _x000D_  In case of any changes or suggestions,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Tuesday, February 4, 2020 6:02 PM_x000D_  To: 'Raji.Maria@</t>
  </si>
  <si>
    <t>Really happy to have been of help, Thomas. Feel free to reach out whenever in need of assistance and we will be happy to book the earliest available slot._x000D_  _x000D_   _x000D_  _x000D_  Wishing you a great day ahead,_x000D_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Saaby, Thomas &lt;Saaby.Thomas@</t>
  </si>
  <si>
    <t>Hi Lynette,_x000D_  _x000D_   _x000D_  _x000D_  With this attached Excel file, we have completed work to update financials for all the four subsidiaries (UOB Indonesia, Malaysia, China and Thailand) using the previously stated methodology. We have shared with you the links for all the source documents in our earlier E-mails._x000D_  _x000D_   _x000D_  _x000D_  Efforts Invested: 1.5 hours (Total: 41.5 hours)_x000D_  _x000D_  Charge Code: 248006-04_x000D_  _x000D_   _x000D_  _x000D_  Please review the work shared and let us know in case of any further assistance. Based on your reply, we will book the earliest available bandwidth._x000D_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Poon, Lynette &lt;Poon.Lynette@</t>
  </si>
  <si>
    <t>Hi Caroline,_x000D_  _x000D_   _x000D_  _x000D_  由于没有找到2018/2019年的年度或最新的关于汽车零部件出口按口岸分（按发货地分）的数据，我们已停止继续做您的任务。通过网络搜索以及EMIS上的结果来看，也只能找到您之前分享的2018年3月的数据。_x000D_  _x000D_   _x000D_  _x000D_  Efforts Invested: 1 Hour_x000D_  _x000D_  Charge Code: 418795-01_x000D_  _x000D_   _x000D_  _x000D_  希望结果对您有所帮助，如有需要，欢迎联系我们预定2月10号的Capacity（管理层商议后决定2月10日复工，无法在家办公）。_x000D_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Hannah Liu _x000D_  Sent: Wednesday, February 5, 2020 2:53 PM_x000D_  To: Huang, Caroline &lt;Huang.Caroline@</t>
  </si>
  <si>
    <t>Hi Maria,_x000D_  _x000D_   _x000D_  _x000D_  With this, I have completed my research on customer centric initiative taken by the government in Bengaluru City, thereby concluding the task for all the suggested cities and countries. I have followed the earlier used methodology to locate the asked information, and compiled my findings in the attached Excel file. Since Bengaluru is a city in the State of Karnataka and comes under the purview of Karnataka State Government, I have captured the details for an initiative by Karnataka Government which is applicable in Bengaluru._x000D_  _x000D_   _x000D_  _x000D_  Efforts Invested: 2.5 Hours (Total Hours: 45.5Hours, India: 34.5 Hours, Chile: 11 Hours)_x000D_  _x000D_  Charge Code: 11900-08_x000D_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work is helpful. Let us know in case you require further research support, and we will book the earliest available slot for assisting you._x000D_  _x000D_   _x000D_  _x000D_  Have a great day ahead!_x000D_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05 February 2020 10:20_x000D_  To: VNDTuretskaya.Maria@</t>
  </si>
  <si>
    <t>Hi Wray,_x000D_  _x000D_   _x000D_  _x000D_  Thank you for sharing the follow up request._x000D_  _x000D_   _x000D_  _x000D_  Unfortunately, all our centres are running at full capacity today with previously committed requests._x000D_  _x000D_   _x000D_  _x000D_  We will be assisting you on this request tomorrow, February 06, 2020 from our India center. The team will share a detailed methodology and expected delivery timelines, once we initiate work on the request tomorrow morning (7:30 am Dubai time)._x000D_  _x000D_   _x000D_  _x000D_  Hope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Wang, Wray &lt;Wang.Wray@</t>
  </si>
  <si>
    <t>Hi Katsutoshi,_x000D_  _x000D_   _x000D_  _x000D_  Apologies for multiple emails. This is Bianca from Romania center and I just wanted to update you that my colleague, Paula, has already shared a second update for this research, having spent 10 hours in total – I am reattaching the deliverable shared on Monday, just to be sure. Besides that, do note that we did not continue further with the task._x000D_  _x000D_   _x000D_  _x000D_  Nonetheless, in case we can be of assistance with anything else,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Prashant Singh &lt;Prashant.Singh@evalueserve.com&gt; _x000D_  Sent: Wednesday, February 5, 2020 8:13 AM_x000D_  To: Yamauchi, Katsutoshi &lt;Yamauchi.Katsutoshi@</t>
  </si>
  <si>
    <t>Hi Amine,_x000D_  _x000D_   _x000D_  _x000D_  Trust your day has started well and hope you had a change to go through the update shared yesterday. _x000D_  _x000D_   _x000D_  _x000D_  I am writing to kindly remind you that due to low availability of information, we have put this request on hold until hearing back from you. In case you would like us to continue the search, do let us know and we will gladly help further._x000D_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Laura Blaga _x000D_  Sent: Tuesday, February 4, 2020 6:01 PM_x000D_  To: bekki.amine@</t>
  </si>
  <si>
    <t>Hi Katy,_x000D_  _x000D_   _x000D_  _x000D_  All other centres at present are running at full capacity with previously committed requests. However, my colleagues will reassess their capacity and will let you know in case this request can be picked up sooner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Mixter, Katy &lt;Mixter.Katy@</t>
  </si>
  <si>
    <t>Hi Lorenz, Hi Jens,_x000D_  _x000D_   _x000D_  _x000D_  Thank you for your patience!_x000D_  _x000D_   _x000D_  _x000D_  I am initiating work to capture the location details of offices mentioned in the shared five links. As suggested, I will capture the specifics of each location in separate rows; with columns containing company name, location name, street and street number, postal code, city, state, country and website._x000D_  _x000D_   _x000D_  _x000D_  I plan to share an update, compiled in an Excel file, by 2:30 pm Munich time, today (February 05, 2020), along with further timelines (if required)._x000D_  _x000D_   _x000D_  _x000D_  Hope this works well. Let me know in case of any suggestions._x000D_  _x000D_   _x000D_  _x000D_  Best regards,_x000D_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05 February 2020 10:53_x000D_  To: Dolezalek.Lorenz@</t>
  </si>
  <si>
    <t>Hi Amy,_x000D_  _x000D_   _x000D_  _x000D_  Many thanks for sharing these additional notes with us and the charge code._x000D_  _x000D_   _x000D_  _x000D_  We can definitely start by looking up the website of the land bank together with the Email address of either a real estate person within the bank or the generic group Email, keeping in mind the time limit of 3 minutes per entry. Based on the progress we make, we will see if it will be feasible to complete the other columns too by the given deadline._x000D_  _x000D_   _x000D_  _x000D_  We will start working on this today and update the latest file shared by you, sending as much as we can cover by our EOD (11 am EST, February 5)._x000D_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Kondo, Amy &lt;Kondo.Amy@</t>
  </si>
  <si>
    <t>Hello James,_x000D_  _x000D_   _x000D_  _x000D_  Thank you for your reply and the directions._x000D_  _x000D_   _x000D_  _x000D_  We have resumed operations at our Romania center and will be continuing work on this task. As you requested, we will start with Workstream 1, focusing on information regarding the partnership: what they are doing together and the target population. If the information is easily available, we will  also cover columns G to L. For all partnerships we will look for quotes and pictures and include them into an PPT file, also mentioning the source of our findings and for your reference, the slide number in the Excel file. After completing this part, if time allows it, we will work on Workstream 2, points 2.2. to 2.4._x000D_  _x000D_   _x000D_  _x000D_  We will get back to you with an update by latest our EOD, February 6, 03.00 am AEDT._x000D_  _x000D_   _x000D_  _x000D_  In case of any notes or changes from your side,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Prashant Singh _x000D_  Sent: Wednesday, February 5, 2020 8:21 AM_x000D_  To: Clements, James_x000D_  Cc: Koeleman, Jan; Slack, Aidan; Molloy, Matthew; BCG; Marion Volk_x000D_  Subject: RE: Attn: James: EVS - BCG - Mental Health Offerings in Sport and across Victoria_RES1062620_February 4, 2020_x000D_  _x000D_   _x000D_  _x000D_  Hi James,_x000D_  _x000D_   _x000D_  _x000D_  Thank you for your notes._x000D_  _x000D_   _x000D_  _x000D_  Our colleagues in Romania are offline right now; thus, Marion and team will get back to you on this, once our Romania center resumes operations in 1 hour._x000D_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Clements, James &lt;Clements.James@</t>
  </si>
  <si>
    <t>Hi Henerique,_x000D_  _x000D_   _x000D_  _x000D_  We hope you are doing good!_x000D_  _x000D_   _x000D_  _x000D_  We are in process of finalizing the billing cycle for the month of January 2020. It would be great, if you could share the case code for below request._x000D_  _x000D_   _x000D_  _x000D_  Looking forward to your reply,_x000D_  _x000D_   _x000D_  _x000D_  Best regards,_x000D_  _x000D_  Yellanki Aravind_x000D_  _x000D_   _x000D_  _x000D_  Yellanki Kumar | Business Analyst | Evalueserve | + 91 124 462 2300 (Extn. 9454)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24 January 2020 01:52_x000D_  To: Coelho, Henrique &lt;Coelho.Henrique@</t>
  </si>
  <si>
    <t>Hi Wray,_x000D_  _x000D_   _x000D_  _x000D_  All our centres at present are completely occupied with previously committed requests. The earliest available slot remains to be tomorrow, February 06, 2020 from our India center._x000D_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Wang, Wray &lt;Wang.Wray@</t>
  </si>
  <si>
    <t>Hi Hajar,_x000D_  _x000D_   _x000D_  _x000D_  We are initiating work to capture the address and surface (in square meters) of Geodis &lt;https://geodis.com/&gt;  warehouses worldwide, which are used for Contract logistics activities. Below is the methodology that we plan to follow:_x000D_  _x000D_   _x000D_  _x000D_  *	We will visit the website of Geodis and then select the following in the stated manner:_x000D_  _x000D_  	*	Country_x000D_  	*	Locations_x000D_  	*	Activity: Contract Logistics_x000D_  _x000D_  *	We will capture the address and surface area (in square meters) for all the identified locations using company website and Google Maps_x000D_  *	Post completing the above tasks, we will then collect names of the nearby industries for all the identified locations_x000D_  _x000D_   _x000D_  _x000D_  We will share an update in an Excel file, covering as many locations as possible, by 2:30 PM Paris time, today (February 05, 2020)._x000D_  _x000D_   _x000D_  _x000D_  Looking forward to your reply on the query shared above,_x000D_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05 February 2020 11:31_x000D_  To: Khairallah.Hajar@</t>
  </si>
  <si>
    <t>Hi Pragya,_x000D_  _x000D_   _x000D_  _x000D_  Hope my Email finds you well._x000D_  _x000D_   _x000D_  _x000D_  We have resumed operations at our Romania center and I am about to start work on your request. As per your suggestion, I will look for the cost of the these tools by leveraging the company websites and conducting a General Internet search for reports or press articles that might contain this kind of information. Looking at the PPT file, I noticed that some tools already have prices included thus, my focus will be on finding the cost for the rest of them, starting from slide 2 until the last._x000D_  _x000D_   _x000D_  _x000D_  Regarding the billing, do note that you will be charged at a rate of USD 55/hr. thus, in case you would like me to limit my efforts to a specific number of hours, do let me know. I will reach out with an update latest by our EOD, 4 pm, London time. In the meantime, please let me know in case of any notes or suggestions from your side._x000D_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Maria Somfelean &lt;Maria.Somfelean@evalueserve.com &lt;mailto:Maria.Somfelean@evalueserve.com&gt; &gt; _x000D_  Sent: Tuesday, February 4, 2020 3:19 PM_x000D_  To: Maini.Pragya@</t>
  </si>
  <si>
    <t>Hello Maria,_x000D_  _x000D_   _x000D_  _x000D_  I am sharing a third update containing graph indicators till page 22. I can confirm on this occasion that the work is going significantly faster with the shift of scope on graph indicators only._x000D_  _x000D_   _x000D_  _x000D_  Efforts Invested: 1 Hours (Total Hours: 4 Hours)_x000D_  _x000D_  Charge Code: 187405-03_x000D_  _x000D_   _x000D_  _x000D_  It would be great if you could go through this latest version of the Excel file and share any suggestions you might have. For my part, I will continue working on the task unless hearing otherwise from you._x000D_  _x000D_   _x000D_  _x000D_  Looking forward to your reply._x000D_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Wednesday, February 5, 2020 9:31 AM_x000D_  To: 'Raji.Maria@</t>
  </si>
  <si>
    <t>Hi Azraa,_x000D_  _x000D_   _x000D_  _x000D_  I hope you are doing good! _x000D_  _x000D_   _x000D_  _x000D_  In this update, I have carried out research to find out reports on ‘life science research tools’ which covers information on the processes/technologies such as Protein isolation and analysis, Protein production, ELISA, Western blots and Protein microarrays. No specific report could be located on the ‘life science research tools’; however, I have identified some reports which cover some relevant information on the ask. Please note that, the overall availability of information on the asked granularity was limited. _x000D_  _x000D_   _x000D_  _x000D_  To carry out the research, I have leveraged EMIS database, followed by a General Internet search. To retrieve the supporting documents/reports, please refer to the link: https://send.bcg.com/TsCXaVBmy1xD4m6IgZMsGrs5 _x000D_  _x000D_   _x000D_  _x000D_  Research Summary: _x000D_  _x000D_  *	EMIS_x000D_  _x000D_  *	No reports relevant to the ask could be located by leveraging the database. Thus, I referred to the reports shared by you in the trailing Email to locate any useful information in order to cover maximum information on the ask. From the report ‘Life science research tools market size, growth and trends (2013-2021) – Table of Contents’, it was mentioned that the shared five processes/technologies are covered under ‘Pure proteomic tools’ (Page 6, Link &lt;https://www.decibio.com/wp-content/uploads/2017/07/DeciBio-LSRT-Market-2017_TOC.pdf&gt; )_x000D_  *	Thus, I checked with the keyword ‘proteomic’ to locate relevant industry report on EMIS and came across a report ‘Proteomics Market_2018-2025’ published by Allied Market Research, which covers the market overview of the segment (by components, by application and by region) and its key competitors. _x000D_  *	Additionally, I tried to look for individual report for each of the processes/ technologies; however, I could only locate market reports for ‘Protein isolation and analysis’ and ‘Western bolts’ named ‘Protein Purification and Isolation Market Analysis And Segment Forecasts To 2025’ and ‘Western Blotting Market Analysis And Segment Forecasts To 2025’, respectively, which provides information on the market estimates and trend analysis _x000D_  _x000D_  *	General Internet search_x000D_  _x000D_  *	Post checking for report on EMIS, I conducted a General Internet search; however, all the reports that I came across related to ‘life science research tools’ were paid. I am mentioning the reports details below, for your reference_x000D_  _x000D_  Report 1: Life Science Tools &amp; Reagents Market 2019 - Global Industry Research Update, Future Scope, Size Estimation, Revenue, Pricing Trends, Growth Opportunity, Regional Outlook and Forecast to 2024, published by 360 Market Updates in 2019 (Link &lt;https://www.360marketupdates.com/enquiry/request-sample/13050239&gt; ); Cost for single user: USD 3,480_x000D_  _x000D_  Report 2: Global $80 Billion Life Sciences Instrumentation and Research Tools Market Forecast to 2023, published by Frost and Sullivan in 2018 (Link &lt;https://www.researchandmarkets.com/research/38ltv8/global_80?w=12&gt; ); Cost for single user: USD 4,950_x000D_  _x000D_  Report 3: $58 Billion Life Science Tools and Reagents Market 2016 - Global Report 2015-2020, published by BCC Research in 2016 (Link &lt;https://www.researchandmarkets.com/research/tpv68p/life_science&gt; ); Cost for single user: USD 2,750_x000D_  _x000D_   _x000D_  _x000D_  Efforts Invested: 2.5 hours (Total: 25 hours)_x000D_  _x000D_  Charge Code: 240883-51_x000D_  _x000D_   _x000D_  _x000D_  Way Forward: Please review the shared work and let me know in case of any queries. Since, the research carried did not yield many useful results, therefore, please let me know in case you have any suggestions regarding the same. As of now, I am holding my efforts on the task and based on your reply, I will continue work on the same._x000D_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05 February 2020 10:15_x000D_  To: Chaudhury.Azraa@</t>
  </si>
  <si>
    <t>Hi Charlotte,_x000D_  _x000D_   _x000D_  _x000D_  Thank you for your Email._x000D_  _x000D_   _x000D_  _x000D_  Our colleagues in Chile are offline right now, thus; Katherine and team will get back to you on this, once our Chile center resumes operations in next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Saint-Bonnet, Charlotte &lt;saintbonnet.charlotte@</t>
  </si>
  <si>
    <t>Hi Dylan,_x000D_  _x000D_   _x000D_  _x000D_  Thank you for your reply!_x000D_  _x000D_   _x000D_  _x000D_  As discussed over the call, I am initiating work on the request to capture information on datapoints mentioned in the original request. Primarily, I will look for Size of UAV / UAS market based on Group 1-5, yearly revenue of major programs for each group, type of products, large programs, Number of programs awarded / year in each market, average program size and also identify which group lies in tactical vs. strategic product category. _x000D_  _x000D_  To collect the required information, I will leverage EMIS, Thomson One and Factiva databases, followed by conducting a General Internet search. However, I am apprehensive about the data availability on certain parameters, as on the basis of my preliminary research, I could not locate information for UAV/UAS market based on groups 1-5.Therefore, I will share whatever is possible and relevant to the ask on the best effort basis._x000D_  _x000D_   _x000D_  _x000D_  I will share an update, by 12:30 pm, Egypt time, today (February 05, 2020)._x000D_  _x000D_   _x000D_  _x000D_  As the deadline mentioned for this request is by 12:30 pm, Egypt time. I will work on the remaining part that is 2-5 on receiving a go-ahead from your end. We will halt our efforts on this request till we receive further guidance to continue our research and deadline confirmations._x000D_  _x000D_   _x000D_  _x000D_  Looking forward to your reply on deadline changes. Please let us know in case of any queries._x000D_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Newman, Dylan &lt;Newman.Dylan@</t>
  </si>
  <si>
    <t>Hi Eva,_x000D_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(4.30 am Munich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t>
  </si>
  <si>
    <t>Hi Lynette,_x000D_  _x000D_   _x000D_  _x000D_  In today’s deliverable, we had updated financials for UOB Indonesia only and not made any changes in other subsidiaries. _x000D_  _x000D_   _x000D_  _x000D_  Please let me know if you have any other queries. We would be happy to assist you._x000D_  _x000D_   _x000D_  _x000D_  Looking forward to working with you on future assignments._x000D_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Poon, Lynette &lt;Poon.Lynette@</t>
  </si>
  <si>
    <t>Hi Pragya,_x000D_  _x000D_   _x000D_  _x000D_  Thank you for your quick reply._x000D_  _x000D_   _x000D_  _x000D_  I will then limit my efforts to two hours until Augustin confirms the budget and will be back with an update as soon as investing this time._x000D_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Maini, Pragya &lt;Maini.Pragya@</t>
  </si>
  <si>
    <t>Hello Maria,_x000D_  _x000D_   _x000D_  _x000D_  Many thanks for your feedback, I am glad the output is in line with your expectations._x000D_  _x000D_   _x000D_  _x000D_  I will continue efforts on the remaining pages and share a new update by our EOD, 7 pm Riyadh time._x000D_  _x000D_   _x000D_  _x000D_  Please let me know should there be any project realignments on your side._x000D_  _x000D_   _x000D_  _x000D_  Have a great afternoon,_x000D_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Raji, Maria [mailto:Raji.Maria@</t>
  </si>
  <si>
    <t>Hi Eva,_x000D_  _x000D_   _x000D_  _x000D_  Thank you for your go-ahead on this,_x000D_  _x000D_   _x000D_  _x000D_  The capacity has been blocked and the team will be in touch with more details on methodology and delivery timelines once back in the office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Klement, Eva &lt;Klement.Eva@</t>
  </si>
  <si>
    <t>Hi Azraa, Alice, _x000D_  _x000D_   _x000D_  _x000D_  Thank you for your patience!_x000D_  _x000D_   _x000D_  _x000D_  Below, I am sharing an update on the asked queries:_x000D_  _x000D_   _x000D_  _x000D_  *	Key competitors in global polypeptide superabsorbent polymer market: Unfortunately, no results could be located for the key competitors in global polypeptide superabsorbent polymer market. For this, I have leveraged EMIS database for reports, analyst reports from Thomson one and conducted a General Internet search. Though, I came across a paid report on ‘Global Biodegradable Super Absorbent Polymers &lt;https://www.adroitmarketresearch.com/industry-reports/biodegradable-super-absorbent-polymers-sap-market&gt; ’ (Price: USD 4,400) published by Adroit Market Research in 2019. This report has mentioned ‘Exotech Bio Solutions Ltd., TryEco LLC, SNF s.a.s, Ma's Group Inc, JRM Chemical, Inc.’ as some of the key players; however, we do not have access to the complete report. _x000D_  _x000D_   _x000D_  _x000D_  *	For crystallography, you sent a link to a paid report (https://www.zionmarketresearch.com/report/protein-crystallization-crystallography-market &lt;https://www.zionmarketresearch.com/report/protein-crystallization-crystallography-market&gt; ). You indicated the market size in 2018 and CAGR. Are these the only values you could extract without buying the report? : Yes Alice, I found only these values from report ‘Protein Crystallization &amp; Crystallography Market’ published by ‘Market and Market’ report in 2014 and these values were forecasted figures for 2018 as per source (Link &lt;https://www.marketsandmarkets.com/Market-Reports/protein-crystallization-market-147057058.html&gt; ). However, as mentioned earlier, we do not have access to this report and detailed information would be available after purchasing it._x000D_  _x000D_   _x000D_  _x000D_  *	We found a report by Zion on cryo-EM (https://www.zionmarketresearch.com/report/cryo-electron-microscopy-market &lt;https://www.zionmarketresearch.com/report/cryo-electron-microscopy-market&gt; ). Would you be able to tell us any values from this report?: The report has mentioned that global cryo-electron microscopy market size will be USD 598 million by 2025, at a CAGR of around 9% between 2019 and 2025._x000D_  _x000D_   _x000D_  _x000D_  *	There is a link to a report for the structural prediction of proteins segment (https://www.grandviewresearch.com/industry-analysis/structural-biology-and-molecular-modeling-technique-market &lt;https://www.grandviewresearch.com/industry-analysis/structural-biology-and-molecular-modeling-technique-market&gt; ). Do you know what they mean by databases in this report?: They are talking about PSILO database which gathered information about macromolecular and protein-ligand structural information. It intends to provide a customised storage which allows searches and dynamic visualisation among macromolecular structure and files related. The database also provides a large range of functions as well as 3D statistics queries, standardizing data from relative structures and automated annotations. And this database is the product of Chemical Computing Group, a software company specializing in research software for computational chemistry, bioinformatics, cheminformatics, docking, pharmacophore searching and molecular simulation. For more information, you can visit their company website &lt;https://www.chemcomp.com/Products.htm&gt; ._x000D_  _x000D_   _x000D_  _x000D_  Efforts Invested: 1.5 Hours (Total Hours: 18.5 Hours; India: 11.5 Hours, Chile: 7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Feel free to reach out in case of further query on this._x000D_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Nitika Madad &lt;Nitika.Madad@evalueserve.com &lt;mailto:Nitika.Madad@evalueserve.com&gt; &gt; _x000D_  Sent: 05 February 2020 11:34_x000D_  To: Ahn, Alice &lt;Ahn.Alice@</t>
  </si>
  <si>
    <t>Muchas gracias por tu feedback, Alberto!_x000D_  _x000D_   _x000D_  _x000D_  Voy a tomar en cuenta sus comentarios, y a partir de mañana voy a poner las noticias de Repsol las primeras en la sección de Business, y también voy a añadir las palabras “crudo”, “refinería”, “refino”, “petróleo” y “petroleo” en la búsqueda._x000D_  _x000D_   _x000D_  _x000D_  ¡Te deseo un buen día por delante!_x000D_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t>
  </si>
  <si>
    <t>Hi Abby,_x000D_  _x000D_   _x000D_  _x000D_  I am initiating work on the below request from our Direct KPO team, to locate information on the asked points for “Monsanto / Bayer deep dive segment” mentioned in the Word Document shared originally in the request. To look for the required information, I will leverage analyst reports, check company websites, followed by conducting a press search._x000D_  _x000D_   _x000D_  _x000D_  I will compile my findings in an Excel file, and share an update with you, copying Himanshu in the Email by 7:00 PM, IST today (February 05, 2020)._x000D_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_________________________________x000D_  _x000D_  From: VND Kumar, Himanshu_x000D_  Sent: Wednesday, February 5, 2020 11:27 AM_x000D_  To: Piplani, Vishakha_x000D_  Cc: Antony, Abby; MS, Sarath; bcgATservice-now_x000D_  Subject: &lt;Update&gt; Request RES1059549: Request for industry digital trends in transportation and distribution services in US _x000D_  _x000D_   _x000D_  _x000D_  ​Hi Vishakha,_x000D_  _x000D_   _x000D_  _x000D_  Good Morning! Hope you had a chance to review the findings shared in our previous update and found them useful._x000D_  _x000D_   _x000D_  _x000D_  We have reserved around 3 hours of capacity to assist you today. We plan to cover the remaining point in Industry deep dive segment i.e. “Who are the major players? What’s their market share?” and will then move on to the “Monsanto / Bayer deep- dive” segment. We have also attached the shared “Industry trends questionnaire” document in this email for your reference._x000D_  _x000D_   _x000D_  _x000D_  Since there are around seven questions in the “Monsanto / Bayer deep- dive” segment and we have limited capacity to work on this request, we might not be able finish work on all of them. We will share an update, covering as much possible, by 7 PM IST today. Also, let us know if you would like us to prioritize any specific point._x000D_  _x000D_   _x000D_  _x000D_  Looking forward to your thoughts,_x000D_  _x000D_   _x000D_  _x000D_  Warm regards,_x000D_  _x000D_  Himanshu_x000D_  _x000D_   _x000D_  _x000D_  _________________________________x000D_  _x000D_  From: VND Kumar, Himanshu_x000D_  Sent: Tuesday, February 4, 2020 8:21 PM_x000D_  To: Piplani, Vishakha_x000D_  Cc: Norris, Wes; Antony, Abby; MS, Sarath; bcgATservice-now_x000D_  Subject: &lt;Update&gt; Request RES1059549: Request for industry digital trends in transportation and distribution services in US _x000D_  _x000D_   _x000D_  _x000D_  Hi Vishakha,_x000D_  _x000D_   _x000D_  _x000D_  Thank you for email._x000D_  _x000D_   _x000D_  _x000D_  Due to paucity of time, we were not able to initiate work on the follow up task as mentioned in your previous email. _x000D_  _x000D_   _x000D_  _x000D_  In the available time today, we have completed work on first three points in “Industry deep dive segment” for agritech and agrochemicals sector and have summarized our findings in the attached Excel file. As apprehended, information on IT spend was not available for the shared sector. You may reach out to our IT Factbase team through the following link for this information - http://tabenchmarking.bcg.com/benchmark/it-factbase/​_x000D_  _x000D_   _x000D_  _x000D_  We leveraged EMIS for industry reports, Factiva for Press search followed by conducting an Open Internet search on the ask. All the backup reports and documents are shared through following send.bcg link for your reference - https://send.bcg.com/NAweEGj3NCHla2XtdZ1xQBDT_x000D_  _x000D_   _x000D_  _x000D_  Way forward – We have reserved some capacity to assist you tomorrow. Kindly let us know on which points would you like us to prioritize, once we resume our operations tomorrow._x000D_  _x000D_   _x000D_  _x000D_  Hope this helps and looking forward to your reply._x000D_  _x000D_   _x000D_  _x000D_  Warm regards,_x000D_  _x000D_  Himanshu_x000D_  _x000D_   _x000D_  _x000D_  _________________________________x000D_  _x000D_  From: Piplani, Vishakha_x000D_  Sent: Tuesday, February 4, 2020 7:40 PM_x000D_  To: VND Kumar, Himanshu_x000D_  Cc: Antony, Abby; MS, Sarath; bcgATservice-now_x000D_  Subject: RE: &lt;Update&gt; Request RES1059549: Request for industry digital trends in transportation and distribution services in US _x000D_  _x000D_   _x000D_  _x000D_  Hi Himanshu, If you still have time and can invest ~1 hour on it – please could you help me with the following;_x000D_  _x000D_   _x000D_  _x000D_  *         Industry market size and growth_x000D_  _x000D_  *         What the leading players are doing in the market in terms of digital / IT priorities_x000D_  _x000D_  *         Leading players revenue &amp; growth_x000D_  _x000D_   _x000D_  _x000D_  From: VND Kumar, Himanshu _x000D_  Sent: Tuesday, February 4, 2020 4:16 AM_x000D_  To: Piplani, Vishakha &lt;Piplani.Vishakha@</t>
  </si>
  <si>
    <t>Hi Nishant,_x000D_  _x000D_    _x000D_  _x000D_  Thank you for your prompt response. Indeed, we will work to identify the cluster names for all the cities (62 excluding Mumbai) mentioned in your mail. However, in this update, we have worked on the below mentioned 7 cities in the attached Excel file. Please refer to the table below to get a clear view of the work-status on each city:_x000D_  _x000D_   _x000D_  _x000D_  City_x000D_  _x000D_  Status_x000D_  _x000D_  Bangalore_x000D_  _x000D_  Completed_x000D_  _x000D_  Delhi_x000D_  _x000D_  Completed_x000D_  _x000D_  Hyderabad_x000D_  _x000D_  Completed_x000D_  _x000D_  Chennai_x000D_  _x000D_  WIP_x000D_  _x000D_  Ahmedabad_x000D_  _x000D_  WIP_x000D_  _x000D_  Pune_x000D_  _x000D_  Completed_x000D_  _x000D_  Gurgaon + Faridabad_x000D_  _x000D_  WIP_x000D_  _x000D_   _x000D_  _x000D_  Key Points:_x000D_  _x000D_  *	We have highlighted all the entries in Yellow for which we could not ascertain the cluster names. We have also marked the entries in Red which had duplicate dealer names_x000D_  *	As discussed, we have not worked on the entries which did not have Cluster Ids and we have left them blank_x000D_  *	For Pune city, the dealer’s address did not seem appropriate for CD Developers-BLK (Row A6000), we have highlighted this entry in Green in the shared Excel file. Do let us know in case of any changes_x000D_  _x000D_   _x000D_  _x000D_   _x000D_  _x000D_  Efforts Invested: 10 hours_x000D_  Charge Code: Please share_x000D_  _x000D_  Note: It is taking us a bit more time to identify the duplicate dealer names depending upon the number of entries in a cluster. Do let us know if you want us to follow any alternate approach._x000D_  _x000D_  Way Forward: Please review the work shared and let us know in case of any changes or suggestions. Going ahead, we plan to continue work on the remaining cities (WIP and the rest 8 among the prioritized 15), as of now. We will share another update, covering as many cities as possible, by 7 PM IST, today (February 05, 2020)._x000D_  _x000D_  Let us know in case of any re-alignments._x000D_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Gupta, Nishant (BGL) &lt;Gupta.Nishant2@</t>
  </si>
  <si>
    <t>Hi Yuta, _x000D_  _x000D_   _x000D_  _x000D_  Thank you for the suggestion._x000D_  _x000D_   _x000D_  _x000D_  In our previous updates, we have already checked for the exhaustiveness of facilities for all the companies covered earlier (ELC, Shiseido, LVMH, KOSE and L’Oreal). However, as suggested, we will revisit the Excel file to check the comprehensiveness of facilities for these companies before resuming work on P&amp;G. Post completing work on these companies, I will then resume work on P&amp;G. Hope this works._x000D_  _x000D_   _x000D_  _x000D_  I will share my findings for the day, covering as much as possible, by 10:30 pm Tokyo time, (February 05, 2020)._x000D_  _x000D_   _x000D_  _x000D_  Feel free to reach out in case of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t>
  </si>
  <si>
    <t>Hi Maxime,_x000D_  _x000D_   _x000D_  _x000D_  Thank you for your Email. We will go through your questions and come back with the answers later today._x000D_  _x000D_   _x000D_  _x000D_  In the meantime I am attaching the latest version of the newsletter. Today I have selected 2 articles with a global focus, 3 for Italy, 1 concerning Turkey and 1 regarding Israel._x000D_  _x000D_   _x000D_  _x000D_  Best wishes,_x000D_  _x000D_  Emanuela_x000D_  _x000D_   _x000D_  _x000D_  Emanuela Berchi | Business Analyst | Evalueserve | +40 364 730 300 (Extn. 3138) _x000D_  _x000D_   _x000D_  _x000D_  S.C. Evalueserve S.R.L., Olimpia Business Center, Calea Dorobantilor, 98-100, Etaj 7, Cluj-Napoca, Cluj 400609, Romania_x000D_  _x000D_   _x000D_  _x000D_  From: Kern, Maxime [mailto:Kern.Maxime@</t>
  </si>
  <si>
    <t>Hi Alessandro,_x000D_  _x000D_   _x000D_  _x000D_  Thank you for your reply,_x000D_  _x000D_   _x000D_  _x000D_  In this update, I have spent 3 hours to locate information related to ‘Ongoing EVMP platform of Groupe PSA (Peugeot, Citroen and Opel)’ on the asked parameters. I have compiled my findings in the ‘Data’ tab of the attached Excel file. _x000D_  _x000D_   _x000D_  _x000D_  In the available time, I have completed work on following parameters: ‘Brands and models, Vehicle dimensions, Production locations, Battery capacity in kWh, Segments covered (A/B/C/D/E)’; however, the work on parameter ‘Production capacity’ is still pending. To locate the asked information, I have followed the similar methodology as stated in the trailing Email._x000D_  _x000D_   _x000D_  _x000D_  Notes:_x000D_  _x000D_  *	Please note that I have captured information on ‘Common Modular Platform (CMP)’ and ‘Efficient Modular Platform 2 (EMP2)’ as no information related to ‘EVMP’ platform was available on Groupe PSA’s official website. Hope this is suitable _x000D_  _x000D_  Following is the excerpt from company website (Link &lt;https://www.groupe-psa.com/en/automotive-group/innovation/groupe-psa-lelectrification-en-marche/&gt; ), for your reference: ‘Groupe PSA is focusing on building its models on two platforms, the ‘Common Modular Platform (CMP)’ and the ‘Efficient Modular Platform 2 (EMP2)’, which are able to integrate any of the powertrains in its line-up, whether internal combustion, electric or hybrid. These modular, multi-energy and global platforms provide technological flexibility to meet customers’ various expectations’ _x000D_  _x000D_  *	I came across a link on company website that contains information about the upcoming models and brands of Groupe PSA (Link &lt;https://www.groupe-psa.com/en/automotive-group/innovation/groupe-psa-lelectrification-en-marche/&gt; ) and hence captured the required information from this link_x000D_  *	I also came across few upcoming models (under both platforms) of ‘DS Automobiles’ which is a brand of Groupe PSA (Link &lt;https://www.groupe-psa.com/en/newsroom/brand/a-chaque-personnalite-sa-ds/&gt; ) and also captured information on the same_x000D_  *	I have marked ‘-’ in those cells where the information could not be located_x000D_  _x000D_   _x000D_  _x000D_  Additional Information:_x000D_  _x000D_   _x000D_  _x000D_  During my research, I came across some additional information on vehicle component plants of Groupe PSA that I have provided in the below mentioned snippet. Hope this is helpful._x000D_  _x000D_   _x000D_  _x000D_  _x000D_  _x000D_   _x000D_  _x000D_  Efforts Invested: 3 Hours_x000D_  _x000D_  Charge Code: 264593-69_x000D_  _x000D_   _x000D_  _x000D_  Budget Extension: _x000D_  _x000D_  *	As mentioned above, the work on parameter ‘production capacity’ is still pending. Do let me know in case you would like me to continue work and capture this information for a total 11 facilities (as captured in Excel file)_x000D_  *	Also, as of now, it is not possible for me to provide you a budget estimate as I have not yet initiated work on this parameter. However, I would like to give you a heads-up that the information availability on this parameter might be limited_x000D_  _x000D_   _x000D_  _x000D_  Looking forward to your reply on budget extension,_x000D_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Ghirardi, Alessandro &lt;Ghirardi.Alessandro@</t>
  </si>
  <si>
    <t>Hi Augustin and Pragya,_x000D_  _x000D_   _x000D_  _x000D_  Many thanks for your reply on this. After investing two hours into this request by conducting a General Web search, I managed to find prices and estimates for 5 out of 14 companies whose product prices were not yet included in the PPT file. For your reference, I have added the sources in the notes._x000D_  _x000D_   _x000D_  _x000D_  Please note that I looked at various websites and also reviews of the respective softwares’ but most of the prices were not available, as they are customized based on a variety of factors, all of these companies suggesting to contact them for their pricing information. For example, pricing for Mya is based on the number of candidates the customer’s company processes each month. (Source &lt;https://recruitingtools.com/mya-recruiting-artificial-intelligence/&gt; ) _x000D_  _x000D_   _x000D_  _x000D_  Besides the General Web search, I have also leveraged Thomson One for reports but unfortunately, these mostly contain a general overview of the respective players. I could invest two additional hours into this task, but based on the results found thus far, additional data might not be available. _x000D_  _x000D_   _x000D_  _x000D_  It would be great if you could let me know how to proceed._x000D_  _x000D_   _x000D_  _x000D_  Efforts Invested: 2 Hours_x000D_  _x000D_  Charge Code: 187403-87_x000D_  _x000D_   _x000D_  _x000D_  I look forward to your thoughts._x000D_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Bolze, Augustin &lt;Bolze.Augustin@</t>
  </si>
  <si>
    <t>Dear Sirous, _x000D_  _x000D_   _x000D_  _x000D_  _x000D_  Thanks for reaching out! I agree with you that I think this is best for the EVS rapid research team, I've copied them in here. Let us know if we can help further. _x000D_  _x000D_  Thanks!_x000D_  _x000D_  MG_x000D_  _x000D_  _x000D_  ______________________________________________________________________________________________________x000D_  _x000D_  M.G. Hager _x000D_  Research Lead_x000D_  _x000D_  THE BOSTON CONSULTING GROUP _x000D_  Level 24, Citi Tower _x000D_  Canary Wharf_x000D_  London, E14 5LQ ▪ United Kingdom_x000D_  _x000D_  Tel. ++44 20 31400 816_x000D_  Hager.MG@</t>
  </si>
  <si>
    <t>Hi Bryann,_x000D_  _x000D_   _x000D_  _x000D_  We are left with two companies and would require some additional time to finalize the output. We will share the deliverable by 8:30 am US time, today (February 05, 2020)._x000D_  _x000D_   _x000D_  _x000D_  Hope this will cause no inconvenience._x000D_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Swapnil Jain _x000D_  Sent: 05 February 2020 10:50_x000D_  To: DaSilva, Bryann &lt;DaSilva.Bryann@</t>
  </si>
  <si>
    <t>Hi Shirley,_x000D_  _x000D_   _x000D_  _x000D_  Thank you for reaching out to us,_x000D_  _x000D_   _x000D_  _x000D_  All our centres are running at full capacity today with previously committed requests. Unfortunately, we won’t be able to assist you on this request by the mentioned deadline._x000D_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it tomorrow morning. (7 am Nairobi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05 February 2020 16:35:33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RES1064073 &lt;https://bcg.service-now.com/nav_to.do?uri=u_request_drs_kpo_evs.do%3Fsys_id=899902d51bba0854b176964ead4bcbf6%26sysparm_stack=u_request_drs_kpo_evs_list.do&gt; _x000D_  Requestor: Mujera Shirley_x000D_  Request Subject: Telco pricing_x000D_  Requested Deadline: _x000D_  _x000D_  Original Request:_x000D_  From: Mujera.Shirley@</t>
  </si>
  <si>
    <t>Hi Shirley,_x000D_  _x000D_   _x000D_  _x000D_  Thank you for your go-ahead on this,_x000D_  _x000D_   _x000D_  _x000D_  The capacity has been blocked and the team will be in touch with more details on methodology and delivery timelines once back in the office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Mujera, Shirley &lt;Mujera.Shirley@</t>
  </si>
  <si>
    <t>Hi Dogeun,_x000D_  _x000D_   _x000D_  _x000D_  Many thanks for your notes and go-ahead on this. I was already out of the office by that time but my colleague, Siddhant, is already working on this task and will be in touch later today with an update, taking into consideration your previous emails. For a smoother communication, it would be great if you could keep our DL (bcg@evalueserve.com &lt;mailto:bcg@evalueserve.com&gt; ) marked in all emails, to make sure that you receive a reply in due time._x000D_  _x000D_  Hope this works for you and do let us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Kwon, Dogeun &lt;Kwon.Dogeun@</t>
  </si>
  <si>
    <t>Hi Siddharth,_x000D_  _x000D_  _x000D_  Thank you for your Email._x000D_  _x000D_   _x000D_  _x000D_  Unfortunately, we cannot initiate work on this request today as India centre is fully occupied with previously committed requests. However, I have reserved 9 hours of capacity to assist you on the follow-up tomorrow, and will resume work once we initiate operations by 9:30 AM IST (February 06,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Gupta, Siddhartha &lt;Gupta.Siddhartha@</t>
  </si>
  <si>
    <t>Hi Charlotte,_x000D_  _x000D_   _x000D_  _x000D_  Thank you for your Email. We used the following sources: company website, Annual reports, Sustainability reports, press releases, articles, and open internet search._x000D_  _x000D_   _x000D_  _x000D_  Unfortunately we could not use LinkedIn as a research methodology. As per the standard LinkedIn user agreement, copying and reproducing LinkedIn data without the express consent of LinkedIn or the relevant user is prohibited. We would be able to only use company website and open internet sources._x000D_  _x000D_   _x000D_  _x000D_  Hope this helps, and looking forward to working with you again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Saint-Bonnet, Charlotte [mailto:saintbonnet.charlotte@</t>
  </si>
  <si>
    <t>Hi M.G.,_x000D_  _x000D_   _x000D_  _x000D_  Thank you for looping us in._x000D_  _x000D_   _x000D_  _x000D_  Hi Sirous,_x000D_  _x000D_   _x000D_  _x000D_  Hope my Email finds you well. We will gladly assist with this research and as per the current pipeline, we will be able to book capacity starting tomorrow, February 6, from our Romania center._x000D_  _x000D_   _x000D_  _x000D_  Should this timeline work for you, please let us know and we will book capacity accordingly. Also, it would be great if, in the meantime, you could share the Excel file that needs to be updated together with any changes that have to be considered before initiating efforts on this request._x000D_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Hager M.G. &lt;bcg@service-now.com&gt; _x000D_  Sent: Wednesday, February 5, 2020 1:18 PM_x000D_  To: Afshar.Sirous@</t>
  </si>
  <si>
    <t>Hi Tim,_x000D_  _x000D_   _x000D_  _x000D_  This is Katherine from Evalueserve Chile center. As mentioned by my colleague Ritaban, It would be great if you shared the Full list of reference SKUs in a different format as it is not possible to open it._x000D_  _x000D_   _x000D_  _x000D_  Please let us know what time would be suitable to connect with you before proceeding with the task._x000D_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Ritaban Mukhopadhyay _x000D_  Sent: Wednesday, February 05, 2020 2:59 AM_x000D_  To: Connor.Tim@</t>
  </si>
  <si>
    <t>Hi Abdulrahman,_x000D_  _x000D_   _x000D_  _x000D_  Please note we are back in office so we will continue our efforts on the task. We will aim at finishing today and will share our results as soon as complete._x000D_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Prashant Singh _x000D_  Sent: Wednesday, February 05, 2020 2:54 AM_x000D_  To: Alnoaimi, Abdulrahman &lt;Alnoaimi.Abdulrahman@</t>
  </si>
  <si>
    <t>Thank you for the swift reply, Sirous. We might be able to free up some capacity and invest around 2 hours into this later today thus, we will keep you posted on further developments. Otherwise, tomorrow would be the earliest that we can proceed._x000D_  _x000D_   _x000D_  _x000D_  In the meantime, it would be great if you could share the Excel file with us so we can start working on this as soon as possible, in case we manage to realign our pipeline and get an earlier start on this._x000D_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Afshar, Sirous &lt;Afshar.Sirous@</t>
  </si>
  <si>
    <t>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t>
  </si>
  <si>
    <t>Many thanks for this, M.G._x000D_  _x000D_   _x000D_  _x000D_  @Sirous, we have gone through the file and everything is clear. The only thing we wanted your confirmation on is whether we should research these stores until having 200 with websites or if this number should also contain the stores without a website. As output, we plan to create a second sheet in the same Excel file, having as columns the store name, city and state, website and services offered._x000D_  _x000D_   _x000D_  _x000D_  Also, regarding the billing process, do note that you will be charged at a rate of USD 55/hr. thus, in case you would like us to limit ourselves to a specific budget, please feel free to let us know._x000D_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Hager, M.G. &lt;Hager.MG@</t>
  </si>
  <si>
    <t>Hi Katy,_x000D_  _x000D_   _x000D_  _x000D_  Thank you for your feedback, really appreciate it! :)_x000D_  _x000D_  We are glad that the results were of help to you! _x000D_  _x000D_  Please note that we will be able to work on the follow up request on the second part of our day and send results by our EOD (Thursday, February 6, 9AM Melbourne time). Hope this is suitable._x000D_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Mixter, Katy [mailto:Mixter.Katy@</t>
  </si>
  <si>
    <t>Hello Laura, _x000D_  _x000D_   _x000D_  _x000D_  Thank you for your Email and instructions. This is really helpful for us. _x000D_  _x000D_   _x000D_  _x000D_  We are back at the office and we will continue working on your request. According to your comments, we will: _x000D_  _x000D_  *         Create separate rows for each integration that fall in several categories. In these cases, the integrations will be repeated as well as the X for the competitors that have this integration. Let us know if we should do this otherwise. _x000D_  _x000D_  *         Thank you for sending us the link for Malify. We will conduct another search for GoDaddy._x000D_  _x000D_  *         We will create a new sheet for Shopify listing the category, subcategory and number of apps. _x000D_  _x000D_  *         We will leave the name of the apps as extracted for Constant Contact. _x000D_  _x000D_   _x000D_  _x000D_  We will cover as much as we can until our EOD and please let us know in case of any update.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Prashant Singh _x000D_  Sent: Wednesday, February 05, 2020 3:16 AM_x000D_  To: Spindler, Laura &lt;Spindler.Laura@</t>
  </si>
  <si>
    <t>Hi Carmen,_x000D_  _x000D_   _x000D_  _x000D_  Thank you for your feedback! We are glad that the results were of help._x000D_  _x000D_   _x000D_  _x000D_  We will initiate efforts on the follow up request shortly and check Fortune 100 or 500 companies and their wellness benefit offerings for employees and add them to the previous list following your directions. _x000D_  _x000D_  Will be sending results after spending ~3 hours._x000D_  _x000D_   _x000D_  _x000D_  Please let us know in case of any updates or changes._x000D_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Prashant Singh _x000D_  Sent: Wednesday, February 05, 2020 3:03 AM_x000D_  To: To, Carmen &lt;To.Carmen@</t>
  </si>
  <si>
    <t>Hi Meghan,_x000D_  _x000D_   _x000D_  _x000D_  Hope this Email finds you well. This is Bruno from Chile Center, as my colleague Katherine mentioned yesterday, we will start working on your request today, February 5. _x000D_  _x000D_   _x000D_  _x000D_  We will follow the previously stated methodology and share and update in around 2 hours._x000D_  _x000D_   _x000D_  _x000D_  Please let us know in case of any changes or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Katherine Arcaya _x000D_  Sent: Tuesday, February 04, 2020 6:37 PM_x000D_  To: (Kardok) Wendt, Meghan &lt;Wendt.Meghan@</t>
  </si>
  <si>
    <t>Hi Eva,_x000D_  _x000D_   _x000D_  _x000D_  Hope you are having a nice day. This is Bianca from Romania center and I am reaching out as, due to some realignments in our workflow, we will be able to start working on this today, February 5._x000D_  _x000D_   _x000D_  _x000D_  After going through the websites of the first two funds, Advent and Apollo, I have slightly modified the template as this might offer a better overview of the office locations. Do note that for the count of investment professionals, we have considered directors, managing directors, vice presidents, associates, partners, senior partners, principals and senior advisors, from all the departments, not just Private Equity (as filtering by this option was possible for Apollo &lt;https://www.apollo.com/about-apollo&gt; ) – do let us know in case otherwise._x000D_  _x000D_   _x000D_  _x000D_  I am attaching the updated version of the file so you can have a look and confirm whether this format works for you. In the meantime, we will continue to include the data in the same manner and will adjust further in case needed._x000D_  _x000D_   _x000D_  _x000D_  Efforts Invested: 2 Hours _x000D_  _x000D_  Charge Code: 12335-20_x000D_  _x000D_   _x000D_  _x000D_  We will reach out with another update, covering as much as possible by our EOD (5 pm, CET)._x000D_  _x000D_   _x000D_  _x000D_  Looking forward to your thoughts._x000D_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Prashant Singh &lt;Prashant.Singh@evalueserve.com&gt; _x000D_  Sent: Wednesday, February 5, 2020 12:06 PM_x000D_  To: Klement, Eva &lt;Klement.Eva@</t>
  </si>
  <si>
    <t>Hello Rika, _x000D_  _x000D_   _x000D_  _x000D_  Thank you for sharing this request with us. _x000D_  _x000D_   _x000D_  _x000D_  Note that we have capacity to assist you on this today from our Chile center. _x000D_  _x000D_   _x000D_  _x000D_  For the list of companies in Japanese, we will provide the name of the brand in English conducting an open search. We noticed that in the columns I and K, some of the brands have already the name in English already provided in brackets. We will also confirm these names conducting a search. _x000D_  _x000D_   _x000D_  _x000D_  We will initiate efforts on this now and share our results as soon as completed. _x000D_  _x000D_   _x000D_  _x000D_  We hope this is suitable for you and please let us know in case of any changes. _x000D_  _x000D_   _x000D_  _x000D_  Best regards, _x000D_  _x000D_  Llindrisca _x000D_  _x000D_   _x000D_  _x000D_  Llindrisca Figueroa | Business Analyst | Evalueserve | +56 32 299 6100 (Extn. 6090) _x000D_  _x000D_   _x000D_  _x000D_  Evalueserve Chile S.A., Alvarez 646, Piso-10, Edf. Alcazar, Viña del Mar, 2580107 Chile_x000D_  _x000D_   _x000D_  _x000D_  From: Request Management System [mailto:bcg@service-now.com] _x000D_  Sent: Wednesday, February 05, 2020 9:17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RES1064205 &lt;https://bcg.service-now.com/nav_to.do?uri=u_request_drs_kpo_evs.do%3Fsys_id=3dd91e191bbe0854b176964ead4bcbc9%26sysparm_stack=u_request_drs_kpo_evs_list.do&gt; _x000D_  Requestor: Ri Ka_x000D_  Request Subject: EVS Request) Research for brand names. Japanese and English_x000D_  Requested Deadline: _x000D_  _x000D_  Original Request:_x000D_  From: Ri.Ka@</t>
  </si>
  <si>
    <t>Hi Dogeun,_x000D_  _x000D_   _x000D_  _x000D_  I have worked on locating information on MAN SE and the asked information around its business divisions. To capture information, I referred official company website, latest available IR material, followed by a General Internet search._x000D_  _x000D_   _x000D_  _x000D_  Notes:_x000D_  _x000D_  *	During the course of my research, I identified that MAN Energy Solutions is the business division handling the marine engine operations. However, on further search it was observed that MAN group in 2018, has discontinued operations for two of its subsidiaries, MAN Energy Solutions and Renk (Page 110, Link &lt;https://www.corporate.man.eu/man/media/content_medien/doc/global_corporate_website_1/investor_relations_1/gb/2018_56/GB2018_ENG_geschuetzt.pdf&gt; ). Further, the official company website also mentions that it deals in only two divisions, MAN Truck &amp; Bus SE and MAN Latin America (Link &lt;https://www.corporate.man.eu/en/company/man-at-a-glance/structure/Structure.html&gt; )._x000D_  *	As majority of the asked information was around the discontinued division of MAN SE group, data availability around the same was limited. The information compiled in the shared Excel file covers the following parameters: Business divisions, their product and services portfolio, Headquarters, Employee count and revenue_x000D_  *	Information availability for the parameter ‘Employee count’ was limited on business division level _x000D_  _x000D_   _x000D_  _x000D_  Efforts Invested: 4.5 Hours _x000D_  _x000D_  Charge Code: 280347-25_x000D_  _x000D_   _x000D_  _x000D_  Way forward: Please review the output shared and let us know in case of any queries or changes. As already mentioned, the division which deals in ‘Marine engines’ (MAN Energy Solutions) has discontinued its operations, therefore, let me know if you would like us to continue the required search for the latest year (if available). I have reserved 9 hours of capacity at our India center to assist you on this request, and based on your reply, I will be continuing work on this task, once we start our operations by 1:00 PM Seoul time tomorrow (February 06, 2020). _x000D_  _x000D_   _x000D_  _x000D_  Looking forward to your reply,_x000D_  _x000D_   _x000D_  _x000D_  Kind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05 February 2020 11:07_x000D_  To: Kwon.Dogeun@</t>
  </si>
  <si>
    <t>Hi Augustin and Pragya,_x000D_  _x000D_   _x000D_  _x000D_  Apologies for multiple emails. I hope you had a chance to look over the work shared. _x000D_  _x000D_   _x000D_  _x000D_  Please note that I will put this request on hold until getting further details from your side._x000D_  _x000D_   _x000D_  _x000D_  I look forward to hearing from you._x000D_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&lt;Kathrin.Groszhart@evalueserve.com&gt; _x000D_  Sent: Wednesday, February 5, 2020 1:09 PM_x000D_  To: Bolze.Augustin@</t>
  </si>
  <si>
    <t>Hi Meghan,_x000D_  _x000D_   _x000D_  _x000D_  Thank you for your reply and letting us know about your availability._x000D_  _x000D_   _x000D_  _x000D_  We will proceed accordingly._x000D_  _x000D_   _x000D_  _x000D_  Kind regards,_x000D_  _x000D_  Bruno  _x000D_  _x000D_   _x000D_  _x000D_  Bruno Pasten | Business Analyst | Evalueserve | +56 32 299 6100 (Extn. 6119) _x000D_  _x000D_   _x000D_  _x000D_  Evalueserve Chile S.A., Alvarez 646, Piso-10, Edf. Alcazar, Viña del Mar, 2580107 Chile_x000D_  _x000D_   _x000D_  _x000D_  From: (Kardok) Wendt, Meghan [mailto:Wendt.Meghan@</t>
  </si>
  <si>
    <t>Hi Amber,_x000D_  _x000D_   _x000D_  _x000D_  I have completed the work on finding the latest Revenue, Advertising/Marketing Expense and Trade Spend for the shared list of 25 companies. The information availability for ‘Trade Spend’ remained low for most of the companies. Since all the companies where Public in nature, I was able to source the results from their Annual Reports and additional Open Internet Search. In addition, I also leveraged Statista (pull-outs attached) to capture the advertising expense for few companies. The findings have been updated in the attached Excel file._x000D_  _x000D_   _x000D_  _x000D_  Key Points:_x000D_  _x000D_  *	For cases, where I could not find the exact results pertaining to advertisement expense/trade spend, I have provided the definition of the same in a cell comment for your reference_x000D_  *	All the case where no information could be provided have been marked as ‘-‘_x000D_  *	To maintain consistency, all the figures have been converted to USD million, using the following conversion rates: 1 EUR = 1.10 USD; 1 JPY = 00.0091 USD; 1 CHF = 1.03 USD; 1KRW = 0.00085 USD_x000D_  _x000D_   _x000D_  _x000D_  I took me about 15 minutes to search for all the three parameters for each company._x000D_  _x000D_   _x000D_  _x000D_  Efforts Invested: 7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any further assistance on any other request, and we will gladly book the earliest available slot to assist you._x000D_  _x000D_   _x000D_  _x000D_  Looking forward to working with you in future projects._x000D_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Ritaban Mukhopadhyay &lt;R.Mukhopadhyay@evalueserve.com &lt;mailto:R.Mukhopadhyay@evalueserve.com&gt; &gt; _x000D_  Sent: 05 February 2020 11:27_x000D_  To: Chourasia.Amber@</t>
  </si>
  <si>
    <t>Hi Giovanni,_x000D_  _x000D_   _x000D_  _x000D_  We have completed the work to translate the graphical information from the shared 3 links into a tabular form in an Excel file in separate tabs. _x000D_  _x000D_   _x000D_  _x000D_  Efforts Invested: 1.5 Hours _x000D_  _x000D_  Charge Code: 109982-34_x000D_  _x000D_   _x000D_  _x000D_  Way Forward: As, we are about to close our operations from India centre, we would be able to capture the qualitative information, once we resume our operations by 2:00 PM Zurich time, tomorrow (February 06, 2020)._x000D_  _x000D_   _x000D_  _x000D_  Please review the work shared and let us know in case of any changes or suggestions._x000D_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Massari, Giovanni &lt;Massari.Giovanni@</t>
  </si>
  <si>
    <t>Hi Sofia, _x000D_  _x000D_   _x000D_  _x000D_  In this update, I have completed work for the following four solutions; Kirona Solutios, Dimagi, Forms on Fire and UpKeep. I have compiled my findings in the attached Excel file along with the sources for your reference. As suggested, I gathered information at higher levels for these 4 solutions, leveraging the colour coding framework mentioned in your previous E-mail. For cases, where it was difficult to ascertain whether the solution offers the asked feature or not have been marked as “-“. _x000D_  _x000D_   _x000D_  _x000D_  In order to locate this information, I have looked into company websites, blogs/ reviews on internet and further supplemented it with an Open Internet search._x000D_  _x000D_   _x000D_  _x000D_  Efforts Invested: 8 hours in this update (Total: 14 hours)_x000D_  _x000D_  Charge Code: 193560-92_x000D_  _x000D_   _x000D_  _x000D_  Way Forward: For tomorrow, I have limited bandwidth and will be able to invest around 4-5 hours to cover the remaining 12 solutions (starting from Conncteam), using the same methodology, once we resume our operations at 11 PM New York Time, today (February 05, 2020). For spill overs, I will continue work on Friday as well._x000D_  _x000D_   _x000D_  _x000D_  Please review the work done so far and let me know in case of any changes or suggestions.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Himanshu Gaur _x000D_  Sent: 05 February 2020 11:42_x000D_  To: Berrada.Sofia@</t>
  </si>
  <si>
    <t>Hi Hajar,_x000D_  _x000D_   _x000D_  _x000D_  Thank you for your time over the call and sharing the screenshots with us._x000D_  _x000D_   _x000D_  _x000D_  In this update, we have captured all the contract logistics warehouses (count: 244) of Geodis, most of these locations were specific to Europe and US region, only. As discussed, for the surface area, we have captured both length (in metres), width (in metres) and scale (in metres) of the facilities (Column C to E), leveraging Google Maps. Also, we have captured the nearby factories and companies for the identified facilities as per best of our understanding._x000D_  _x000D_   _x000D_  _x000D_  Query: _x000D_  _x000D_  *	In the update shared, we have not calculated the area for respective facilities; however, we have captured their dimensions (most of the facilities were rectangular in shape). Let us know, how would you like us to calculate the area for the same, as it could not be inferred from the shared PowerPoint deck_x000D_  *	Capturing the area (length and width) is a manual and time consuming task; hence, let us know in case of any budget cap in mind for this task._x000D_  _x000D_   _x000D_  _x000D_  Efforts Invested: 3 Hours_x000D_  _x000D_  Charge Code: 293948-41_x000D_  _x000D_   _x000D_  _x000D_  Way forward: Please review the work shared and let us know in case of changes. We will continue work on the remaining facilities, once we resume our operations, by 5:00 AM Paris time, tomorrow (February 06, 2020)._x000D_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t>
  </si>
  <si>
    <t>Hi Nidhi,_x000D_  _x000D_   _x000D_  _x000D_  With this update, I have completed work on Task 2 for Mars and Task 1(B) for 3M, while work on Task 2 for 3M is yet to be initiated. _x000D_  _x000D_   _x000D_  _x000D_  Methodology:_x000D_  _x000D_  *	To locate information on Task 2 for Mars, I first exhausted the initiatives and programs listed in the sustainability reports of 2018 &lt;https://gateway.mars.com/m/45f64dd4411a8c82/original/Mars-Sustainability-Report-English.pdf&gt;  and the press releases available on the company website, and then followed up with a General Internet search_x000D_  *	To locate information on Task 1 (A) for 3M, I have primarily leveraged the 2019 sustainability report &lt;https://multimedia.3m.com/mws/media/1691941O/2019-sustainability-report.pdf#page=33&amp;zoom=100,0,0&gt; , and the Goal progress sheet for 2018 &lt;https://www.3m.com/3M/en_US/sustainability-us/goals-progress/&gt; , which was available on the company website_x000D_  _x000D_   _x000D_  _x000D_  Efforts Invested: 8 Hours in this update (Total: 102 Hours)_x000D_  _x000D_  Charge Code: 15001-89_x000D_  _x000D_   _x000D_  _x000D_  Way Forward: I will start work on Task 2 for 3M, once we resume our operations by 9:30 am IST, tomorrow (February 06, 2020). After this, I will initiate work on Task 1(B) and Task 2 for Midea Group._x000D_  _x000D_   _x000D_  _x000D_  Let me know in case of any changes, 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05 February 2020 10:15_x000D_  To: Singh, Nidhi &lt;Singh.Nidhi@</t>
  </si>
  <si>
    <t>Hi Nishant,_x000D_  _x000D_   _x000D_  _x000D_  Hope you had a chance to review the work shared._x000D_  _x000D_   _x000D_  _x000D_  With this update, we have worked to identify the cluster names for total 17 cities (15 prioritized ones along with Bhopal &amp; Jaipur), and compiled our findings in the attached Excel file. _x000D_  _x000D_   _x000D_  _x000D_  Note: There were 43 cases (in 17 cities) where the dealers’ address were missing in the designated column (Column G) have been highlighted in Blue. We have put them under same cluster name as other entries within that cluster. In case of a single or multiple entries having no addresses in a cluster, we have not worked on them._x000D_  _x000D_  Efforts Invested: 11 hours (Total: 21 hours)_x000D_  Charge Code: Please share_x000D_  _x000D_  Way Forward: Please review the work shared and let us know in case of any changes or suggestions. Going ahead, we plan to continue work on the remaining 45 cities once we resume operations by 9:30 AM IST, tomorrow (February 06, 2020). _x000D_  _x000D_  Hope this is suitable._x000D_  _x000D_  Kind Regards,_x000D_  _x000D_  Evalueserve Team_x000D_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Krati Goyal &lt;Krati.Goyal@evalueserve.com &lt;mailto:Krati.Goyal@evalueserve.com&gt; &gt; _x000D_  Sent: 05 February 2020 15:52_x000D_  To: Gupta.Nishant2@</t>
  </si>
  <si>
    <t>Hi Alessandro,_x000D_  _x000D_   _x000D_  _x000D_  Thank you for your notes,_x000D_  _x000D_   _x000D_  _x000D_  I tried reaching you over a call to discuss our research findings in more detail but could not connect. I understand your concern but would like to highlight that, to locate information specific to ‘EVMP’ or ‘native BEV’ platform, I checked all the available database i.e. Factiva (for press releases), Thomson One (for analyst reports), company websites of Groupe PSA, Citroen and Opel, followed by conducting a General Internet search. However, I could not locate any relevant information on this platform for Groupe PSA. _x000D_  _x000D_  The only information point that I came across during the press serach was: ‘Speculations about a new dedicated BEV platform developed by PSA have recently started to spread. This new platform should be called “EVMP” and should be a complement to the EMP2 in order to develop full electric vehicle in larger SUV segments. This vehicle architecture is expected to be launched in the Chinese market from 2023 and will be employed to develop one BEV  under each PSA brand by about 2024 in the European market’ (Page 80, Link &lt;https://webthesis.biblio.polito.it/10713/1/tesi.pdf&gt; )_x000D_  _x000D_  Since data specific to EVMP was extremely limited, as an alternative I had provided information on ‘Common Modular Platform (CMP)’ and the ‘Efficient Modular Platform 2 (EMP2)’ which are focused on development of company’s current/future Electric and Hybrid Vehicles. I believed that such information might be useful for your analysis and hence captured the same for your reference._x000D_  _x000D_   _x000D_  _x000D_  Way Forward: Considering the limited information, let me know if you have any alternative methodology or specific source that you want me to check, in order to get better results. Based on you reply, I will work on this request, once we resume our operations by 7:00 am Riyadh time tomorrow (February 05, 2020)._x000D_  _x000D_   _x000D_  _x000D_  Looking forward to hearing from you,_x000D_  _x000D_   _x000D_  _x000D_  Kind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_x000D_  _x000D_  * China center will be closed till February 09, 2020, following a government advisory in the country._x000D_  _x000D_   _x000D_  _x000D_  From: Ghirardi, Alessandro &lt;Ghirardi.Alessandro@</t>
  </si>
  <si>
    <t>Hi Richard,_x000D_  _x000D_   _x000D_  _x000D_  Thank you for your time over the call!_x000D_  _x000D_   _x000D_  _x000D_  With this update, I have completed work for all the criteria under the heading ‘Political Environment’, for the list of regions, and populated my findings in the tab ‘Potential indices_ Data’ of the attached Excel file. I have cited all the sources in the tab ‘Potential indices_ sources’ for your reference. During the course of my research, I came across a 2019 report published by FM Global, ‘2019 FM Global Resilience Index – Annual Report’, sharing insights with respect to the resilience of a country’s business environment (attached for your reference)._x000D_  _x000D_   _x000D_  _x000D_  For cases, where information availability for directly reported indexes was unavailable, I have corroborated details for a similar index which have been summarised below:_x000D_  _x000D_  *	For Investment facilitation, there was no data availability, so I have collated data for a similar index. As per my understanding, ’Investment facilitation is the set of policies and actions aimed at making it easier for investors to establish and expand their investments, as well as to conduct their day-to-day business in host countries’ (Source &lt;https://www.indianeconomy.net/splclassroom/what-is-investment-facilitation/&gt; ). Based on this, the alternate similar index, ‘Policy environment for foreign investment rating’ seemed apt and I have updated details for the same._x000D_  *	For Protecting Investors, I have referred World Bank data where the rating for Investor Protection Index is a 0-10 (best) scale_x000D_  *	For Ease of doing business index, I have updated data for Ease of doing business score (0 = lowest performance to 100 = best performance) _x000D_  *	For Subsidiaries for new companies, I have captured information for an alternate factor New businesses registered _x000D_  _x000D_   _x000D_  _x000D_  Note: As per the research conducted, no relevant quantitative data could be located for the below mentioned criteria:_x000D_  _x000D_  *	Ease of cash repatriation_x000D_  *	Investment protection schemes_x000D_  *	Business continuity_x000D_  _x000D_   _x000D_  _x000D_  Efforts Invested: 6 Hours (Total: 18.5 hours)_x000D_  _x000D_  Charge Code: 116580-12_x000D_  _x000D_   _x000D_  _x000D_  Way Forward: Please review the output shared and let me know if the methodology is in sync with your requirements. As suggested, we are putting the request on hold and I will continue my efforts on the remaining criteria, given a go ahead from your end, once we resume our operations by 5:30 AM, Berlin time, tomorrow (February 06, 2020). In case we do not hear back from you by 7:00 AM Berlin time tomorrow (February 06, 2020), we plan to release the reserved capacity._x000D_  _x000D_   _x000D_  _x000D_  Have a good day ahead!_x000D_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05 February 2020 10:50_x000D_  To: Wiesner.Richard@</t>
  </si>
  <si>
    <t>Hi Bryann,_x000D_  _x000D_                                                                                                                                                                                          _x000D_  _x000D_  Thank you for your patience and we hope you had a great start of the day!_x000D_  _x000D_   _x000D_  _x000D_  We have completed work on the remaining 20 companies and appended the findings in the attached Excel file (starting from row no. 27). To locate the sustainability initiative and targets by these companies in the field of forest, we have leveraged the documents published by the respective companies and press articles via an Open Internet search._x000D_  _x000D_   _x000D_  _x000D_  For Ashley, no specific initiative or policy was mentioned. However, we came across information where the brand is distributing hundreds of trees to plant in the back yards. (Source &lt;https://www.ashleyfurniture.com/social-responsibility/&gt; ). Since, this was not related to the forest specifically, we have not included it in the Excel file. No information was available for Ashley Furniture, D. R. Horton and HGTV._x000D_  _x000D_   _x000D_  _x000D_  Efforts Invested: 5 Hours (Total: 10 hours)_x000D_  _x000D_  Charge Code: 133181-13_x000D_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in case of any query or further research requirements, and we will be happy to book the earliest available slot to assist you,_x000D_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Swapnil Jain _x000D_  Sent: 05 February 2020 16:52_x000D_  To: 'DaSilva, Bryann' &lt;DaSilva.Bryann@</t>
  </si>
  <si>
    <t>Hi Omar,_x000D_  _x000D_   _x000D_  _x000D_  Thank you for sharing this request with us. This is Nicolas from Evalueserve Chile center. Please note that we will initiate efforts on this task now. _x000D_  _x000D_   _x000D_  _x000D_  We will locate information for major players of Orthotics and Prosthetics components, including a brief description, their positioning, geographical footprint and revenues (if available). We will start by locating information for the players listed and then leverage Industry/Analyst reports in order to incorporate more major players to the list, making sure these are manufacturers rather than distributors._x000D_  _x000D_   _x000D_  _x000D_  We will send you an update with as much as we can cover by our EOD, at latest._x000D_  _x000D_   _x000D_  _x000D_  Hope this is suitable for you and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t>
  </si>
  <si>
    <t>Hi Neil,_x000D_  _x000D_   _x000D_  _x000D_  Greetings of the day!_x000D_  _x000D_   _x000D_  _x000D_  I have completed work on Assignment 1 and captured the results in the attached Excel file. However, work on Assignment 2 is under progress. To source this information, I have scanned facilities’ officials websites, press releases/news articles, ACC/AHA/STS websites, followed by a General Internet search._x000D_  _x000D_   _x000D_  _x000D_  Note:_x000D_  _x000D_  Assignment 1_x000D_  _x000D_  *	A total of 20 Cardiothoracic Surgeons and 113 Interventional Cardiologists were identified across the three sites (i.e., Intermountain (IMC), Robert Wood Johnson, and Piedmont), the respective counts of which has been listed below:_x000D_  _x000D_  Name of Site_x000D_  _x000D_  Cardiothoracic Surgeon_x000D_  _x000D_  Interventional Cardiologist_x000D_  _x000D_  Total_x000D_  _x000D_  Intermountain (IMC)_x000D_  _x000D_  7_x000D_  _x000D_  10_x000D_  _x000D_  17_x000D_  _x000D_  Robert Wood Johnson_x000D_  _x000D_  8_x000D_  _x000D_  42_x000D_  _x000D_  50_x000D_  _x000D_  Piedmont_x000D_  _x000D_  5_x000D_  _x000D_  61_x000D_  _x000D_  66_x000D_  _x000D_  *	I have captured the requested Staff Name, Staff Position and Site location of all the 133 Cardiothoracic Surgeons/Interventional Cardiologists_x000D_  *	There was limited information available on Procedures qualified to perform and Leadership position which I have added as per the data availability_x000D_  _x000D_   _x000D_  _x000D_  Assignment 2_x000D_  _x000D_  *	Covered 5 sites (Intermountain (IMC), Robert Wood Johnson, Piedmont, University of Virginia, Cedars) so far to identify whether they are offering LVAD/Heart Transplant service on-site_x000D_  *	Tick marked (✓) in the cells, if the respective facility is offering the LVAD/Heart Transplant service along with the sources in ‘Column F and G’_x000D_  _x000D_   _x000D_  _x000D_  Efforts Invested: 7 hours  _x000D_  _x000D_  Charge Code: 269176-42_x000D_  _x000D_   _x000D_  _x000D_  Way forward: Please review the work done so far and let me know you thoughts on the same. I will continue working on the remaining 22 sites once we resume operations at 08:00 pm Los Angeles time, today (February 05,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Rajat Pandey _x000D_  Sent: 05 February 2020 11:26_x000D_  To: Chaudhary.Neil@</t>
  </si>
  <si>
    <t>Hi Yuta, _x000D_  _x000D_   _x000D_  _x000D_  I have revisited all the companies covered in the previous updates and added one additional facility for LVMH. Further, I have also worked on identifying additional facilities for Loreal, and added 11 more facilities to the list, along with information on the suggested datapoints for each of these. _x000D_  _x000D_   _x000D_  _x000D_  Datapoints covered today are highlighted in Blue, in the tab titled “Data” of the attached Excel file. I have also added a tab titled “Summary” which provides a brief of the total facility count and number of facilities considered ‘Industry 4.0’ for each of the companies covered so far. Sources used to locate manufacturing facilities are also compiled, for your reference._x000D_  _x000D_   _x000D_  _x000D_  Note:_x000D_  _x000D_  *	Spanish facility of LVMH (Loewe) is dedicated for producing leather products only. However, this facility is mentioned in PPT shared by you and therefore I have added this in the output_x000D_  *	No LVMH manufacturing facility for perfumes and cosmetic products was identified in the US_x000D_  *	For P&amp;G we have identified ~137 plant locations &lt;https://www.pg.com/en_US/downloads/sustainability/reports/PG_2014_Sustainability_Report.pdf&gt; . However, number of facilities mentioned in the shared Excel file is 68. Since these include all the facilities (and not specifically those manufacturing Cosmetics and Perfumes), please suggest if you would like us to work on all the 137 facilities_x000D_  _x000D_   _x000D_  _x000D_  Efforts Invested: 7.5 hours (Total: 62.5 hours)_x000D_  _x000D_  Charge Code: 201660-75_x000D_  _x000D_   _x000D_  _x000D_  Way Forward: Please review the shared output and let me know in case of any queries. Meanwhile, I will resume work on the remaining facilities, once we resume our operations by 1:00 PM Tokyo time, tomorrow (February 06, 2020)._x000D_  _x000D_   _x000D_  _x000D_  Looking forward to your thoughts on the shared output._x000D_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05 February 2020 15:55_x000D_  To: Inumaru.Yuta@</t>
  </si>
  <si>
    <t>Hi Gaurish,_x000D_  _x000D_   _x000D_  _x000D_  Greetings of the day!_x000D_  _x000D_   _x000D_  _x000D_  I led a search to locate the asked reports with the given parameters and unfortunately, no consolidated report or chart was located for proportion of pipeline of oral dosage drugs oncology pipeline drugs over the years. To find this information, I have leveraged EMIS database for Industry reports, Thomson one database for analyst reports, checked Clinicaltrial.gov website, IQVIA reports, new drug pipeline monitor reports, pharma intelligence reports followed by a General Internet search but the required results could not be located._x000D_  _x000D_   _x000D_  _x000D_  Below are the findings of the research conducted so far:_x000D_  _x000D_  *	Oral anti-cancer medications comprise 25% to 35% of the oncology pipeline. Targeted therapies that are delivered more conveniently in an oral form are attractive to many. Oral medications are reported to account for up to 35 percent of the current oncology pipeline (Link &lt;https://www.communityoncology.org/pdfs/fact-sheet-oral-oncolytics.pdf&gt; )_x000D_  *	In a report of ‘Global Oncology Trends 2018’ by IQVIA, I found that 8 oral cancer drugs are under the clinical trials out of the total 14 oncology drugs in 2017 (Page 8, report &lt;https://www.healthpharma.gr/wp-content/uploads/2018/06/GlobalOncologyTrends2018.pdf&gt; )_x000D_  *	Most of the analyst reports provided information on the product pipeline by company and a consolidated list could not be located_x000D_  _x000D_  *	Also, I checked Clinicaltrial.gov and fetched a sample report of 1000 clinical trials on oncology (attached in the Email) which provides information on the recruiting status, name and type of intervention (drug, vaccine, etc.). However, to check the dosage form, each product has to be checked manually which will be a very time consuming task. Please let us know your thoughts on the same._x000D_  _x000D_   _x000D_  _x000D_  Alternate Methodology: Evaluate pharma database has a list of pipeline drugs for individual years along with the required details on the trial phase, geography, estimated sales, etc.; however, the dosage form has to be checked individually for each drug. BCG’s Internal DRS ream has access to Evaluate pharma database ; you can reach out to them using the following link http://bcgnavigator.bcg.com/Home/kn-home.asp._x000D_  _x000D_   _x000D_  _x000D_  Efforts Invested: 2.5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Please let us know in case you have any alternate approach for us to follow and I will be happy to book an earliest available slot to assist you further._x000D_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Nitika Madad _x000D_  Sent: 05 February 2020 12:13_x000D_  To: Gwalani.Gaurish@</t>
  </si>
  <si>
    <t>Hi Amy,_x000D_  _x000D_   _x000D_  _x000D_  Trust your day has started well._x000D_  _x000D_   _x000D_  _x000D_  This is Laura from our Romania center and I am sharing with you an update on this request, after finishing work on capturing the website and email address information for the 190 players – please find attached the Excel file. _x000D_  _x000D_   _x000D_  _x000D_  As methodology, a General Internet search was conducted to identify the targeted authorities and their websites were leveraged to capture the desired information. For some of the players that did not have a website, I have come across some municipality sources which offered the required information – as there was no official website for those land banks, I have decided to include these sources in the website column, for your future reference – do let me know if I should proceed differently here and I will gladly make the changes._x000D_  _x000D_   _x000D_  _x000D_  Key points to note:_x000D_  _x000D_  *         I have also looked for the Alabama Land Bank Authority but it seems that indeed it does not exist, at least under this name. _x000D_  _x000D_  *         The websites of Jackson County Land Bank, Philadelphia Land Bank and Nassau County Land Bank are not functional at the moment, thus I was not able to leverage them to extract the desired information. _x000D_  _x000D_  *         Please note that most Land Reutilization Programs based in Ohio were located under the same Bank Land name as the rest of the entries. I have checked twice to make sure that these are in fact the players targeted and included their information in the file._x000D_  _x000D_   _x000D_  _x000D_  Efforts Invested: 5 Hours _x000D_  _x000D_  Charge Code: 318994-00_x000D_  _x000D_   _x000D_  _x000D_  Since the prioritized task was completed, I will continue work on filling in the rest of the columns and come back with another update around our EOD, 11 am EST, February 5. In the meantime, feel free to let me know in case of any notes on the output shared._x000D_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_x000D_  _x000D_  From: Bianca Metzler _x000D_  Sent: Wednesday, February 5, 2020 10:06 AM_x000D_  To: Kondo, Amy &lt;Kondo.Amy@</t>
  </si>
  <si>
    <t>Hi Shreekar,_x000D_  _x000D_   _x000D_  _x000D_  I hope you are doing good!_x000D_  _x000D_   _x000D_  _x000D_  With this update, I have captured 376 Post-paid plan (268 plans covered today) of the Telecom operator (AIS) for Thailand, however the work is still in progress. The work on the Prepaid plans is also pending. _x000D_  _x000D_   _x000D_  _x000D_  To populate the asked information, I have followed the similar methodology as shared in the previous Emails and compiled my findings in the same Excel file._x000D_  _x000D_   _x000D_  _x000D_  Notes:_x000D_  _x000D_  *	I have added cell comments, for the plans where any additional or relevant information was given_x000D_  *	There were description about Supporting Countries for ‘SIM2 Fly 399, SIM2Fly 399 e.g, Sim Fly 899, Sim Fly 899 e.g and SIM2Fly 2,799’ under New AIS Number category, please refer to the LINK &lt;http://www.ais.co.th/roaming/sim2fly/int-en/index.html?intcid=sim2fly-en-adt-outbound-location-redirect&amp;adobe_mc_sdid=SDID%3D52F46F6ED1AB9A6C-598FE86E98025EE0%7CMCORGID%3D46FAEF9957D778167F000101%40AdobeOrg%7CTS%3D1580895121&gt;  for the list of countries and its further description_x000D_  *	For some of the plans, such as ‘U-ZEED’, there were additional details provided, which contains qualitative as well as quantitative information, as of now, I have not captured it, as it would be time-consuming task, I have attached snippet for the reference, please click on the LINK &lt;https://become-ais-family.ais.co.th/find-by-sim-type?categoryId=2329&gt;  for the further details_x000D_  _x000D_  _x000D_  _x000D_   _x000D_  _x000D_  Efforts Invested: 8 hours (Total: 29.5 hours) _x000D_  _x000D_  Charge Code: 170640-11_x000D_  _x000D_   _x000D_  _x000D_  Way Forward: Please review the work done so far and let me know in case of any queries. I will continue work on the remaining post-paid plans for Thailand and the remaining task, once we resume our operations, by 11:00 am Jakarta time, tomorrow (February 06, 2020). 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From: Prince Girdhar &lt;Prince.Girdhar@evalueserve.com &lt;mailto:Prince.Girdhar@evalueserve.com&gt; &gt; _x000D_  Sent: 05 February 2020 11:07_x000D_  To: Ramesh.Shreekar@</t>
  </si>
  <si>
    <t>Hi Dylan,_x000D_  _x000D_   _x000D_  _x000D_  Thank you for your patience!_x000D_  _x000D_   _x000D_  _x000D_  I have completed work on the request, to locate information on various datapoints mentioned in the original request. Specifically, I have collected information for datapoint 1 i.e. size of UAV/UAS market, products in UAV market (1.b), information on investment in programs in recent years under the heading large programs in the market (1.c) and also some information related to product category i.e. Strategic and Tactical (1.e). _x000D_  _x000D_   _x000D_  _x000D_  After completing work on the first part, I did a quick check for the information of datapoint 2 (aftermarket services for UAS market), 3 (historical UAV contracts) , 3.a (break out by groups 1-5) and 4 i.e. upcoming contracts for UAVs. However, I was not able to locate any relevant information for datapoint 1.a (yearly revenue for major programs in the groups) and 1.d (Number of programs awarded / year in each market and average program size) and also observed an overall limited data availability on the ask (as suggested over the call)._x000D_  _x000D_   _x000D_  _x000D_  To collect the required information, I leveraged EMIS, Thomson One and Factiva databases, followed by conducting a General Internet search. However, the information from these sources was very limited and scattered. Hence, it took us some time to search for the relevant datapoints. However, I came across a report (Pull-out attached) from the contributor BIS research which detailed on some of the information required in the ask. I have compiled the relevant information from the report in the attached Excel file._x000D_  _x000D_   _x000D_  _x000D_  Additionally, I came across some of the key points relevant to the market being worked upon and have compiled these with the data for the original ask. Also, I came across a report named ‘US DoD UAS Market, Forecast to 2023’  (Link &lt;https://www.researchandmarkets.com/research/shpj58/united_states_dod?w=5&gt; ), on research and markets website, which might have some relevant information related to Group 1-5, UAS segment breakdown and information related to competitors. As it is a paid report, you can reach out to the research company for its access._x000D_  _x000D_   _x000D_  _x000D_  To access the supporting document, please refer to the following send.bcg link: https://send.bcg.com/Efhv7aU8SJIL01eA2Z2ZCYmd. https://send.bcg.com/qCIWYrQmO2zSrEIj8ZEaPHGn_x000D_  _x000D_   _x000D_  _x000D_  Efforts Invested: 5 hours _x000D_  _x000D_  Charge Code: 396393-14_x000D_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shared findings are helpful in some way. Let us know in case of any further assistance required on any project and we will book the earliest available slot to help you on the same._x000D_  _x000D_   _x000D_  _x000D_  Kind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Newman, Dylan &lt;Newman.Dylan@</t>
  </si>
  <si>
    <t>Hi Kaustav,_x000D_  _x000D_   _x000D_  _x000D_  I have completed task to locate information on the remaining 15 non-highlighted companies, starting from Mitsubishi (Row number: 42), for the asked parameters on in-vehicle payment systems and purchases. To locate data on the required ask, I primarily conducted a General Internet search. My findings are compiled in the attached Excel file. _x000D_  _x000D_   _x000D_  _x000D_  As communicated earlier, data on in-car payments were on a lower side. While conducting the research, I found that most of the companies have a online e-store present to buy car accessories. Also, most of the connected car services are purchased via a smartphone app offered by these companies. _x000D_  _x000D_   _x000D_  _x000D_  Efforts Invested: 5 hours (Total: 13 hours)_x000D_  _x000D_  Charge Code: 249945-97_x000D_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work is helpful. Let us know in case you require further research support, and we will book the earliest available slot to assist you._x000D_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Nittya Balodia _x000D_  Sent: 05 February 2020 11:10_x000D_  To: Ghosh.Kaustav@</t>
  </si>
  <si>
    <t>Hi Takaaki,_x000D_  _x000D_   _x000D_  _x000D_  Thank you for your patience._x000D_  _x000D_   _x000D_  _x000D_  In this update, we have completed work to locate information on financial figures for the shared list of 31 companies and details on pilot test programmes for the seven test sites mentioned in tab named “Financial” and “Pilot Test Programs” respectively. In the limited time available, we have initiated work on tab named “Industry Solutions” and covered the companies under the category “UAS Operator”. Data on financial parameters are on a lower side._x000D_  _x000D_   _x000D_  _x000D_  Please download the pull-outs from the send.bcg link: https://send.bcg.com/Mhpbmr87GT4Iw14YSk7crala_x000D_  _x000D_   _x000D_  _x000D_  Key Points and Methodology:_x000D_  _x000D_  *	Tab: “Financial”: We have leveraged Factiva, Orbis database and also referred to ZoomInfo website. Relevant information are inserted in Comments column for your reference_x000D_  *	Tab: “Pilot Test Programs”: For this, we leveraged Factiva database followed by a press search using keywords such as Test pilot, Pilot program etc. along with the Test site’s name. We capped our efforts to 30-45 minutes per test site, as we had to glance through multiple articles to capture the required information. During our course of research, we found that there is only one test pilot program, UTM Pilot Program (UPP), for which all the sites are being selected as participants _x000D_  *	Tab: “Industry Solutions”: We checked company’s website further supplemented it by an Open Internet search by using keywords as; “Company name” + “Energy/Railroad inspection/powerline inspection/etc.” to validate the shared list of companies_x000D_  _x000D_   _x000D_  _x000D_  Efforts Estimation: We have capped our efforts for ~15 - 20 minutes/company in order to validate the companies mentioned in the tab named “Industry Solutions”. Going by this estimate, it will require an additional ~7 hours to complete the task. _x000D_  _x000D_   _x000D_  _x000D_  Efforts Invested: 12 hours in this update_x000D_  _x000D_  Charge Code: 295631-11_x000D_  _x000D_   _x000D_  _x000D_  Way Forward: We will continue work on the remaining 24 companies in the “Industrial Solutions” tab, once we resume our operations by, 11:00 pm, Washington time, today (February 05, 2020)._x000D_  _x000D_   _x000D_  _x000D_  Do let us know if you have any stipulated budget in mind._x000D_  _x000D_   _x000D_  _x000D_  Regards,_x000D_  _x000D_  Shourya and Varunika_x000D_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Shourya Jaiswal _x000D_  Sent: 05 February 2020 11:37_x000D_  To: Hara.Takaaki@</t>
  </si>
  <si>
    <t>Hi Alethea,_x000D_  _x000D_   _x000D_  _x000D_  In this update, we have captured information for 22 companies (row 617 to row 699), including 3 WIP companies (‘GKN Holdings Limited‘, ‘Precision Castparts Corp.’, ‘TransDigm Group Incorporated (NYSE:TDG)’), and work is yet to be started on 8 companies (row 665 and 700-706)._x000D_  _x000D_   _x000D_  _x000D_  Notes:_x000D_  _x000D_  *	For Major Competitors:_x000D_  _x000D_  	*	The availability of information for this parameter was low for the companies covered in this update. To locate this information, we first checked company websites, news articles and industry reports. In case the information could not be located through these sources, we have captured the competitors using third party websites such as ‘Zoominfo’, followed by ‘Owler’_x000D_  _x000D_  *	For Companies:_x000D_  _x000D_  	*	During our research, we came across a few companies which have been acquired and their acquirer company is also listed in the Excel file. To avoid overlapping of information, we have captured information for acquirer companies only. For example: we have not captured information for the following acquired companies: (‘Howmet castings’, ‘Firth Rixson Forging’, ‘Trac Precision Machining’, ‘Parker Stratoflex’). Please refer to the ‘Comment’ section for more details_x000D_  	*	‘Techjet Airfoils’ and ‘Turbocombuster Technologies’: The company websites could not be located for these companies _x000D_  	*	’Sparta Limited’: No information could be located for this company through its website and also there were multiple results with similar names_x000D_  _x000D_   _x000D_  _x000D_  Query: For the company ‘Moeller Manufacturing’, we came across two different companies: ‘Moeller Manufacturing &amp; Supply, Inc. &lt;http://www.moellermfg.com/&gt; ’ and ‘Moeller Manufacturing Company &lt;https://www.moeller-aerospace.com/about-us/overview&gt; ’ (both in aerospace industry). Please let us know which of these company needs to be captured. For now, we have marked this entry as ‘WIP’ in the Excel file_x000D_  _x000D_   _x000D_  _x000D_  Efforts Invested: 16 Hours (Total: 50 hours; India: 28 hours, Chile: 22 hours)_x000D_  _x000D_  Charge Code: 247767-57_x000D_  _x000D_   _x000D_  _x000D_  Way Forward: Please review the work shared so far. Our colleague Angela (CC’ed), from Chile center, will continue work on the remaining companies and contact you once they resume their operations on this request._x000D_  _x000D_   _x000D_  _x000D_  Have a great day ahead!_x000D_  _x000D_   _x000D_  _x000D_  Best Regards,_x000D_  _x000D_  Evaluserve Team_x000D_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Smarth Grover _x000D_  Sent: 05 February 2020 10:46_x000D_  To: Tan.Alethea@</t>
  </si>
  <si>
    <t>Hi Lorenz, Hi Jens,_x000D_  _x000D_   _x000D_  _x000D_  In this update, I have captured the locations details for 54 office locations for Jebsen &amp; Jessen Ingredients, Megachem and ChemStation Asia (first three links) in the attached Excel file. Work on remaining two links is yet to be initiated. _x000D_  _x000D_   _x000D_  _x000D_  In most of the cases, I did not identify the website of the regional offices/subsidiaries readily. Further, in some cases, the name of city or state/province was not mentioned in the address. Hence, I conducted an Open Internet search to locate the same, which made the task time intensive. _x000D_  _x000D_   _x000D_  _x000D_  Efforts Invested: 5 hours_x000D_  _x000D_  Charge Code: 268836-06_x000D_  _x000D_   _x000D_  _x000D_  Way Forward: I will continue work to cover the locations from remaining two links, once we resume our operations by 5:00 am Munich time, tomorrow (February 06, 2020)._x000D_  _x000D_   _x000D_  _x000D_  Hope this works well. Let me know in case of any queries._x000D_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05 February 2020 13:28_x000D_  To: Dolezalek.Lorenz@</t>
  </si>
  <si>
    <t>Hi Aaqib,_x000D_  _x000D_   _x000D_  _x000D_  Thank you for time over call._x000D_  _x000D_   _x000D_  _x000D_  By the time I received your communication on the list of tables to be worked upon, I had already worked on the first table of every tab. However, now I have completed the work on the discussed tables in the ‘Tour Operators’ and ‘Online Travel agencies’ tabs of the Germany file, while work on Travel Agents tab is yet to be initiated. To locate the information, I have leveraged the company websites and followed up by conducting a General Internet search to fill in any gaps._x000D_  _x000D_   _x000D_  _x000D_  Key Points:_x000D_  _x000D_  *	As discussed, for the companies with no specific country website, I have populated the information available on the global website and have mentioned the same in cell comments, for your reference_x000D_  *	The companies worked upon in this update and the companies to be further worked on have been highlighted in ‘Orange’, for better clarity_x000D_  *	Thomas Cook filed for bankruptcy in September 2019 and have liquidated its assets, therefore I did not cpture information for this company (Link &lt;https://www.nytimes.com/2019/09/23/travel/why-thomas-cook-travel-collapsed.html&gt; )_x000D_  *	The company Tomorrow Focus AG renamed themselves as HolidayCheck Group AG in 2016 (Link &lt;https://www.burda.com/en/company/divisions/holidaycheck-group-ag/&gt; )_x000D_  _x000D_   _x000D_  _x000D_  Efforts Invested: 7 Hours (India Hours: 43 hours; Chile Hours: 7.5 Hours ; Total Hours: 50.5 Hours)_x000D_  _x000D_  Charge Code: 340461-16_x000D_  _x000D_   _x000D_  _x000D_  Way Forward: I would like to inform that our Chile centre is running on full capacity and will not be able to follow up on this task. The earliest available slot to assist you for this task if tomorrow from our India centre._x000D_  _x000D_  Hence, I will resume work on the Travel Agents tab of the Germany file and all the three tabs of China and UK file, once we resume our operations by 9.30 am IST tomorrow (February 06, 2020)._x000D_  _x000D_   _x000D_  _x000D_  Hope this works. Let me know in case of any queries or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 &lt;mailto:Sanprati.Sharma@evalueserve.com&gt; &gt; _x000D_  Sent: 05 February 2020 17:56_x000D_  To: BCG &lt;BCG@evalueserve.com &lt;mailto:BCG@evalueserve.com&gt; &gt;_x000D_  Subject: Attn. Aaqib: Evalueserve Update: Need help on travel research_RES1057309_February 05,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t>
  </si>
  <si>
    <t>Hi Akinola,_x000D_  _x000D_   _x000D_  _x000D_  Many thanks for your confirmation and glad that the team was able to help._x000D_  _x000D_   _x000D_  _x000D_  Should you require any assistance in the future, please do not hesitate to reach out._x000D_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Oyedele, Akinola &lt;Oyedele.Akinola@</t>
  </si>
  <si>
    <t>Hi Hajar,_x000D_  _x000D_   _x000D_  _x000D_  Many thanks for your reply. Our team in India is offline right now but they will continue to work on this tomorrow and reach out with another update accordingly._x000D_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Khairallah, Hajar &lt;Khairallah.Hajar@</t>
  </si>
  <si>
    <t>Hi Abby,_x000D_  _x000D_   _x000D_  _x000D_  I have completed work to locate information on the points 5 and 6 for “Monsanto / Bayer deep dive segment” mentioned in the Word Document shared originally in the request. My findings are compiled in separate tabs of the attached Excel file. _x000D_  _x000D_   _x000D_  _x000D_  During the course of my research, I found that company has been actively involved in digital transformation initiatives, especially related to data science. Additionally, it is investing in training programs by partnering with platforms like Coursera to upskill its employees. To look for the required information, I leveraged analyst reports, check company websites, followed by conducting a press search. _x000D_  _x000D_   _x000D_  _x000D_  I have shared my findings with my colleague Himanshu (copied in this Email), who will compile my findings in his final output and share it with the requestor directly._x000D_  _x000D_   _x000D_  _x000D_  Following are the efforts invested from our Direct KPO team for your reference:_x000D_  _x000D_   _x000D_  _x000D_  Efforts Invested: 3 hours_x000D_  _x000D_  Charge Code: 107980-28_x000D_  _x000D_   _x000D_  _x000D_  Hope this helps._x000D_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Nittya Balodia _x000D_  Sent: 05 February 2020 15:52_x000D_  To: Antony.Abby@</t>
  </si>
  <si>
    <t>Hi Alethea, _x000D_  _x000D_   _x000D_  _x000D_  As mentioned by my colleague Smarth, we will continue on the remaining companies and share the results as soon as complete._x000D_  _x000D_   _x000D_  _x000D_  Let us know in case of anything.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Smarth Grover _x000D_  Sent: Wednesday, February 05, 2020 11:02 AM_x000D_  To: Tan.Alethea@</t>
  </si>
  <si>
    <t>Hi Shreekar,_x000D_  _x000D_   _x000D_  _x000D_  Thank you for your reply and glad that the team was able to help._x000D_  _x000D_   _x000D_  _x000D_  Based on the below Email, we will consider this task as closed and release the capacity blocked for it. Nonetheless, in case we can be of assistance with anything else, please feel free to let us know and we will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Ramesh, Shreekar &lt;Ramesh.Shreekar@</t>
  </si>
  <si>
    <t>Hi Pragya,_x000D_  _x000D_   _x000D_  _x000D_  Thank you for your reply and confirmation._x000D_  _x000D_   _x000D_  _x000D_  Indeed, these prices are harder to obtain considering the customization that each tool offers. No worries at all - I will keep this request on hold and wait for Augustin’s inputs. We are approaching our end of business but if helpful, I can book a few hours for tomorrow, in case additional research might be needed._x000D_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Maini, Pragya &lt;Maini.Pragya@</t>
  </si>
  <si>
    <t>Hi Takaaki,_x000D_  _x000D_   _x000D_  _x000D_  Many thanks for your reply and glad that the team is able to help with this research. My colleagues from India center are offline right now but they will continue to work on this tomorrow and reach out with another update accordingly._x000D_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Hara, Takaaki &lt;Hara.Takaaki@</t>
  </si>
  <si>
    <t>Hi Tim,_x000D_  _x000D_   _x000D_  _x000D_  Thank you for your time over the phone. Please note that we tried accessing the site from our Romania center as well; however, this was not possible. _x000D_  _x000D_   _x000D_  _x000D_  I am currently in discussions with IT to see if the VPN is feasible, I will keep you updated._x000D_  _x000D_   _x000D_  _x000D_  In the meantime, my colleague Pablo will initiate efforts on Target by accessing company website and by pulling data to populate the template shared. He will share an update with you in a few hours, to be aligned with you and to set estimated timelines._x000D_  _x000D_   _x000D_  _x000D_  In case of any comments or questions,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Connor, Tim [mailto:Connor.Tim@</t>
  </si>
  <si>
    <t>Hi Eraldo,_x000D_  _x000D_   _x000D_  _x000D_  Thank you for sharing this additional task with us. Our team in India will be able to invest some time into this tomorrow, February 6, and will be in touch in the morning with more details._x000D_  _x000D_   _x000D_  _x000D_  Hope this works for you and do let us know in case of any changes._x000D_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Cavalli, Eraldo &lt;Cavalli.Eraldo@</t>
  </si>
  <si>
    <t>Hi Rika,_x000D_  _x000D_   _x000D_  _x000D_  Please find attached a deliverable for your request. _x000D_  _x000D_   _x000D_  _x000D_  We have conducted open internet search to find the brands mentioned in Japanese and translate them into English as requested. We have worked on the first tab of the excel attached and added a new column next to the columns in Japanese to input the English name of each brand. _x000D_  _x000D_   _x000D_  _x000D_  Please note that we have checked the columns for Kanebo and Albion brands which already had most of the English names, in order to confirm they were correctly written. This check was very quick since the names were all right. Also, we copied the brand names that were already in English (column C) for you to receive a consolidated file._x000D_  _x000D_   _x000D_  _x000D_  Efforts Invested: 2 Hours_x000D_  _x000D_  Charge Code: 201660-75_x000D_  _x000D_   _x000D_  _x000D_  We hope this is useful for you and please let us know if you need further support on this or in the future.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Wednesday, February 05, 2020 10:06 AM_x000D_  To: Ri.Ka@</t>
  </si>
  <si>
    <t>Hi Meghan,_x000D_  _x000D_   _x000D_  _x000D_  As promised, please find attached an update for your request. During this couple of hours we have proceed as follows:_x000D_  _x000D_  *         We created a Excel file in which we captured Reviewer name, Position, Company Size, Star Rating (1 to 5), Overall sentiment (Positive, Negative, Neutral), and elements that the person liked and disliked about the software._x000D_  _x000D_  *         We went through opinions on G2 website. So far, we have covered 40 opinions out of 99 for Socialbakers on G2._x000D_  _x000D_  *         In order to cover as much information on the reviews, we copied all the likes and dislikes comments into de Excel file. We could add an extra column and include keywords of their comments for better reference, although this would be more time consuming. For now, we will keep the same methodology. Please let us know your thoughts on this matter._x000D_  _x000D_   _x000D_  _x000D_  Efforts Invested: 2 Hours_x000D_  _x000D_  Charge Code: 09800-19_x000D_  _x000D_   _x000D_  _x000D_  Way Forward: Please review the work and comments shared and let us know your thoughts. Meanwhile, we will keep working on the remaining comments for G2 website. After that, we will continue with Gartner. We will send you as much as we can cover by our EOD, around 5:00 PM (17:00) Boston Time._x000D_  _x000D_   _x000D_  _x000D_  We hope this is useful for you and please do not hesitate in contacting us in case of any comments or suggestions._x000D_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Wednesday, February 05, 2020 10:09 AM_x000D_  To: (Kardok) Wendt, Meghan &lt;Wendt.Meghan@</t>
  </si>
  <si>
    <t>Hi Cristina,_x000D_  _x000D_   _x000D_  _x000D_  Thank you for looping us in._x000D_  _x000D_   _x000D_  _x000D_  Hi Harsh,_x000D_  _x000D_   _x000D_  _x000D_  Hope my Email finds you well. As per the current capacity across centers, our India team will be able to help with this starting tomorrow, February 6._x000D_  _x000D_   _x000D_  _x000D_  They will go through the request details in the morning and then get back to you with more information on methodology, delivery timelines and any queries they might have._x000D_  _x000D_   _x000D_  _x000D_  Hope this works for you and do let us know in case of any changes._x000D_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Rebollo, Cristina &lt;Rebollo.Cristina@</t>
  </si>
  <si>
    <t>Hi Eva,_x000D_  _x000D_   _x000D_  _x000D_  Many thanks for your notes on this. I am reaching out with another update and attached is the latest Excel file, having 3 additional funds. Due to the user experience provided by each website, for some of them it has been more time consuming to count the number of investment professionals as there was no option of properly filtering this data._x000D_  _x000D_   _x000D_  _x000D_  Following your suggestion, the senior advisors have been removed from the count. Also, besides the job positions mentioned in the previous Email, we have also come across Credit transaction counsel which we did not take into account and Operating partner which we thought it would fall under investment professionals – these were the cases encountered for Bain Capital while for the rest, there were no other positions for which we were in doubt._x000D_  _x000D_   _x000D_  _x000D_  To have a consolidated list, the top of the table contains the notes initially left on investment professionals together with the other job titles identified by us – all are marked with yellow. _x000D_  _x000D_   _x000D_  _x000D_  Another note is that some locations were listed on the website but when looking up the team, we could not identify a person working in the respective office. For this, we added the location but included a “0” for the count and also left an internal note._x000D_  _x000D_   _x000D_  _x000D_  The order of the locations have been added in the following way, where available: Greater China, India, South East Asia, North East Asia and Australia /New Zealand._x000D_  _x000D_   _x000D_  _x000D_  Efforts Invested: 2 Hours (Total Hours: 4 Hours)_x000D_  _x000D_  Charge Code: 12335-20_x000D_  _x000D_   _x000D_  _x000D_  We have blocked capacity for tomorrow from our Romania center to continue our efforts on this. In the meantime, it would be great if you could go through the above notes and let us know in case you might have any suggestions._x000D_  _x000D_   _x000D_  _x000D_  Wishing you a nice evening,_x000D_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Klement, Eva &lt;Klement.Eva@</t>
  </si>
  <si>
    <t>Hi Amy,_x000D_  _x000D_   _x000D_  _x000D_  Thank you for your feedback, I am glad to know our output is in line with your expectations.  _x000D_  _x000D_   _x000D_  _x000D_  I am coming back with another update for this request. By following the previously established methodology, I managed to fully cover 95 players._x000D_  _x000D_   _x000D_  _x000D_  Notes:_x000D_  _x000D_  *         While looking for the authorities’ mission statements and phone numbers, I have come across email addresses which initially could not be located. Thus, I have added these in the file accordingly._x000D_  _x000D_  *         Do note that some of the Michigan Land Bank Authorities are under the county’s jurisdiction, thus the contact person will be in most cases the county treasurer._x000D_  _x000D_  *         Whenever the phone numbers of the contact person could not be located, I included a general phone number and mentioned it in the respective cell in brackets._x000D_  _x000D_   _x000D_  _x000D_  Efforts Invested: 3 Hours (Total Hours: 8 Hours)_x000D_  _x000D_  Charge Code: 318994-00_x000D_  _x000D_   _x000D_  _x000D_  Based on the current pace, it would take me an additional 4-5 hours to finish the remaining entries, based on how easily available the information is. I will gladly continue assisting with this as soon as resuming our operations tomorrow morning, February 6, unless hearing otherwise from you._x000D_  _x000D_   _x000D_  _x000D_  Looking forward to your reply._x000D_  _x000D_   _x000D_  _x000D_  Have a great day ahead, 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Kondo, Amy [mailto:Kondo.Amy@</t>
  </si>
  <si>
    <t>Hello Maria,_x000D_  _x000D_   _x000D_  _x000D_  I am reaching out with a fourth update on the present work. I have fully translated the indicators till page 68 and listed them till page 75. Where certain information has not yet been included in the attached Excel file, I have marked the cells as “WIP” (work in progress)._x000D_  _x000D_  Overall, there are about 30 pages of document left to be leveraged for indicators._x000D_  _x000D_   _x000D_  _x000D_  While working on the indicators translation, I have made small terminology adjustments to previous entries so as to render the meaning as clear as possible, therefore please refer to this output version for all indicators covered so far._x000D_  _x000D_   _x000D_  _x000D_  Efforts Invested: 6.5 Hours (Total Hours: 10.5 Hours)_x000D_  _x000D_  Charge Code: 187405-03_x000D_  _x000D_   _x000D_  _x000D_  I have reserved capacity for tomorrow, February 6, to continue efforts on the remaining material._x000D_  _x000D_   _x000D_  _x000D_  In the meantime, please let me know if you have any changes or notes to make._x000D_  _x000D_   _x000D_  _x000D_  Have a good evening,_x000D_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Wednesday, February 5, 2020 11:52 AM_x000D_  To: Raji.Maria@</t>
  </si>
  <si>
    <t>Hi James,_x000D_  _x000D_   _x000D_  _x000D_  Hope you’re having a good start of the day._x000D_  _x000D_   _x000D_  _x000D_  Please find attached the Excel file with the results from today’s research, the PPT files can be retrieved from this link &lt;https://send.bcg.com/LqN5Q20i2KzPvsJH9cdO5kDY&gt; . We covered Workstream 1 by leveraging the links provided by you in the Excel file, as well as through a General Internet search. We focused on columns E and F, and inserted the information into columns G to L where it was easily available. Do note that information on costs, outcome or key lessons was on the lower side and not identifiable during our research. We also included to Workstream 1 another example of mental health initiative taken by a sports club, namely the Carolina Panthers hiring a Director of Player Wellness. (Source &lt;https://sports.yahoo.com/addressing-mental-health-panthers-hire-director-player-wellness-175823690.html&gt; )_x000D_  _x000D_   _x000D_  _x000D_  Key point to note:_x000D_  _x000D_  *         In case of NRL Partnerships with Mental health organizations, we have considered each partnership individually and added new lines for each or them along with the available information._x000D_  _x000D_   _x000D_  _x000D_  In the remaining time today, we also covered the desired points from the Workstream 2 tab. For this part, we have leveraged Victoria's Mental Health System, Interim Report and added the relevant information accordingly in the file. As requested, the screenshots have been included in the shared PPT file, named Workstream 2. Furthermore, do note that the provided data in the shared report is not similar for all points and thus, we have included the data as identified. Please let us know in case you would like us to conduct an additional General Internet search on these three points._x000D_  _x000D_   _x000D_  _x000D_  Efforts Invested: 12 Hours (Total Hours: 24 Hours)_x000D_  _x000D_  Charge Code: 184504-01_x000D_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have blocked some capacity for tomorrow in case you would like us to look for other examples of partnerships/initiatives regarding mental health in sports or to conduct an additional General Internet search on points 2.2 to 2.4 from Workstream 2._x000D_  _x000D_   _x000D_  _x000D_  Looking forward to your reply in case of any notes or changes from your side._x000D_  _x000D_   _x000D_  _x000D_  Have a great day ahead._x000D_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Marion Volk _x000D_  Sent: Wednesday, February 5, 2020 10:16 AM_x000D_  To: Clements.James@</t>
  </si>
  <si>
    <t>Hi Maxime, _x000D_  _x000D_   _x000D_  _x000D_  Thank you for your email and apologies for my delayed response. _x000D_  _x000D_   _x000D_  _x000D_  We are glad to hear the output is in line with your expectations and look forward to receiving the updates on the distribution. In the meantime, as discussed, we will explore Factiva’s Newsletter Builder option and we will keep you posted on its functionalities. We will get back to you with further updates in the following days, latest by Friday, February 7. _x000D_  _x000D_   _x000D_  _x000D_  In response to your questions: _x000D_  _x000D_  1.       As a deadline, we would be able to send the daily editions by 10:00 am GMT. Let us know if this works for you. _x000D_  _x000D_  2.       The rate you will be charged at is USD 55 per hour._x000D_  _x000D_  3.       Happy to explore the possibility of reducing the time spent per edition. From our experience, we can do so either a) by further limiting the sources/search string, or b) by modifying the newsletter structure:_x000D_  _x000D_  a.       Since the current search string and sources produce the minimum number of articles that we can scan, further limiting the sources will increase the possibility of missing relevant news on the topic; _x000D_  _x000D_  b.      To reduce the time invested to 1 hour and still keep the relevant articles, we would suggest removing the summaries section as this has proven to be the most time consuming part. Do let us know if you prefer this approach or in case of other ideas._x000D_  _x000D_  4.       The total effort invested to date is of 25 hours, including the initial setup and testing. _x000D_  _x000D_   _x000D_  _x000D_  Hope this clarifies and look forward to your thoughts and suggestions or any feedback you might have. In the meantime, we wish you a pleasant evening. :) _x000D_  _x000D_   _x000D_  _x000D_  Best regards, 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Kern, Maxime [mailto:Kern.Maxime@</t>
  </si>
  <si>
    <t>Hi Sirous,_x000D_  _x000D_   _x000D_  _x000D_  Hope my Email finds you well. Due to some realignments, we have managed to free up some capacity today and in the available time, looked for the websites of 66 companies randomly picked. Out of these players only 19 had websites, which have been included in the sheet “Cosmetology &amp; Personal Hygiene” - note that many of them had Facebook profiles instead._x000D_  _x000D_   _x000D_  _x000D_  Key points to note:_x000D_  _x000D_  *	The spa belonging to Elizabeth Arden Sln-Holdngs Inc seems to have changed its name to Mind Spa &amp; Salon. (Source &lt;https://www.thereddoor.com/&gt; )_x000D_  *	We have found Bella Mobile Aesthetics LLC &lt;https://www.bellamobileaesthetics.com/locatebma&gt;  in Pennsylvania but it is located in Langhorne not Croydon, which is a nearby town._x000D_  *	A comment was also left in the file for these two situations encountered._x000D_  _x000D_   _x000D_  _x000D_  Efforts Invested: 3 Hours_x000D_  _x000D_  Charge Code: 188823-74_x000D_  _x000D_   _x000D_  _x000D_  We have blocked capacity to continue work on this tomorrow once resuming operations. We plan to carry on the research until we have found 200 websites for the "Cosmetology And Personal Hygiene Salons" classification, unless hearing otherwise from you. It would be hard to tell how much time will be needed to complete this research as it depends on how easily we find salons with websites but in case you would like us to limit our work to a certain number of hours, please feel free to let us know. _x000D_  _x000D_   _x000D_  _x000D_  We look forward to your reply and suggestions._x000D_  _x000D_   _x000D_  _x000D_  Best wishes, 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Ref:MSG5720564_ol969EH72oG33h3ZjYg3_x000D_  _x000D_  From: Bianca Metzler &lt;bianca.metzler@evalueserve.com&gt; _x000D_  Sent: Wednesday, February 5, 2020 2:29 PM_x000D_  To: Afshar, Sirous &lt;Afshar.Sirous@</t>
  </si>
  <si>
    <t>Hi Meghan,_x000D_  _x000D_   _x000D_  _x000D_  Thank you for your reply. Please find attached a second update in case it is useful for your. We had already spent 1 additional hour before receiving your Email. We were able to cover 30 reviews more (70 in total)._x000D_  _x000D_   _x000D_  _x000D_  We have changed the charge code as requested and we will put on hold your request until further instructions._x000D_  _x000D_   _x000D_  _x000D_  Efforts Invested: 1 Hour (Total Hours: 3 Hours)_x000D_  _x000D_  Charge Code: 317298-78_x000D_  _x000D_   _x000D_  _x000D_  Please let us know in case of any changes or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(Kardok) Wendt, Meghan [mailto:Wendt.Meghan@</t>
  </si>
  <si>
    <t>Hi Wei Jian,_x000D_  _x000D_   _x000D_  _x000D_  Thank you for your quick reply. Sure, we will keep our methodology and include two additional columns for likes and dislikes and categorize the comments using the list of categories for likes and dislikes shared below._x000D_  _x000D_   _x000D_  _x000D_  In case there is more than one category per comment, would you prefer to put all of them or just add the more relevant one?_x000D_  _x000D_   _x000D_  _x000D_  Please note that we will send you as much as we can cover by our EOD, around 5:00 PM (17:00) Boston Time._x000D_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t>
  </si>
  <si>
    <t>Hi Wei Jian,_x000D_  _x000D_   _x000D_  _x000D_  Thank you for your prompt response. We will proceed accordingly._x000D_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t>
  </si>
  <si>
    <t>Hi Nikhil,_x000D_  _x000D_   _x000D_  _x000D_  Thank you for reaching out to us. This is Katherine from Evalueserve Chile center. Please see below response to your queries:_x000D_  _x000D_   _x000D_  _x000D_  Specific task shared_x000D_  _x000D_   _x000D_  _x000D_  *         In relation to the task mentioned on your Email, we can definitely assist you on filling the columns required for the people listed. In terms of methodology, we can conduct open internet search and leverage different sources to locate the information required. _x000D_  _x000D_  *         Regarding LinkedIn specifically, please note that we cannot use it as a research methodology. As per the standard LinkedIn user agreement, copying and reproducing LinkedIn data without the express consent of LinkedIn or the relevant user is prohibited. _x000D_  _x000D_  *         We would be able to assist you on this task now from our center in Chile. If we consider an estimate of 20 minutes per person, we would need around 3 hours. Kindly note that this is an estimate, and you would be charged on actual time spent (you would be charged at a rate of 55/USD per hour)._x000D_  _x000D_  *         We will initiate efforts and share results with you by our EOD (in about 4 hours)._x000D_  _x000D_   _x000D_  _x000D_  Evalueserve Direct KPO support_x000D_  _x000D_   _x000D_  _x000D_  *         This specific request will be assigned to one person, who is going to be in charge of the task. If you would like to send a follow-up task related to previous one, you can reach out to the person in the same Email chain, and that same person can work on it (as long as the person has availability and is not on leave). If that specific person is not available, the task will be picked up by another analyst._x000D_  _x000D_  *         If you send a completely new request, it can be taken by any of Evalueserve centers (India, China, Romania or Chile). This will depend on the center that is active (different time zones), if you require specific language capabilities, and capacity (if a center is fully booked, it will be taken by the center that has availability)._x000D_  _x000D_  *         In regard to our team’s capabilities, we mainly do secondary research assignments such as company profiles, industry analysis, benchmarks, data extraction from Websites and/or other publicly available sources, data transferring from PDF to Excel, among other specific research requirements. We can deliver results in a PPT, Excel, Word, depending on the output required. We have access to Orbis, Thomson One, Factiva, Euromonitor, IDC, EMIS, Statista, EIU, GlobalData, and Axco databases. Our global centers have the following language capabilities: English, Chinese, Japanese, Indonesian, Thai, Hindi, Italian, Russian, French, German, Hungarian, Polish, Lithuanian, Portuguese and Spanish. Attached you will find a PPT with more details regarding all our capabilities. _x000D_  _x000D_   _x000D_  _x000D_  Hope this Email solves some of your doubts. Please do not hesitate to let us know in case you have any further questions or comments._x000D_  _x000D_   _x000D_  _x000D_  Looking forward to your comments._x000D_  _x000D_   _x000D_  _x000D_  Kind Regard,_x000D_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Wednesday, February 05, 2020 12:44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RES1064441 &lt;https://bcg.service-now.com/nav_to.do?uri=u_request_drs_kpo_evs.do%3Fsys_id=fe198b1d1b328854b176964ead4bcb29%26sysparm_stack=u_request_drs_kpo_evs_list.do&gt; _x000D_  Requestor: Jain Nikhil (NYC)_x000D_  Request Subject: Evaluserve question_x000D_  Requested Deadline: _x000D_  _x000D_  Original Request:_x000D_  From: Jain.Nikhil3@</t>
  </si>
  <si>
    <t>Hi Lisa,_x000D_  _x000D_   _x000D_  _x000D_  Thank you for sharing this request with us. This is Katherine from Evalueserve Chile center._x000D_  _x000D_   _x000D_  _x000D_  Please note that due to the urgency of the task we have been able to free up some capacity to assist you today from our center. We will conduct open internet search and go through company website and reports in order to locate the information needed._x000D_  _x000D_   _x000D_  _x000D_  We will cover as much ground as possible today and will share our findings by our EOD (at around 5PM Eastern time). Hope this is suitable._x000D_  _x000D_   _x000D_  _x000D_  In case of any comments or updates,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</si>
  <si>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Hi Alethea, _x000D_  _x000D_   _x000D_  _x000D_  Please find attached the deliverable for your request. We have completed work on the remaining 7 companies as per the earliest stated methodology. Attached you will also find reports for Cross Manufacturing (2015), UMW Aerospace and Spirit. _x000D_  _x000D_   _x000D_  _x000D_  Regarding our colleagues’ queary: For the company ‘Moeller Manufacturing’, we came across two different companies: ‘Moeller Manufacturing &amp; Supply, Inc. &lt;http://www.moellermfg.com/&gt; ’ and ‘Moeller Manufacturing Company &lt;https://www.moeller-aerospace.com/about-us/overview&gt; ’ (both in aerospace industry). Please let us know which of these company needs to be captured. For now, we have marked this entry as ‘WIP’ in the Excel file. _x000D_  _x000D_   _x000D_  _x000D_  Efforts Invested: 5 Hours (Total: 55 hours; India: 28 hours, Chile: 27 hours)_x000D_  _x000D_  Charge Code: 247767-57_x000D_  _x000D_   _x000D_  _x000D_  Please let us know in case of any comments or in case any further assistance is required.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Wednesday, February 05, 2020 11:19 AM_x000D_  To: Tan.Alethea@</t>
  </si>
  <si>
    <t>Hi Carmen,_x000D_  _x000D_   _x000D_  _x000D_  Please find attached the deliverable for your request._x000D_  _x000D_   _x000D_  _x000D_  We have spent the additional allocated time to locate more companies’ benefit and wellness programs following the methodology used in our previous update as well as integrating your latest directions._x000D_  _x000D_  As suggested by you, we looked into Fortune’s 100 Best Companies to Work For &lt;https://fortune.com/best-companies/2019/search/&gt; in order to extract random companies from the list. Then, we search the benefits and wellness programs for each company and also searched for press releases, commentaries, quotes, etc from the company’s Executive or HR team in regards to these programs. _x000D_  _x000D_  Under this methodology we were able to complete 10 additional companies (Hilton, Salesforce, Wegmans Food Markets, Cisco, Workday, Adobe, Intuit, Deloitte, SAP Americas and EY)._x000D_  _x000D_   _x000D_  _x000D_  Efforts Invested: 3 Hours_x000D_  _x000D_  Charge Code: 331606-31_x000D_  _x000D_   _x000D_  _x000D_  Hope that the information shared is clear and useful to you._x000D_  _x000D_  Please let us know in case you require further help in this or in future projects,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Wednesday, February 05, 2020 9:46 AM_x000D_  To: To, Carmen &lt;To.Carmen@</t>
  </si>
  <si>
    <t>Hi Harsh,_x000D_  _x000D_   _x000D_  _x000D_  Thank you for your note. Our India team is currently offline, but they will get back to you once they initiate efforts on this task tomorrow, Feb. 6._x000D_  _x000D_   _x000D_  _x000D_  In case you have any comments or updates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Shah, Harsh (BGL) [mailto:Shah.Harsh2@</t>
  </si>
  <si>
    <t>Thank you for your Email, Laura. _x000D_  _x000D_   _x000D_  _x000D_  Of course, we can add AWeber, Acumbamail, and AcyMailing to the competitors and once column for the country where the integration is headquartered in. _x000D_  _x000D_   _x000D_  _x000D_  We also want to let you know that the task is more time consuming now that we have to add a row to provide each category where the integration can fall. Today, we were able to extract the information for Shopify, modify the Excel file according to your instructions and continue working on Constant Contact which is still work in progress. Also, since we have to check if the integration is already on the list, work with several analysts in parallel is not feasible. Furthermore, it is hard to estimate how much time we will need to complete the task since it depend on how much integrations each competitor have. We hope this is fine with you and let us know if you have any budget limit. _x000D_  _x000D_   _x000D_  _x000D_  We will continue working and share an update with you by our EOD in around 3 hours.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Spindler, Laura [mailto:Spindler.Laura@</t>
  </si>
  <si>
    <t>Thank you for your swift reply, Laura. _x000D_  _x000D_   _x000D_  _x000D_  We will continue until you tell us otherwise :)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Spindler, Laura [mailto:Spindler.Laura@</t>
  </si>
  <si>
    <t>Hi Henrique,_x000D_  _x000D_   _x000D_  _x000D_  Thank you for sharing the case code._x000D_  _x000D_   _x000D_  _x000D_  Please do not hesitate to reach out in case you require further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Coelho, Henrique [mailto:Coelho.Henrique@</t>
  </si>
  <si>
    <t>Hi Tim,_x000D_  _x000D_   _x000D_  _x000D_  We are sharing with you an update for this request in order to make sure that our work is aligned with your expectations._x000D_  _x000D_   _x000D_  _x000D_  We have covered the first page for Target website and filled the Excel file according  to your instructions. Please note that it is taking us ~4 minutes per product, which make an estimated time of 23 hours to cover the entire “Sheets and Pillowcases” section for Target. Kindly let us know if this is aligned with you budget cap._x000D_  _x000D_   _x000D_  _x000D_  Also, please note that in one case, a product was made of flannel; however, the textile material for the flannel construction was Cotton. We have considered the Flannel as Primary Material for column H. Please let us know if this would be correct for your purpose, or if we should input Cotton._x000D_  _x000D_   _x000D_  _x000D_  In relation to VPN usage, please note that we will not be able to use that tool as per Compliance. We apologize for not being able to cover Bed, Bath and Beyond._x000D_  _x000D_   _x000D_  _x000D_  Effort hours: 6 Hours_x000D_  _x000D_  Charge Code: 368178-04_x000D_  _x000D_   _x000D_  _x000D_  Please review the work done so far and let us know if you have any comments. We will continue working on this and send you another update by our EOD in around 3 hours._x000D_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Connor, Tim [mailto:Connor.Tim@</t>
  </si>
  <si>
    <t>Hi Nishant,_x000D_  _x000D_   _x000D_  _x000D_  Thank you for your Email. As wished, we will put this request on hold for now._x000D_  _x000D_   _x000D_  _x000D_  In case you would like the team to resume efforts at any 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Gupta, Nishant (BGL) [mailto:Gupta.Nishant2@</t>
  </si>
  <si>
    <t>Hi Kenneth,_x000D_  _x000D_   _x000D_  _x000D_  Thank you for sharing this request with us._x000D_  _x000D_   _x000D_  _x000D_  Please note that we have capacity to assist you on this task tomorrow, February 6 from our Chile center. We will get back to you with a detailed methodology once we resume operations, at around 12:30PM GMT. Hope this is suitable._x000D_  _x000D_   _x000D_  _x000D_  We will make sure to share an update with you every time we finish research for each application._x000D_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t>
  </si>
  <si>
    <t>Hi Abhinav,_x000D_  _x000D_   _x000D_  _x000D_  Thank you for letting us know; we will then consider this request as cancelled._x000D_  _x000D_   _x000D_  _x000D_  Do not hesitate to reach out in case you require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Mopuri, Abhinav [mailto:Mopuri.Abhinav@</t>
  </si>
  <si>
    <t>Hi Susan,_x000D_  _x000D_   _x000D_  _x000D_  Thank you for sharing this follow-up task with us._x000D_  _x000D_   _x000D_  _x000D_  Please note that we have capacity to assist you tomorrow, February 6, from our Chile center. We will get back to you with details on methodology once we resume operations, at around 7:30AM Eastern time. Hope this is suitable._x000D_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Liu, Susan [mailto:Liu.Susan@</t>
  </si>
  <si>
    <t>Susan,_x000D_  _x000D_   _x000D_  _x000D_  Thank you for your swift reply and go-ahead. We will get in touch with you once we resume operations tomorrow._x000D_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Liu, Susan [mailto:Liu.Susan@</t>
  </si>
  <si>
    <t>Hi Nikhil,_x000D_  _x000D_   _x000D_  _x000D_  We have completed the research and extracted the information for the 9 people requested. We conducted open internet search and populated columns for Organization, Gender, Sector, Location, Geography, Segment, Position and Interviewee Email._x000D_  _x000D_   _x000D_  _x000D_  Points to note:_x000D_  _x000D_   _x000D_  _x000D_  *         We added an extra tab for additional Sources used. _x000D_  _x000D_  *         For Gregory Del Acqua, we found a person named as Gregory Elacqua which we assumed was the person you were looking for._x000D_  _x000D_  *         We marked as “ N/A “ for Email addresses not located. _x000D_  _x000D_   _x000D_  _x000D_  Efforts Invested: 2.25 Hours_x000D_  _x000D_  Charge Code: Please Share_x000D_  _x000D_   _x000D_  _x000D_  We hope this information is useful for you. Do let us know in case you require further support from our side._x000D_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Wednesday, February 05, 2020 2:46 PM_x000D_  To: Jain, Nikhil (NYC) &lt;Jain.Nikhil3@</t>
  </si>
  <si>
    <t>Tim,_x000D_  _x000D_   _x000D_  _x000D_  Thank you for your comments._x000D_  _x000D_   _x000D_  _x000D_  There are no fields particularly difficult to obtain, but in some cases we have to read the whole description or scan all the product profile to get some features such as Primary material or the Thread count. Sometimes it also takes us a bit to identify if the label is a private brand or a national one, and we have to conduct open search. However, please note that we hope we can reduce the time spent per product because of the learning curve as we get used to this request, website, etc. _x000D_  _x000D_   _x000D_  _x000D_  Kind regards,_x000D_  _x000D_  Pablo_x000D_  _x000D_   _x000D_  _x000D_  Pablo Huber | Business Analyst | Evalueserve | +56 32 299 6100 (Anx. 6348)_x000D_  _x000D_  Evalueserve Chile S.A., Alvarez 646, Piso-10, Edf. Alcazar, Viña del Mar, 2580107 Chile_x000D_  _x000D_   _x000D_  _x000D_  From: Connor, Tim [mailto:Connor.Tim@</t>
  </si>
  <si>
    <t>Hi Sirous,_x000D_  _x000D_   _x000D_  _x000D_  Thank you for your Email. Please note that Kathrin and our colleagues from Romania center are currently offline but they will get back to you on this request once they resume operations tomorrow._x000D_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Afshar, Sirous [mailto:Afshar.Sirous@</t>
  </si>
  <si>
    <t>Hi Jackie,_x000D_  _x000D_   _x000D_  _x000D_  Thank you for your Email. We will consider this request on hold for the moment. In case you require further efforts on this task, feel free to let us know at any time._x000D_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Zhao, Jackie [mailto:Zhao.Jackie@</t>
  </si>
  <si>
    <t>Glad to have been of help, Charlotte 😊. Please do not hesitate to reach out in case you require further support in the future._x000D_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Saint-Bonnet, Charlotte [mailto:saintbonnet.charlotte@</t>
  </si>
  <si>
    <t>Hi Abdulrahman,_x000D_  _x000D_   _x000D_  _x000D_  We are coming back with consolidated results for this task. We have been able to cover all companies from the list._x000D_  _x000D_   _x000D_  _x000D_  Points to note_x000D_  _x000D_   _x000D_  _x000D_  *         We were able to locate Executive leaders and Board members’ Bios for 40 out of the 47 total companies._x000D_  _x000D_  *         7 companies did not have Bios available for all of its leadership members (those cases were marked in yellow)._x000D_  _x000D_  o   BBVA Compass Bancshares, Inc. only had Bio for the CEO._x000D_  _x000D_  o   Federated Insurance only had Bios for the CEO and COO._x000D_  _x000D_  o   All remaining 5 Banks marked in yellow did not have Bios for any of its leadership members._x000D_  _x000D_   _x000D_  _x000D_  Efforts Invested: 17 Hours (Total: 24.5 Hours)_x000D_  _x000D_  Charge Code: 64503-01_x000D_  _x000D_   _x000D_  _x000D_  We hope this information is useful for you.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Wednesday, February 05, 2020 9:09 AM_x000D_  To: Prashant Singh &lt;Prashant.Singh@evalueserve.com&gt;; Alnoaimi, Abdulrahman &lt;Alnoaimi.Abdulrahman@</t>
  </si>
  <si>
    <t>Hi Aaqib,_x000D_  _x000D_   _x000D_  _x000D_  Thank you for your Email. Sanprati and the team are currently offline but they will get back to you on this request once they resume operations in about 7 hours._x000D_  _x000D_   _x000D_  _x000D_  In case of any updates or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Mujtaba, Syed Aaqib [mailto:Mujtaba.SyedAaqib@</t>
  </si>
  <si>
    <t>Hello Laura, _x000D_  _x000D_   _x000D_  _x000D_  Please find attached an update for your request. _x000D_  _x000D_   _x000D_  _x000D_  Today, we were extracted the information for Shopify that we added on another sheet. We also modify the Excel file according to your instructions and we continued working on Constant Contact which is still work in progress._x000D_  _x000D_   _x000D_  _x000D_  Points to note: _x000D_  _x000D_  *         We highlighted the integrations names with specifications from Constant Contact._x000D_  _x000D_  *         We added the correspondent columns according to your instructions. _x000D_  _x000D_  *         For Shopify, we also added the categories ‘All pricing’ (free, paid) and ‘Works with apps made’ (Shopify POS, Kit) separately in case it is useful for you. _x000D_  _x000D_  *         For the moment, we are adding the categories as stated on each competitor’s website. However, there are categories that are repeated but not exactly with the same name (e.g. Events – Events Management or Forms – Forms and Surveys). Please let us know if we should continue adding the categories as founded, or if we should consolidate the information within specific categories. This could be done at the end of the task, when we can see all the categories available and regroup them under specific ones. _x000D_  _x000D_   _x000D_  _x000D_  Efforts Invested: 8 Hours (Total Hours: 17 Hours)_x000D_  _x000D_  Charge Code: 397273-10_x000D_  _x000D_   _x000D_  _x000D_  Way forward: Please review the work done so far and let us know if you have any remarks. We will continue working on this tomorrow, February 6, as soon as we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Wednesday, February 05, 2020 3:49 PM_x000D_  To: Spindler, Laura &lt;Spindler.Laura@</t>
  </si>
  <si>
    <t>Hi Lisa, _x000D_  _x000D_   _x000D_  _x000D_  Please find attached our progress so far, as well as SWOT Analysis by Marketline for Invacare, which we used to extract products. In the time spent, we have been able to cover 3 companies so far: ArjoHuntleigh &lt;https://www.arjo.com/int/&gt; , Invacare &lt;http://www.invacare.com/&gt;  and Meyra &lt;https://www.meyra.com/&gt;  (for Meyra, we have focused on Meyra alone and not the Meyra Group). _x000D_  _x000D_   _x000D_  _x000D_  For this task, we would like to highlight that it was a bit more time consuming and challenging than expected. For example, information on Positioning and Strategy was difficult to locate as in most cases it is not provided in a straight-forward manner. _x000D_  _x000D_   _x000D_  _x000D_  Efforts Invested: 3 Hours_x000D_  _x000D_  Charge Code: 106420-20_x000D_  _x000D_   _x000D_  _x000D_  Way forward: Please review the work done so far and let us know in case of any comments or changes. We have reserved capacity to continue working from our Chile center once we resume operations tomorrow, February 6, at around 7am EST time. In case our colleagues can free up some capacity to pick it up earlier, they will definitely do so. _x000D_  _x000D_   _x000D_  _x000D_  Please let us know in case of anything.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Knopp, Lisa [mailto:Knopp.Lisa@</t>
  </si>
  <si>
    <t>Hi Wei,_x000D_  _x000D_   _x000D_  _x000D_  Please find attached an updated for your request. As of now, we were able to add the remaining 29 reviews (out of 99) from G2’s website. Additionally, we have added two additional columns for likes and dislikes and categorize the comments using the list of categories for likes and dislikes shared earlier. In total, we have categorized 130 reviews (65 likes and 65 dislikes)._x000D_  _x000D_   _x000D_  _x000D_  Please note that as mentioned before, categorization is being held manually and it is time consuming. We have deployed two analysts in order to speed up the process._x000D_  _x000D_   _x000D_  _x000D_  Efforts Invested: 6 Hours (Total Hours: 9 Hours)_x000D_  _x000D_  Charge Code: 317298-78_x000D_  _x000D_   _x000D_  _x000D_  Way Forward: Please review the work done so far and let us know if you have any comments. We will continue working on your request tomorrow, February 6 from our Center once we resume operations around 7:00 AM (7:00) Boston Time. We will continue with the remaining 68 reviews from G2’s website and then we will initiate efforts on Gartner’s reviews. _x000D_  _x000D_   _x000D_  _x000D_  Please let us know in case of any changes or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Wednesday, February 05, 2020 2:38 PM_x000D_  To: Ong, Wei Jian &lt;Ong.WeiJian@</t>
  </si>
  <si>
    <t>Hi Katy,_x000D_  _x000D_   _x000D_  _x000D_  Please find attached the deliverable for your follow up request._x000D_  _x000D_   _x000D_  _x000D_  We have been able to complete the 3 tasks requested in your email, please see the details of the process for each below._x000D_  _x000D_   _x000D_  _x000D_  Task 1 - Make sure that the attached document includes a line for each of the organisations mentioned in the attached word file?_x000D_  _x000D_  We have cross-checked the organizations listed in the word file “Bushfire Recovery Consultation template” with the excel file “219721-75-VicGov–EconRec–NonGov Stakeholders–v02” and have highlighted them as noted below (the organizations that are not highlighted were not mentioned in the word file): _x000D_  _x000D_  *         Orange: Mentioned in Tourism, Events and the Visitor Economy_x000D_  _x000D_  *         Green: Mentioned in Sport and Recreation_x000D_  _x000D_  *         Blue: Mentioned in Aboriginal Economic Development_x000D_  _x000D_   _x000D_  _x000D_  Task 2 - You will see that sometimes the world file is not specific, it just says something like “Outdoor Recreation Organisations (ORO)”. For these general references, can you look to see if there are outdoor recreation associations in any of the following local government areas_x000D_  _x000D_  We conducted open Internet searched for the generic names “Outdoor Recreation Organisations (ORO)” and “State Sporting Associations (SSA)” which were mentioned in the word file. For this we created an excel file (“Local government organizations”) and recorded all the results from our search for each area. Unfortunately, results were on the lower side, especially for “Outdoor Recreation Organisations (ORO)” for which we only found 3 organizations. Additionally, in the course of our search, we came across organizations that were not specific to the local government areas required or were large lists of organizations for a specific area, we have included them in the Additional Info section in the excel file in case they are useful._x000D_  _x000D_   _x000D_  _x000D_  Task 3 - Where there is not yet a website or contact information, can you please add this?_x000D_  _x000D_  For the excel file “219721-75-VicGov–EconRec–NonGov Stakeholders–v02”, we have highlighted in yellow the cells where Website and Contact Information needed to be filled out. Please note that for “Outdoor Recreation Organisations (ORO)” and “State Sporting Associations (SSA)” were left as “n/a” due to them not being a specific organization and were rather general references._x000D_  _x000D_   _x000D_  _x000D_  Efforts Invested: 5 Hours_x000D_  _x000D_  Charge Code: 219721-75_x000D_  _x000D_   _x000D_  _x000D_  Please review the work done and let us know in case of any comments or questions._x000D_  _x000D_  Hope that the information share is clear and useful to your project. _x000D_  _x000D_  Let us know if you require our assistance in future projects, it will be our pleasure to work with you again!_x000D_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Mixter, Katy [mailto:Mixter.Katy@</t>
  </si>
  <si>
    <t>Hi Maca,_x000D_  _x000D_   _x000D_  _x000D_  Hope my Email finds you well. _x000D_  _x000D_   _x000D_  _x000D_  Wanted to follow-up with you and check if you have the charge code for the below request as we have finalized the invoicing process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Romina Paola Curti &lt;Romina.Curti@evalueserve.com&gt; _x000D_  Sent: Thursday, January 23, 2020 12:19 PM_x000D_  To: Jimenez, Macarena &lt;Jimenez.Macarena@</t>
  </si>
  <si>
    <t>Hi Brittany,_x000D_  _x000D_   _x000D_  _x000D_  Hope you are doing great!_x000D_  _x000D_   _x000D_  _x000D_  Please share the charge code for the below request as we have finalized the invoicing process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Bruno Pasten &lt;Bruno.Pasten1@evalueserve.com&gt; _x000D_  Sent: Wednesday, January 29, 2020 5:47 PM_x000D_  To: Montgomery.Brittany@</t>
  </si>
  <si>
    <t>Hi Alfredo,_x000D_  _x000D_   _x000D_  _x000D_  Hope you are doing great._x000D_  _x000D_   _x000D_  _x000D_  Please share the charge code for the below request as we have finalized the invoicing process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Llindrisca Figueroa &lt;Llindrisca.Figueroa@evalueserve.com&gt; _x000D_  Sent: Thursday, January 30, 2020 3:59 PM_x000D_  To: Diaz-Grande, Alfredo &lt;Diaz-Grande.Alfredo@</t>
  </si>
  <si>
    <t>Hi Giridhar, _x000D_  _x000D_   _x000D_  _x000D_  Hope you are doing well._x000D_  _x000D_   _x000D_  _x000D_  Please share the charge code for the below request as we have finalized the invoicing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Llindrisca Figueroa &lt;Llindrisca.Figueroa@evalueserve.com&gt; _x000D_  Sent: Friday, January 31, 2020 10:14 AM_x000D_  To: Ganesh, Giridhar &lt;Ganesh.Giridhar@</t>
  </si>
  <si>
    <t>Tim, _x000D_  _x000D_   _x000D_  _x000D_  Please find attached another update for your request._x000D_  _x000D_   _x000D_  _x000D_  We have proceeded using the same methodology and so far were able to cover pages 1, 2 ,3 and partially page 4. Please note that we deployed multiple analysts (2) in order to speed up work._x000D_  _x000D_   _x000D_  _x000D_  Regarding your questions, we did not record multiple entries for different sizes, we just included the first size, price and color that the product profile showed. Certainly we will include them from now on, we apologize if this might cause any inconvenience for you._x000D_  _x000D_   _x000D_  _x000D_  Additionally, in some cases colors and prints are Out of Stock, do you want us to consider them too?_x000D_  _x000D_   _x000D_  _x000D_  Regarding the charge rate, please note that you will be charged USD55 per hour._x000D_  _x000D_   _x000D_  _x000D_  Effort hours: 4 Hours (Total hours: 10 Hours)_x000D_  _x000D_  Charge Code: 368178-04_x000D_  _x000D_   _x000D_  _x000D_  Way forward: Please review the work done so far and let us know if you have further comments. We will continue working on this tomorrow Thursday 06, February from our Chile center._x000D_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Connor, Tim [mailto:Connor.Tim@</t>
  </si>
  <si>
    <t>Hi Omar,_x000D_  _x000D_   _x000D_  _x000D_  Please find attached an update for your request._x000D_  _x000D_   _x000D_  _x000D_  Today, we have done research on all companies listed, providing information for their ‘Product Offering’, ‘Geographical Footprint’ and Revenue, as well as providing a company description. In order to locate the required information we leveraged company websites and, for Revenue, Factiva database when the values were not easily available. Please note that information was scattered, hence, we had to go through multiple sources in order to locate the required data, making this task was more time consuming than expected._x000D_  _x000D_   _x000D_  _x000D_  Please note the following:_x000D_  _x000D_  *         For this update, we created two separated sheets for ‘Prosthetics’ and ‘Orthotics’, however, please note that most of the companies offer both type of products._x000D_  _x000D_  *         Values for revenues have been extracted as reported. We created a column ‘F’ to specify in the currency of these values, for your reference. Please let us know if you would like us to convert this values to a currency of your preference._x000D_  _x000D_  *         Revenues for Streifeneder, Lindhe Xtend, Ortho Europe, Bauerfeind Uniprox and Breg were not located._x000D_  _x000D_   _x000D_  _x000D_  Efforts Invested: 12.5 Hours_x000D_  _x000D_  Charge Code: 315789-50_x000D_  _x000D_   _x000D_  _x000D_  Way forward:_x000D_  _x000D_  Please review the work done so far and let us know in case of any remarks. We will continue working on this task by locating information for more key players in the O&amp;P Industries tomorrow, Thursday, February 6, once we are back at office, unless you tell us otherwise._x000D_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Wednesday, February 05, 2020 10:30 AM_x000D_  To: Sentissi.Omar@</t>
  </si>
  <si>
    <t>Good Morning Nidhi,_x000D_  _x000D_   _x000D_  _x000D_  I am now resuming work on Task 2 for 3M. After this, I will initiate work on Task 1(B) and Task 2 for Midea Group using the same methodology followed in my previous updates._x000D_  _x000D_   _x000D_  _x000D_  I will share an update, covering as much grounds as possible, by 7:00 pm IST, today (February 06, 2020)._x000D_  _x000D_   _x000D_  _x000D_  Let me know if you have any queries or suggestions in mind._x000D_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05 February 2020 18:49_x000D_  To: Singh, Nidhi &lt;Singh.Nidhi@</t>
  </si>
  <si>
    <t>Hi Azraa,_x000D_  _x000D_   _x000D_  _x000D_  We hope you got a chance to review the shared work._x000D_  _x000D_   _x000D_  _x000D_  We have reserved some capacity to assist you today on this request; therefore, please let me know in case you require any assistance on this task. 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05 February 2020 14:05_x000D_  To: 'Chaudhury.Azraa@</t>
  </si>
  <si>
    <t>Hi Hajar,_x000D_  _x000D_   _x000D_  _x000D_  Thank you for your reply._x000D_  _x000D_   _x000D_  _x000D_  We are resuming work to capture the dimensions and nearby companies by using Google Maps. As suggested, we will add an additional column for country information of the identified facilities._x000D_  _x000D_   _x000D_  _x000D_  As mentioned in our earlier email, capturing the area (length and width) is a manual and time consuming task; hence, let us know in case of any budget cap in mind for this task. Also, let us know, how would you like us to calculate the area for the same, as it could not be inferred from the shared PowerPoint deck._x000D_  _x000D_   _x000D_  _x000D_  We will share our findings, covering as many facilities as possible by 2:30 PM Paris time, today (February 06, 2020)._x000D_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t>
  </si>
  <si>
    <t>Hi Aaqib,_x000D_  _x000D_   _x000D_  _x000D_  Thank you for your note!_x000D_  _x000D_   _x000D_  _x000D_  As suggested, I am now initiating work on the companies listed in the Tour Operators, Travel Agents and Online Travel tabs of the China file shared by you. I will share an update on this by 2:00 pm IST, today (February 06, 2020)._x000D_  _x000D_   _x000D_  _x000D_  Also, do let me know whether you want me work on the Travel Agents tab of the Germany file and the remaining three tabs in the UK file, and I will plan my work accordingly._x000D_  _x000D_   _x000D_  _x000D_  Looking forward to your reply,_x000D_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06 February 2020 02:52_x000D_  To: Mujtaba, Syed Aaqib &lt;Mujtaba.SyedAaqib@</t>
  </si>
  <si>
    <t>Hi Marc,_x000D_  _x000D_   _x000D_  _x000D_  Thank you for letting us know; we will then consider this request as cancelled._x000D_  _x000D_   _x000D_  _x000D_  Do reach out to us whenever in need of help._x000D_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Ruiz, Marc &lt;Ruiz.Marc@</t>
  </si>
  <si>
    <t>Hi Yuta, _x000D_  _x000D_   _x000D_  _x000D_  I hope you are doing good, and had a chance to review the shared update._x000D_  _x000D_   _x000D_  _x000D_  I am continuing work on the remaining 10 facilities of P&amp;G (mentioned in the shared Excel file). After completing P&amp;G, I will compile a comprehensive list of cosmetic manufacturing facilities of Unilever, Lixil, Carbee and Kewpie; followed by identifying information on the asked datapoints for each facility._x000D_  _x000D_   _x000D_  _x000D_  Query: P&amp;G has about 137 plant locations &lt;https://www.pg.com/en_US/downloads/sustainability/reports/PG_2014_Sustainability_Report.pdf&gt;  globally. However, only 68 facilities are mentioned in the shared Excel file. Since the 137 facilities which are identified through the link also include facilities which do not manufacture cosmetic products, please suggest, if you would like us to work on all the identified facilities._x000D_  _x000D_   _x000D_  _x000D_  I will share my findings for the day, covering as much as possible, by 10:30 pm Tokyo time, today (February 06, 2020)._x000D_  _x000D_   _x000D_  _x000D_  Please, reach out to me in case of any suggestion._x000D_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05 February 2020 19:01_x000D_  To: Inumaru.Yuta@</t>
  </si>
  <si>
    <t>Hi Eraldo,_x000D_  _x000D_   _x000D_  _x000D_  Greetings from our India center!_x000D_  _x000D_   _x000D_  _x000D_  I am initiating efforts to locate 20 Translation Services Companies operating in the UAE which provides services from English to Arabic and vice versa. My findings will include their Name, Contact details and source of information. _x000D_  _x000D_   _x000D_  _x000D_  For the ask, I plan to check for a consolidated list of companies via third party sources and various directories; followed by conducting a quick Internet search._x000D_  _x000D_   _x000D_  _x000D_  Investing the allocated budget of two hours, I will share my findings in an Excel file, covering as much as possible, by 11:30 AM Dubai time, today (February 06, 2020). _x000D_  _x000D_   _x000D_  _x000D_  In case of any changes/queries, feel free to connect._x000D_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05 February 2020 20:10_x000D_  To: Cavalli, Eraldo &lt;Cavalli.Eraldo@</t>
  </si>
  <si>
    <t>Hi Takaaki,_x000D_  _x000D_   _x000D_  _x000D_  I am resuming work on tab named, “Industry Solutions”, to validate the remaining 24 companies (starting from row no. 12; Altitude Angel). I will follow a similar methodology as stated in previous E-mails to capture data for the required ask. _x000D_  _x000D_   _x000D_  _x000D_  I will compile my findings in the previously shared Excel file and send the deliverable by, 8:30 am, Washington time, today (February 06, 2020)._x000D_  _x000D_   _x000D_  _x000D_  Hope this works. Let us know in case of any changes or suggestions._x000D_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Bianca Metzler &lt;bianca.metzler@evalueserve.com &lt;mailto:bianca.metzler@evalueserve.com&gt; &gt; _x000D_  Sent: 05 February 2020 20:03_x000D_  To: Hara, Takaaki &lt;Hara.Takaaki@</t>
  </si>
  <si>
    <t>Hi Omar,_x000D_  _x000D_   _x000D_  _x000D_  Thank you for your Email._x000D_  _x000D_   _x000D_  _x000D_  Our colleagues in Chile are offline right now; thus, Nicolas and team will continue work on the request, once our Chile center resumes operations in 7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*China center will be closed till February 09, 2020, following a government advisory in the country._x000D_  _x000D_  From: Sentissi, Omar &lt;Sentissi.Omar@</t>
  </si>
  <si>
    <t>Hi Giovanni,_x000D_  _x000D_   _x000D_  _x000D_  We are initiating work to capture qualitative information from the 3 links in the Excel file in separate tabs. We will include ‘Test Summary’ and the ‘Article Summary’ for the 3 articles. Let us know if something else needs to be included as well._x000D_  _x000D_   _x000D_  _x000D_  We will share the output by 10 AM Zurich time, today._x000D_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Aman Bansal &lt;Aman.Bansal@evalueserve.com &lt;mailto:Aman.Bansal@evalueserve.com&gt; &gt; _x000D_  Sent: 05 February 2020 18:45_x000D_  To: Massari.Giovanni@</t>
  </si>
  <si>
    <t>Hi Brad,_x000D_  _x000D_   _x000D_  _x000D_  Greetings for the day!_x000D_  _x000D_   _x000D_  _x000D_  We are in the process of scoping your request. We will get back to you soon with a detailed methodology and expected timeline of delivery in the next one hour._x000D_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Prashant Singh &lt;Prashant.Singh@evalueserve.com &lt;mailto:Prashant.Singh@evalueserve.com&gt; &gt; _x000D_  Sent: 05 February 2020 11:27_x000D_  To: Vazquez Anderson, Jorge &lt;VazquezAnderson.Jorge@</t>
  </si>
  <si>
    <t>Hi Neil,_x000D_  _x000D_   _x000D_  _x000D_  Thank you for your response._x000D_  _x000D_   _x000D_  _x000D_  As suggested, I will continue work on Assignment 1 to identify below information:_x000D_  _x000D_   _x000D_  _x000D_  *	For all staff identified across the sites, I will supplement with the following information:_x000D_  _x000D_  	*	List of academic publications (e.g., academic studies, journals, etc.) that each staff member has written_x000D_  _x000D_  		*	I will add the title of each publication the staff member has written or co-authored in a new column_x000D_  _x000D_  	*	I will list the year the staff member joined each site (e.g., Piedmont, Intermountain, or Robert Wood Junior)_x000D_  _x000D_   _x000D_  _x000D_  *	I will include Scripps site to identify all the information (including collecting information on academic publications and year joined)_x000D_  _x000D_  	*	In a separate column, I will mention which specific medical facility within the Scripps system each staff member is in (e.g., Scripps Memorial Hospital La Jolla, Scripps Memorial Hospital Encinitas, Scripps Green Hospital) _x000D_  	*	For this task, I will prioritize Scripps Memorial Hospital La Jolla first_x000D_  _x000D_   _x000D_  _x000D_  To capture this information, I will scan facilities’ officials websites, press releases/news articles, PubMed, followed by a General Internet search. Post that, I will resume work on Assignment 2 by following the earlier stated methodology._x000D_  _x000D_   _x000D_  _x000D_  I plan to share an update by 04:30 am Los Angeles time, today (February 06,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Chaudhary, Neil &lt;Chaudhary.Neil@</t>
  </si>
  <si>
    <t>Hi Leyla and Lisa,_x000D_  _x000D_   _x000D_  _x000D_  Thank you for your Email._x000D_  _x000D_   _x000D_  _x000D_  I am resuming work to locate the required information for the remaining 4 companies (ETAC, Rebotec, Benmore M, Handicare) and will add Medline and Drive Medical to the list. As methodology defined by Angela, I will leverage Thomson one for analyst reports and check companies’ IR material followed by a General Internet search._x000D_  _x000D_   _x000D_  _x000D_  I will cover as much ground as possible today (February 06, 2020) and share my findings by 5:30 am Los Angeles time._x000D_  _x000D_   _x000D_  _x000D_  In case of any comments or updates, please let us know._x000D_  _x000D_   _x000D_  _x000D_  Kind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Sudbury, Leyla &lt;Sudbury.Leyla@</t>
  </si>
  <si>
    <t>Hi Alessandro,_x000D_  _x000D_   _x000D_  _x000D_  Greetings of the day!_x000D_  _x000D_   _x000D_  _x000D_  We have resumed our operations from the India centre. Today, as suggested, I will spend 1-2 hours on your request and try to locate the information related to ‘Ongoing EVMP platform of Groupe PSA (Peugeot, Citroen and Opel)’ on the asked parameters. To locate the asked information, I will check company websites, investor presentations, followed by conducting an Open Internet search._x000D_  _x000D_   _x000D_  _x000D_  As communicated in our earlier emails, I would like to give you a heads-up that the information availability on this task is very limited. Nevertheless, I will try my best to locate the same, using the combination of multiple keywords (“new native BEV platform PSA”, “new electric platform PSA”, “segment C BEV platform update PSA”) as suggested by you._x000D_  _x000D_   _x000D_  _x000D_  I will compile my findings in an Excel file and share an update by 11:00 am, Riyadh time today (February 6, 2020). _x000D_  _x000D_   _x000D_  _x000D_  Let me know in case of any realignments,_x000D_  _x000D_   _x000D_  _x000D_  Kind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Ghirardi, Alessandro &lt;Ghirardi.Alessandro@</t>
  </si>
  <si>
    <t>Hi Bryan,_x000D_  _x000D_   _x000D_  _x000D_  Thank you for sharing the request!_x000D_  _x000D_   _x000D_  _x000D_  I am initiating work to collate the shared six Excel files for Wilkes Barre, and one Excel file for Mt Prospect into a single suggested format. I will not incorporate the tabs such as “WORK 2, SUMMARY_PREV, SUMMARY AND AUTOMATION % GRAPHICS”._x000D_  _x000D_   _x000D_  _x000D_  I will invest the allocated budget of three hours and share the consolidated Excel file by 6:30 am New Jersey time, today (February 06, 2020)._x000D_  _x000D_   _x000D_  _x000D_  Feel free to reach out in case of any re-alignments or suggestions,_x000D_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*China center will be closed till February 09, 2020, following a government advisory in the country._x000D_  _x000D_   _x000D_  _x000D_  _________________________________x000D_  _x000D_  F</t>
  </si>
  <si>
    <t>Hi Lorenz, Hi Jens,_x000D_  _x000D_   _x000D_  _x000D_  I hope you had a chance to review the work shared in my last update._x000D_  _x000D_   _x000D_  _x000D_  I am proceeding further with the task to capture location details of ~22 sites/offices mentioned in the remaining two links; and will share the output by 10:30 am Munich time, today (February 06, 2020)._x000D_  _x000D_   _x000D_  _x000D_  Hope this works well. Let me know in case of any suggestions,_x000D_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05 February 2020 19:35_x000D_  To: Dolezalek.Lorenz@</t>
  </si>
  <si>
    <t>Hi Alethea,_x000D_  _x000D_   _x000D_  _x000D_  I hope you had a chance to review the shared work._x000D_  _x000D_   _x000D_  _x000D_  We have resumed operations from our India center and have reserved some capacity to assist you on this request today. Please let us know if you require any further assistance on this request. _x000D_  _x000D_   _x000D_  _x000D_  Also, please share your thoughts on the query mentioned by our colleague from Chile center in this previous Email. Based on your reply by 9:30 AM London time, today (February 6, 2020), we will cover the remaining entry, else we plan to release the booked capacity for today._x000D_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Angela Nunez &lt;Angela.Nunez@evalueserve.com &lt;mailto:Angela.Nunez@evalueserve.com&gt; &gt; _x000D_  Sent: 05 February 2020 23:51_x000D_  To: Tan.Alethea@</t>
  </si>
  <si>
    <t>Hi Wray,_x000D_  _x000D_   _x000D_  _x000D_  We are initiating work to locate information for ‘emerging Asia excluding China excluding India regions’ (which includes Indonesia, Malaysia, Pakistan, Philippines, Thailand, Vietnam and Bangladesh) for the below listed parameters._x000D_  _x000D_  *	GDP at PPP from 2000 to 2030F ($T at PPP), CAGR for the GDP_x000D_  *	Total Population (Latest available data)_x000D_  *	Current real GDP growth (Latest available data)_x000D_  *	Labour productivity growth (2000 and today)_x000D_  *	FX reserve growth (2000 and today)_x000D_  *	Total export (FOB, 2000 and today)_x000D_  *	Most popular/attractive investment areas_x000D_  _x000D_   _x000D_  _x000D_  We plan to leverage World Bank, World Development Indicators, EIU and Population Data, UN DESA followed by a General Internet search. We do not have access to Oxford Economics database at our Direct KPO team._x000D_  _x000D_   _x000D_  _x000D_  We will share an update covering as much ground as possible by 2 PM, KSA Time, February 06, 2020._x000D_  _x000D_   _x000D_  _x000D_  Please let us know in case of any changes or suggestions._x000D_  _x000D_   _x000D_  _x000D_  Regards,_x000D_  _x000D_  Evalueserve Team_x000D_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Wang, Wray &lt;Wang.Wray@</t>
  </si>
  <si>
    <t>Hi Richard,_x000D_  _x000D_   _x000D_  _x000D_  Thank you for your feedback!_x000D_  _x000D_   _x000D_  _x000D_  I am initiating work on the task to locate information catering to the Heading:  ‘Infrastructure’ for the below mentioned criteria:_x000D_  _x000D_  *	Quality of road network_x000D_  *	Quality of railway network_x000D_  *	Logistic performance index_x000D_  _x000D_   _x000D_  _x000D_  To collate the requisite details, I will keep my approach aligned with the previously stated methodology and look for quantitative data with respect to indexes. Also, with respect to the ‘EIU data EIU Business Environment ratings_EIU_DataByCountry’, I will incorporate ” Infrastructure rating (10=good)” as an additional criteria along with the aforementioned list in the final output._x000D_  _x000D_   _x000D_  _x000D_  I plan to compile my findings in an Excel file and share an update by 9:30 AM, Berlin time, today (February 06, 2020), capping the allocated budget of 2 hours._x000D_  _x000D_   _x000D_  _x000D_  Let me know in cases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Wiesner, Richard &lt;Wiesner.Richard@</t>
  </si>
  <si>
    <t>Hi Harsh,_x000D_  _x000D_   _x000D_  _x000D_  Thank you for sharing the request with us and for your time over the call._x000D_  _x000D_   _x000D_  _x000D_  We are initiating work on the following tasks mentioned below: _x000D_  _x000D_  *	Task 1: To locate information on the ‘Engine specifications’ for the shared list of models (only Commercial vehicles), from Excel file_x000D_  *	Task 2: All Commercial vehicles models listed on official website of Tata Motors_x000D_  _x000D_   _x000D_  _x000D_  To locate the information, we will refer to the official Tata Motors website and product brochures._x000D_  _x000D_   _x000D_  _x000D_  We will share an interim update in an Excel file, covering as many models as possible, by 2:00 pm IST, today (February 06, 2020)._x000D_  _x000D_   _x000D_  _x000D_  Let us know in case of any realignments,_x000D_  _x000D_   _x000D_  _x000D_  Best regards,_x000D_  _x000D_  Prince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05 February 2020 23:57_x000D_  To: Shah, Harsh (BGL) &lt;Shah.Harsh2@</t>
  </si>
  <si>
    <t>Sure Bryan, as suggested, we are holding our efforts on this request. Further, I have deleted the shared files from my system. _x000D_  _x000D_   _x000D_  _x000D_  Please feel free to reach out in case you require any assistance in future, and we will be happy to help._x000D_  _x000D_   _x000D_  _x000D_  Looking forward to working with you on future assignments,_x000D_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Cai, Bryan &lt;Cai.Bryan@</t>
  </si>
  <si>
    <t>Hi Brad,_x000D_  _x000D_   _x000D_  _x000D_  Hope you are doing well._x000D_  _x000D_   _x000D_  _x000D_  I will be initiating work on the given task in the second half of my day, to collate relevant information catering to processes which are standardized across Regulatory teams at pharmaceutical companies. Keeping in alignment with the same, I intend to focus my efforts on locating details for the below mentioned, 7 key regulatory processes:_x000D_  _x000D_  *	Artwork management_x000D_  *	Label management (including CDS updates and national drug code)_x000D_  *	Safety submissions (including periodic reporting)_x000D_  *	Safety issue management and urgent safety restrictions_x000D_  *	Commitments tracking, reporting and close-out_x000D_  *	License management (variations including AR, renewals, referrals)_x000D_  *	Health Authority Interactions_x000D_  _x000D_   _x000D_  _x000D_  For each of the above mentioned processes, I will work on the below mentioned parameters:_x000D_  _x000D_  A.	Identify good resources that discuss/describe/depict each of these processes in more detail and summarize the same_x000D_  B.	Use the information from the resources identified in A to propose/show the major steps in each process _x000D_  _x000D_   _x000D_  _x000D_  As suggested, I will spend 1 hour on parameter ‘A’ and 30 minutes on parameter ‘B’ for each of the 7 processes. For every process, I will work on both A and B and then move on to the next process. To locate the asked information, I will conduct a General Internet search, identify the regulatory authorities and scan their relevant reports and articles and will further refer to journals and press articles which might share insights for the same. _x000D_  _x000D_   _x000D_  _x000D_  Query: Please share the geographical scope of the request, regarding which you want this information to be located. For now, I will align my approach with respect to Australia._x000D_  _x000D_   _x000D_  _x000D_  I plan to compile my findings in an Excel file and share an update, covering as much as possible, by 12:30 AM Melbourne time, tomorrow (February 07, 2020)._x000D_  _x000D_   _x000D_  _x000D_  Looking forward to hear from you on the above mentioned query,_x000D_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_x000D_  Sent: 06 February 2020 10:41_x000D_  To: denHeijer.Brad@</t>
  </si>
  <si>
    <t>Hi Siddharth,_x000D_  _x000D_   _x000D_  _x000D_  I hope you are doing great._x000D_  _x000D_   _x000D_  _x000D_  I have looked into the ask, and found that 66 Orange highlighted entries were already captured with INR / square feet unit. Apart from these 66 entries, I found additional 136 entries that fall under the category of Land Rate between INR 10,000 to 1,00,000 with same unit (INR / square feet). For all these entries, I plan to check the already captured information from the mentioned sources and then verify the same with another reliable source (if available) by conducting a General Internet search. Further, I will standardise the ‘Unit’ for all the entries to ‘INR / square feet’ and carry the above mentioned search for the Districts where the Land rate falls under the category of INR 10,000 to 1,00,000._x000D_  _x000D_   _x000D_  _x000D_  Regarding Red highlighted entries, we had previously worked to locate the units and shared the findings with you. I will compile the findings in the latest Excel file and share an updated file with you by 7 pm IST, today (February 6, 2020)._x000D_  _x000D_   _x000D_  _x000D_  Let me know in case of any changes._x000D_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&lt;Siddhant.Sharma@evalueserve.com &lt;mailto:Siddhant.Sharma@evalueserve.com&gt; &gt; _x000D_  Sent: 05 February 2020 17:24_x000D_  To: Gupta.Siddhartha@</t>
  </si>
  <si>
    <t>Hi Kaustav,_x000D_  _x000D_   _x000D_  _x000D_  Thank you sharing this request and your time over the call._x000D_  _x000D_   _x000D_  _x000D_  I am initiating work to locate information on acquisitions, partnerships, new facilities, major events, new strategies, new digital / technology enabled product offerings, etc. for companies John Deere, Bomag Dynapac and Gomago. As suggested, I will focus mainly on news related to road technology segment, offered by these companies, for the time period ‘January 2017-present’._x000D_  _x000D_   _x000D_  _x000D_  To locate information on this, I plan to leverage Factiva database, followed by conducting an Open Internet search._x000D_  _x000D_   _x000D_  _x000D_  I will compile my findings in the latest Excel file shared by you and send an update by 7:00 pm, IST today (February 06, 2020). _x000D_  _x000D_   _x000D_  _x000D_  Feel free to let me know in case of any changes._x000D_  _x000D_   _x000D_  _x000D_  Regards,_x000D_  _x000D_  Nittya_x000D_  _x000D_   _x000D_  _x000D_  Nittya Balodia | Senior Business Analyst | Evalueserve | + 91 124 462 2300 (Extn. 2215) _x000D_  _x000D_   _x000D_  _x000D_  Evalueserve.com Private Limited, 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Ghosh, Kaustav &lt;Ghosh.Kaustav@</t>
  </si>
  <si>
    <t>Hi Ritwik,_x000D_  _x000D_  Thank you for looping us in,_x000D_  _x000D_   _x000D_  _x000D_  Hi German,_x000D_  _x000D_   _x000D_  _x000D_  I hope you are doing good._x000D_  _x000D_   _x000D_  _x000D_  I am initiating work on the request, to collate a list of all days of the year 2020 and 2021, along with finding out the days which are holidays and observances in Panama (for both the years). To carry out the research, I will refer to the Government websites, followed by conducting a General Internet search. _x000D_  _x000D_   _x000D_  _x000D_  I will compile my findings in an Excel file and share it with you, by 2:30 pm Spain time, today (February 06, 2020). Let me know in case you have any budget cap for this task._x000D_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Tiwari, Ritwik &lt;Tiwari.Ritwik@</t>
  </si>
  <si>
    <t>Hi Sofia, _x000D_  _x000D_   _x000D_  _x000D_  Hope you had the chance to review the work shared so far. _x000D_  _x000D_   _x000D_  _x000D_  I am resuming work on this request to locate for the remaining 12 solutions (starting from Conncteam) using the earlier stated methodology. I will share an update covering at least 3 additional solutions by 8:30 AM, New York time, today (February 6, 2020)._x000D_  _x000D_   _x000D_  _x000D_  Please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Himanshu Gaur _x000D_  Sent: 05 February 2020 18:47_x000D_  To: Berrada.Sofia@</t>
  </si>
  <si>
    <t>Hi Shirley,_x000D_  _x000D_   _x000D_  _x000D_  Thank you for sharing the request with us._x000D_  _x000D_   _x000D_  _x000D_  We are initiating work to identify the telco companies globally and further look for the asked additional information such as country of operations, market share (Country wise, State shareholdings), services offerings (Mobile money, Post pay, Pre-pay) and data offerings. _x000D_  _x000D_   _x000D_  _x000D_  Query: Please let us know if you have any prioritize list of countries, which you want us to emphasis upon. As of now, we will focus on a mix of developed as well as developing countries such as The US, Canada, India etc.. Also, could you please give clarity for the parameter state shareholding._x000D_  _x000D_   _x000D_  _x000D_  For the ask, we will leverage Thomson One database for market share, followed by conducting a General Internet search to identify the operators. Further, we will check the website of the identified operator for information on other parameters._x000D_  _x000D_   _x000D_  _x000D_  We will share an update in an Excel file format, covering as much as possible, by 4:30 pm, Kenya time, today (February 06, 2020)._x000D_  _x000D_   _x000D_  _x000D_  Looking forward to your reply._x000D_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Mujera, Shirley &lt;Mujera.Shirley@</t>
  </si>
  <si>
    <t>Hi Nishant,_x000D_  _x000D_   _x000D_  _x000D_  You will be charged at USD 55 per hour based on actual efforts invested on the request._x000D_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Gupta, Nishant (BGL) &lt;Gupta.Nishant2@</t>
  </si>
  <si>
    <t>Hi Neil,_x000D_  _x000D_   _x000D_  _x000D_  It was nice speaking to you!_x000D_  _x000D_   _x000D_  _x000D_  As discussed, I will consider below points in the methodology for research:_x000D_  _x000D_  *	For more than 10 publications: I will add the total count of publications by a cardiologist/surgeon supported with the source link. E.g., for Matthew Price's publications &lt;http://www.ncbi.nlm.nih.gov/pubmed?term=price%2C%20matthew%20j&gt;  (Interventional cardiologist at Scripps &lt;https://www.scripps.org/physicians/5038-matthew-price?tab=overview&gt; ), I will add 163 in the ‘Publications Count’ column in Tab ‘A1 - staff for key sites’ and add the source link in Tab ‘A1 - (sources)’_x000D_  *	For less than 10 publications: I will add the Title of each publication (in the ‘Publications’ column in Tab ‘A1 - staff for key sites’) supported with the source link in Tab ‘A1 - (sources)’_x000D_  _x000D_   _x000D_  _x000D_  I plan to share an update by 04:30 am Los Angeles time, today (February 06,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Chaudhary, Neil &lt;Chaudhary.Neil@</t>
  </si>
  <si>
    <t>Hi Nikhil,_x000D_  _x000D_   _x000D_  _x000D_  As per our understanding of the request, you want us to conduct a similar exercise of capturing the requested information (such as Organization, Gender, Sector, Location, Geography, Segment, Position and Interviewee Email) for the updated list of people. As suggested, we will move the extra information from long bio paragraphs to the “Notes” column in the Excel file. _x000D_  _x000D_   _x000D_  _x000D_  To capture the information, we plan to leverage the information provided in the bio paragraphs from the Email shared by you. For others, where we do not have bio paragraphs, we will conduct a General Internet search._x000D_  _x000D_   _x000D_  _x000D_  We will share our findings, in an Excel file by 6:30 AM New York time, February 06, 2020._x000D_  _x000D_   _x000D_  _x000D_  Let us know in case of any re-alignments._x000D_  _x000D_   _x000D_  _x000D_  Kind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Jain, Nikhil (NYC) &lt;Jain.Nikhil3@</t>
  </si>
  <si>
    <t>Hi Giovanni,_x000D_  _x000D_   _x000D_  _x000D_  We have completed the work capture qualitative information from the 3 links in the attached Excel file. We have included ‘Test Summary’ and ‘Article Summary’ for all the 3 tests._x000D_  _x000D_   _x000D_  _x000D_  Efforts Invested: 1.5 Hours (Total: 3 hours)_x000D_  _x000D_  Charge Code: 109982-34_x000D_  _x000D_   _x000D_  _x000D_  Please review the work shared and let us know in case you require any further assistance._x000D_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Aman Bansal _x000D_  Sent: 06 February 2020 10:40_x000D_  To: Massari.Giovanni@</t>
  </si>
  <si>
    <t>Hi Lynette,_x000D_  _x000D_   _x000D_  _x000D_  Thank you for your Email._x000D_  _x000D_   _x000D_  _x000D_  As we are currently working on previously committed timelines, we would be able start with the request by 8:00 PM SGT, today, and can share a first update by mid-day tomorrow. Let us know if this timeline works for you._x000D_  _x000D_   _x000D_  _x000D_  Looking forward to your reply._x000D_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Poon, Lynette &lt;Poon.Lynette@</t>
  </si>
  <si>
    <t>Hi Ikuko,_x000D_  _x000D_   _x000D_  _x000D_  Thank you for your time over the call._x000D_  _x000D_   _x000D_  _x000D_  As discussed over the call, we are initiating work to look for information for the below mentioned two parts. As suggested, we will prioritize work on the second part; CSALP-C Series Aircraft Limited Partnership’s history of injection of fund by Bombardier and Quebec state. We will also look for data related to the total injection fund until C series was sold to Airbus. _x000D_  _x000D_   _x000D_  _x000D_  For the first part, we will prioritize work in the following order for details related to ‘when/ how much/ to whom/ from who’ of investment did the following companies receive from any equity/public fund:_x000D_  _x000D_  *	Rekkof _x000D_  *	Netherland Aircraft Company_x000D_  *	Fokker aviation_x000D_  *	Fokker Services _x000D_  *	Fokker aerostructure_x000D_  _x000D_   _x000D_  _x000D_  We will conduct a General Internet search to source the requested information and compile our findings in an Excel file and share our first update by 6 PM Tokyo time. Once completed, we will then work on the first part and share the final output by 10:30 PM your time._x000D_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t>
  </si>
  <si>
    <t>Hi Wangming,_x000D_  _x000D_   _x000D_  _x000D_  Thank you for reaching out to us,_x000D_  _x000D_   _x000D_  _x000D_  The Shanghai government has asked all the firms to extend the Chinese New Year break till February 9th because of the outbreak of Coronavirus. Evalueserve China is expected to resume work from February 10th onwards._x000D_  _x000D_   _x000D_  _x000D_  We will keep you posted in case there are any more updates._x000D_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Sun, Wangming &lt;Sun.Wangming@</t>
  </si>
  <si>
    <t>Hi Shirley,_x000D_  _x000D_   _x000D_  _x000D_  Thank you for your swift reply!_x000D_  _x000D_   _x000D_  _x000D_  We will prioritize our research as per the list of countries, suggested by you. Also, we would like to notify you that, during the course of our research, we found that in most of the cases, the market share criteria of 50% or more is not being fulfilled. Hence, we will consider the telecom operators with highest market share as market leaders of that particular country._x000D_  _x000D_   _x000D_  _x000D_  In relation to your query, you need not to raise a new request for the additional shared task. We will consider this as a single request and initiate work on the second task to populate information on pricing of telecom operators, once we complete work on task 1._x000D_  _x000D_   _x000D_  _x000D_  Hope this works and please let us know in case of any changes._x000D_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Mujera, Shirley &lt;Mujera.Shirley@</t>
  </si>
  <si>
    <t>Hi Eraldo,_x000D_  _x000D_   _x000D_  _x000D_  Thank you for your Email!_x000D_  _x000D_   _x000D_  _x000D_  Within the allocated budget of two hours, I have conducted an Open Internet search and identified 20 companies that provide translation services for Arabic to English language (and vice versa) in the UAE. I have compiled the name of companies along with their locations, phone numbers, Email addresses and sources, in the ‘Data’ tab of the attached Excel file._x000D_  _x000D_   _x000D_  _x000D_  Efforts Invested: 2 hours (Total: 26 hours)_x000D_  _x000D_  Charge Code: 24074329_x000D_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Let us know in case of any further assistance required on this task, or any other task, and we will book the earliest available slot for you._x000D_  _x000D_   _x000D_  _x000D_  Looking forward to working with you on future assignments._x000D_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Cavalli, Eraldo &lt;Cavalli.Eraldo@</t>
  </si>
  <si>
    <t>Sure Lynette,_x000D_  _x000D_   _x000D_  _x000D_  In addition to the shared link, we will leverage other reports and presentations for UOB Hong Kong. 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t>
  </si>
  <si>
    <t>RE: Attn. Fangqi: Evalueserve Request Receipt: Research for R&amp;D spend _RES1062515_ February 06, 2020</t>
  </si>
  <si>
    <t>Hi Fangqi,_x000D_  _x000D_   _x000D_  _x000D_  Thank you for your go-ahead on this,_x000D_  _x000D_   _x000D_  _x000D_  Unfortunately, all our centres are completely occupied today with previously pipelined requests._x000D_  _x000D_   _x000D_  _x000D_  We can assist you on this request tomorrow, February 06, 2020 from our India center. Let us know if the timeline is suitable and we will book the bandwidth accordingly. The team will reach out to you with a detailed methodology and expected delivery timelines before initiating efforts on the request tomorrow morning (11:30 am Shanghai time)._x000D_  _x000D_   _x000D_  _x000D_  Hope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Yang, Fangqi &lt;Yang.Fangqi@</t>
  </si>
  <si>
    <t>Hi Brad,_x000D_  _x000D_   _x000D_  _x000D_  Thank you for the swift reply!_x000D_  _x000D_   _x000D_  _x000D_  I will incorporate your suggestions and will try locating details at a global level or considering information with respect to the United States, depending on the availability of data._x000D_  _x000D_   _x000D_  _x000D_  I will share an update by 12:30 AM Melbourne time, tomorrow (February 07, 2020)._x000D_  _x000D_   _x000D_  _x000D_  Let me know in case of any other suggestions,_x000D_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den Heijer, Brad &lt;denHeijer.Brad@</t>
  </si>
  <si>
    <t>Hello Maria,_x000D_  _x000D_   _x000D_  _x000D_  Trust you are well and had a chance to go through the latest results._x000D_  _x000D_   _x000D_  _x000D_  We have resumed operations at our Romania center and I am about to initiate efforts on the last 40 pages in the PFD document._x000D_  _x000D_   _x000D_  _x000D_  I will be in touch with another update on graph indicators latest by our EOD, 7 pm Riyadh time._x000D_  _x000D_   _x000D_  _x000D_  For any notes or changes you might have, please reach out to me._x000D_  _x000D_   _x000D_  _x000D_  Have a great day ahead,_x000D_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Wednesday, February 5, 2020 6:07 PM_x000D_  To: Raji.Maria@</t>
  </si>
  <si>
    <t>Hi Fangqi,_x000D_  _x000D_   _x000D_  _x000D_  Thank you for your Email._x000D_  _x000D_   _x000D_  _x000D_  The capacity has been blocked for tomorrow, February 07, 2020 and the team will reach out to you with a detailed methodology and expected delivery timelines on initiating efforts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Yang, Fangqi &lt;Yang.Fangqi@</t>
  </si>
  <si>
    <t>Hi Hajar,_x000D_  _x000D_   _x000D_  _x000D_  In this update, we have worked to capture the dimensions and nearby companies of 25 facilities (starting from row number 16) by using Google Maps. Please note that, there are cases, in which no warehouses could be identified on Google Maps (highlighted in yellow)._x000D_  _x000D_   _x000D_  _x000D_  Efforts Invested: 2.5 Hours (Total: 5.5 Hours)_x000D_  _x000D_  Charge Code: 293948-41_x000D_  _x000D_   _x000D_  _x000D_  Way forward: Please review the work shared and let us know in case of changes. We will continue work on the remaining facilities, and will share another update by 11:30 AM Paris time, today (February 06, 2020). Meanwhile, let us know in case of any budget cap._x000D_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t>
  </si>
  <si>
    <t>Hi Rohan,_x000D_  _x000D_   _x000D_  _x000D_  Thank you for sharing the request with us._x000D_  _x000D_   _x000D_  _x000D_  As of now, we have limited capacity and can deploy one analyst (5.5 hours for the remaining day before our EOD) on this task to start of this request. As per our discussion over the call, we understand that this is a urgent requirement; thus, we will try to assign additional capacity, as soon as something frees up during the day. Our other centres are also running booked due to pre committed request; thus, we will not be able to comment on their capacity to pick this up today, until our colleagues come online._x000D_  _x000D_   _x000D_  _x000D_  We are initiating work on the task, to locate the asked information for the shared list 30 companies (from Excel file ‘total companies Auto ESO – column 1’) covering the asked 18 parameters. To locate the asked information, we will leverage Thomson One and Orbis databases, refer company websites, annual reports followed by an Open Internet search (wherever required). We are planning to cap our efforts to 1 to 1.5 hours per company and will try to capture maximum information._x000D_  _x000D_   _x000D_  _x000D_  We will share an update in an Excel file, covering as many companies as possible, by 7 PM IST, today (February 06, 2020)._x000D_  _x000D_   _x000D_  _x000D_  Do let us know if you have any priorities,_x000D_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Mirji, Akshay &lt;Mirji.Akshay@</t>
  </si>
  <si>
    <t>Hi Alessandro,_x000D_  _x000D_   _x000D_  _x000D_  In this update, I have spent around 1 hour on the request to locate any information specific to ‘EVMP platform of Groupe PSA’ on the asked parameters. However, I could not locate any relevant information due to extremely limited coverage on the ask. _x000D_  _x000D_   _x000D_  _x000D_  Methodology: To locate the  asked information, first I have checked company websites, investor presentations, followed by conducting an Open Internet search using keywords like “new native BEV platform PSA”, “new electric platform PSA”, “segment C BEV platform update PSA” and “Groupe  PSA Segment E BEV”, etc. Post this, I have leveraged available databases i.e. Factiva (to find any relevant news articles) and Thomson One (for analyst reports), using refined search criteria based on different possible keywords. But the search results were not fruitful._x000D_  _x000D_   _x000D_  _x000D_  Additional Information: During my research, I came across some additional information but could not ascertain if it is related to new modular platform of Groupe PSA. I have provided the same below, for your reference:_x000D_  _x000D_  *	‘Groupe PSA announced that, from 2021, it will be launching at least one new car per year and most of it will stem from a ‘new modular platform’ which will have India as its primary market. It looks like work on this front is already under way. A prototype wearing ill-fitting body panels of previous gen Peugeot 208 has been spotted doing rounds near Chennai (India), suggesting that it is testing locally-sourced components for the India-spec modular platform. The manufacturing facility at Thiruvallur will have an annual production capacity of 1,00,000 units in its first phase. The India-specific modular platform will have more than 90% local content so as to achieve good profitability’_x000D_  _x000D_  Source: https://www.rushlane.com/peugeot-208-spied-india-platform-12349205.html_x000D_  _x000D_   _x000D_  _x000D_  Efforts Invested: 1 Hour (Total: 4 hours)_x000D_  _x000D_  Charge Code: 264593-69_x000D_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to us in case you need assistance on this or any other task, we would be happy to book the latest avaiable capacity to assist you accordingly._x000D_  _x000D_   _x000D_  _x000D_  Looking forward to working with you on future assignements,_x000D_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Ghirardi, Alessandro &lt;Ghirardi.Alessandro@</t>
  </si>
  <si>
    <t>Hi Aaqib,_x000D_  _x000D_   _x000D_  _x000D_  I have completed the task to locate information on Adventure Tour Packages, Cultural Tour Packages, Packages to UAE and Packages to Middle East (excluding UAE), for the companies listed in the Tour Operators, Travel Agents and Online Travel tabs of the China file. To locate the ask, I have leveraged company websites and have filled in the gaps via a General Internet search, wherever required._x000D_  _x000D_   _x000D_  _x000D_  Efforts Invested: 2 Hours (India Hours: 45 hours; Chile Hours: 7.5 Hours ; Total Hours: 52.5 Hours)_x000D_  _x000D_  Charge Code: 340461-16_x000D_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any further assistance, and we will gladly book the earliest available slot to assist you._x000D_  _x000D_   _x000D_  _x000D_  Looking forward to working with you in future assignments._x000D_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Daher Mansour, Jean &lt;DaherMansour.Jean@</t>
  </si>
  <si>
    <t>Hi Sirous,_x000D_  _x000D_   _x000D_  _x000D_  We have resumed operations and are about to continue work on this task. As per your suggestions, we will invest 3 additional hours and be back with an update latest by our EOD, 8 am, PST, February 6._x000D_  _x000D_   _x000D_  _x000D_  In the meantime, if you have any other notes or suggestions, do let us know._x000D_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Katherine Arcaya &lt;Katherine.Arcaya@evalueserve.com&gt; _x000D_  Sent: Wednesday, February 5, 2020 9:59 PM_x000D_  To: Afshar, Sirous &lt;Afshar.Sirous@</t>
  </si>
  <si>
    <t>Hi Hyunkyu,_x000D_  _x000D_   _x000D_  _x000D_  Thank you for reaching out to us,_x000D_  _x000D_   _x000D_  _x000D_  All our centres are running at full capacity today with previously committed requests._x000D_  _x000D_   _x000D_  _x000D_  The earliest available slot to assist you on this request is tomorrow, February 07, 2020 from our India center. Let us know if the timeline works for you and we will book the bandwidth accordingly. The team will reach out to you with a detailed methodology and expected delivery timelines once we initiate work on it tomorrow morning (1 pm Seoul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06 February 2020 12:44:35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RES1065106 &lt;https://bcg.service-now.com/nav_to.do?uri=u_request_drs_kpo_evs.do%3Fsys_id=845e96e11b324c54b176964ead4bcb9c%26sysparm_stack=u_request_drs_kpo_evs_list.do&gt; _x000D_  Requestor: Koo Hyunkyu_x000D_  Request Subject: Request data search for shipping companies' location_x000D_  Requested Deadline: _x000D_  _x000D_  Original Request:_x000D_  From: Koo.Hyunkyu@</t>
  </si>
  <si>
    <t>Hi Pradyot, _x000D_  _x000D_   _x000D_  _x000D_  Thank you for looping us in._x000D_  _x000D_   _x000D_  _x000D_  Hi Steven,_x000D_  _x000D_   _x000D_  _x000D_  Hope my Email finds you well._x000D_  _x000D_   _x000D_  _x000D_  This is Laura from our Romania center and I will be assisting you today on this task. In order to capture the desired contact information, I plan to leverage the companies’ websites. My focus will be on locating the contact name and email address of sales representatives but do note that these details might not be always public – in these cases, I will provide a general contact name and email address. The results, with as much as I can cover, will be shared around 8 am ET._x000D_  _x000D_   _x000D_  _x000D_  In the meantime, feel free to let me knew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Ref:MSG5725629_J018vmNc0sGZU5n2IZ7Q_x000D_  _x000D_  From: Norwalk, Steven [mailto:Norwalk.Steven@</t>
  </si>
  <si>
    <t>Hello James,_x000D_  _x000D_   _x000D_  _x000D_  Thank your for your reply and feedback. We are glad our work proved to be useful to your project._x000D_  _x000D_   _x000D_  _x000D_  We will release the booked capacity and we are looking forward to working with you on future requests._x000D_  _x000D_   _x000D_  _x000D_  Have a nice evening._x000D_  _x000D_   _x000D_  _x000D_  Best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Clements, James [mailto:Clements.James@</t>
  </si>
  <si>
    <t>Hi Ikuko,_x000D_  _x000D_   _x000D_  _x000D_  Many thanks for reaching out to us. We have capacity available at our Romania center in the second part of the day today, February 6, to look into this and will share the results by 1 am, JST, February 7._x000D_  _x000D_   _x000D_  _x000D_  Before we proceed, do note that we believe that more than 1 hour of budget will be needed to cover this research thus, it would be great if you could let us know whether a budget extension might be possible from your side. Otherwise, we will cap our efforts to 1 hour and share whatever we manage to find within this time._x000D_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t>
  </si>
  <si>
    <t>Hi Ritwik,_x000D_  _x000D_   _x000D_  _x000D_  Thank you for looping us in._x000D_  _x000D_   _x000D_  _x000D_  Hi Yash,_x000D_  _x000D_   _x000D_  _x000D_  Hope my Email finds you well. This is Bianca from Romania office and I wanted to update you on the availability of our Turkish capacity. We would have gladly helped but unfortunately, as of now, the earliest that we would be able to offer assistance with this language capability is by the end of February._x000D_  _x000D_   _x000D_  _x000D_  We regret not being able to support with this sooner and feel free to reach out to us whenever needed._x000D_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Tiwari, Ritwik &lt;Tiwari.Ritwik@</t>
  </si>
  <si>
    <t>Hi Eungsoo,_x000D_  _x000D_   _x000D_  _x000D_  Many thanks for reaching out to us. _x000D_  _x000D_   _x000D_  _x000D_  This is Maria from our Romania center and I am about to initiate work on this task today, February 6. I have looked over the requirement and as of now, everything is clear. Therefore, I plan to conduct a General Internet search to identify the desired details for the mentioned collaborations. After completing this part, I will conduct an additional search to look for other similar collaborations between manufacturing companies and retail/luxury brands. The same details about the efforts and results will be gathered for the newly identified collaborations. _x000D_  _x000D_   _x000D_  _x000D_  I will include the available information into an Excel file and will share an update with you around our EOD, 1 AM Seoul Time, February 7. Meanwhile, it would be great if you could let me know if you have a specific budget in mind so that I can limit myself to it._x000D_  _x000D_   _x000D_  _x000D_  Feel free to let me know in case of any notes or suggestions from your side._x000D_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[mailto:bcg@service-now.com] _x000D_  Sent: Thursday, February 06, 2020 9:50 AM_x000D_  To: Maria Somfelean &lt;Maria.Somfelean@evalueserve.com&gt;_x000D_  Subject: Request RES1065076: Assigned to you_x000D_  _x000D_   _x000D_  _x000D_  Dear Maria,_x000D_  _x000D_   _x000D_  _x000D_  You have been assigned a new request: Request RES1065076 - Regarding collaboration between manufacturing companies and other retail/luxury brands._x000D_  _x000D_   _x000D_  _x000D_  _x000D_  _x000D_  Original Request: _x000D_  _x000D_  From: Kim.Eungsoo@</t>
  </si>
  <si>
    <t>Hi Pradyot,_x000D_  _x000D_  Thank you for looping us in._x000D_  _x000D_   _x000D_  _x000D_  Hi Sina,_x000D_  _x000D_   _x000D_  _x000D_  Thank you for sharing the request details._x000D_  _x000D_   _x000D_  _x000D_  I went through the shared Excel file, which contains 97 companies each in the sheets titled ‘Mines’ and ‘Asphalt Plants’, hence 194 companies. _x000D_  _x000D_   _x000D_  _x000D_  There are two approaches to work on the above list of companies:_x000D_  _x000D_  1.	I plan to leverage Orbis database and run a batch search for the given 194 companies to identify their ‘Holding’ company. However, I cannot ascertain if Orbis will be able to identify all the companies through this process_x000D_  2.	I also plan to check the company websites and conduct a General Internet search for each of the companies, to identify their Holding company_x000D_  _x000D_   _x000D_  _x000D_  Based on our prior experiences with similar tasks, each company might require about 3-4 minutes of research. Hence, going by this estimate, completing the first task might take ~11 hours. However, the effort investment might vary depending upon the information availability. Also, I would be in a better position to provide the estimate on the efforts required for this task, after investing ~2 hours’ time initially and working on some companies. _x000D_  _x000D_   _x000D_  _x000D_  Post completion of this task, I will proceed with the second task to identify all the companies operating under the shared list of five companies (Vulcan Materials, Martin Marietta, Summit Materials, Hanson Aggregates, CEMEX. CRH), which might take another 2 hours approximately._x000D_  _x000D_   _x000D_  _x000D_  However, this is just an estimate and you will be charged on the actual efforts invested for this request._x000D_  _x000D_   _x000D_  _x000D_  Given your reply and a go-ahead, I will then resume work on the request. I understand that due to time-zone difference, you might not be able to revert before 6:30 am New York time. Hence, we plan to release the current capacity booked for today and book it from 11:00 pm New York time, today (February 06, 2020)._x000D_  _x000D_   _x000D_  _x000D_  Looking forward to your reply._x000D_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Mukerjee, Pradyot &lt;Mukerjee.Pradyot@</t>
  </si>
  <si>
    <t>Good morning Eva,_x000D_  _x000D_   _x000D_  _x000D_  Hope your day has started well. I am reaching out just to let you know that we have resumed operations at our Romania office and will continue our efforts on this exercise, sending another update by our EOD (5 pm, CET)._x000D_  _x000D_   _x000D_  _x000D_  In the meantime, should you have any notes or suggestions, please feel free to let us know and we will gladly incorporate them in the output._x000D_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Wednesday, February 5, 2020 5:51 PM_x000D_  To: Klement, Eva &lt;Klement.Eva@</t>
  </si>
  <si>
    <t>Hi Richard,_x000D_  _x000D_   _x000D_  _x000D_  Thank you for your patience!_x000D_  _x000D_   _x000D_  _x000D_  With this update, I have completed work for all the criteria under the heading ‘Infrastructure’, for the list of regions, and populated my findings in the tab ‘Potential indices_ Data’ of the attached Excel file. I have cited all the sources in the tab ‘Potential indices_ sources’ for your reference. During the course of my research, I came across a 2019 report published by RUB, ‘WorldRiskReport 2019, sharing insights with respect to World Risk Index (Source &lt;https://reliefweb.int/sites/reliefweb.int/files/resources/WorldRiskReport-2019_Online_english.pdf&gt; ). For cases, where information availability for directly reported indexes was unavailable, I have corroborated details for a similar index which have been summarised below:_x000D_  _x000D_  *	For Quality of road network, I referred to World Economic Forum, which shares the index on quality (extensiveness and condition) of road infrastructure [1 = extremely poor—among the worst in the world; 7 = extremely good—among the best in the world]_x000D_  *	For Quality of railway network, data is available for a similar index, Quality of railway infrastructure. I referred to World Bank which shares data for the years 2015-2017 (Source &lt;https://tcdata360.worldbank.org/indicators/h403e9361?country=BRA&amp;indicator=539&amp;viz=line_chart&amp;years=2009,2017&gt; ). Hence, I have updated 2019 data as quoted via World Economic forum (Source &lt;https://www.theglobaleconomy.com/rankings/railroad_quality/&gt; ), where the rating scale considers 1(low) and 7(high)_x000D_  _x000D_   _x000D_  _x000D_  Efforts Invested: 2 Hours (Total: 20.5 hours)_x000D_  _x000D_  Charge Code: 116580-12_x000D_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06 February 2020 11:11_x000D_  To: Wiesner.Richard@</t>
  </si>
  <si>
    <t>Hi Harsh,_x000D_  _x000D_   _x000D_  _x000D_  We hope you are doing good!_x000D_  _x000D_   _x000D_  _x000D_  In this update, we have worked on 32 models covering Task 1 and Task 2. To capture the information, we have referred to the company website and product brochures. Below is the status update of the request:_x000D_  _x000D_  *	For Task 1: We have covered 16 models from the shared Excel file _x000D_  _x000D_  	*	For few entries (LP1112), only chassis platform was listed on the website; as now we have covered the available information on the website for the same and have mentioned it in the output shared. Let us know your thoughts on this_x000D_  	*	For Tata Ace Magic, the same model was not listed on the company website. Also, during the course of our research, we found that Tata Ace Magic was launched as a passenger transportation vehicle in 2007 (Link &lt;https://www.thehindubusinessline.com/companies/tata-motors-sells-one-million-units-of-mini-trucks-ace-magic/article23081326.ece&gt; ). Let us know, if you would like us to cover an alternate variant for this model_x000D_  _x000D_  *	For Task 2: We have covered 16 models (Trucks: 3, Bus: 13). While covering the listed products from the company websites, we encountered that few of the models are repeated with the model listed in the SIAM report from Task 1. Let us know, if you would still like us to cover these repetitive entries_x000D_  _x000D_   _x000D_  _x000D_  Efforts Invested: 3 hours _x000D_  _x000D_  Charge Code: Please share_x000D_  _x000D_   _x000D_  _x000D_  Way forward: Please review the work done so far and let us know in case of any queries. Meanwhile, we are continuing work on the request, to cover the commercial vehicle models listed on the SIAM report and company website, will share an update by 7:00 PM IST, today (February 06, 2020). Also, let us know if you have a budget cap in mind for this request._x000D_  _x000D_   _x000D_  _x000D_  Looking forward to your reply,_x000D_  _x000D_   _x000D_  _x000D_  Best regards,_x000D_  _x000D_  Prince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Tanuj Anand _x000D_  Sent: 06 February 2020 11:18_x000D_  To: Shah.Harsh2@</t>
  </si>
  <si>
    <t>Hi Pradyot_x000D_  _x000D_   _x000D_  _x000D_  Thank you for looping us in!_x000D_  _x000D_   _x000D_  _x000D_  Hi Hyunkyu,_x000D_  _x000D_   _x000D_  _x000D_  We have been able to free up around five hours of capacity and initiating work to locate the headquarter locations of the list of 1044 managers provided in tab titled “Ship Mgmt”. As highlighted, in case of duplicate entries, I found that a manager with a same ‘name’ has multiple operators (e.g. the manager ‘CPO Container’ has seven different ‘operators’). Hence, I have to cover them all. Post this, I will take up the task of identifying the Global HQ, Fleet HQ and Regional HQ for 42 companies in the tab titled “Shipping Co”._x000D_  _x000D_   _x000D_  _x000D_  For the ask, I am planning to check the respective company’s website and IR materials (in case of public companies) followed by an Open Internet search._x000D_  _x000D_   _x000D_  _x000D_  I will share an update, covering as much as possible by 11:00 pm Seoul time, today (February 6, 2020)._x000D_  _x000D_   _x000D_  _x000D_  Feel free to reach out in case of any suggestions or you would like me to prioritize any task._x000D_  _x000D_   _x000D_  _x000D_  Kind Regards,_x000D_  _x000D_  Mansi and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Koo, Hyunkyu &lt;Koo.Hyunkyu@</t>
  </si>
  <si>
    <t>Hi Kaustav,_x000D_  _x000D_   _x000D_  _x000D_  In this update, I have locate 17 articles related to acquisitions, partnerships, new facilities, digital / technology enabled product offerings and service launch, for companies John Deere, Bomag Dynapac and Gomago. I targeted my research, to find news specific to road technology and construction equipment. My findings are compiled in the attached Excel file. _x000D_  _x000D_  To locate data on the required ask, I leveraged Factiva database (pull-outs attached), followed by conducting a General Internet search. Data on the overall ask is scattered._x000D_  _x000D_   _x000D_  _x000D_  During the course of my research, I found that Bomag and Dynapac are two different brands, that operate under the Fayat Group. Additionally, most of the construction equipment and roadbuilding companies are adopting digitization by offering digital platforms, advanced technology equipment to cater to rising demand of customers, to ensure smooth operations in job sites and customer communication. _x000D_  _x000D_   _x000D_  _x000D_  Efforts Invested: 3.5 hours_x000D_  _x000D_  Charge Code: Please Share_x000D_  _x000D_   _x000D_  _x000D_  Hope you find the above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Nittya Balodia _x000D_  Sent: 06 February 2020 11:31_x000D_  To: Ghosh.Kaustav@</t>
  </si>
  <si>
    <t>Hi Ikuko,_x000D_  _x000D_   _x000D_  _x000D_  With this update, we have completed work on the CSALP-C Series Aircraft Limited Partnership’s history of injection of fund by Bombardier and Quebec state in the attached Excel file by investing 3 hours. The below mentioned points summarize our research:_x000D_  _x000D_   _x000D_  _x000D_  *	Bombardier has invested a total of $6 billion in the former C Series program since its launch in 2008 (Source) &lt;https://www.ainonline.com/aviation-news/air-transport/2020-01-16/bombardier-mulls-exit-a220-program&gt; _x000D_  *	The C Series Aircraft Limited Partnership (CSALP) was created in July 2016 by Bombardier and Investissement Québec (IQ). On 30 June 2016, Bombardier closed the USD 1 billion investment by the Government of Quebec (through Investissement Quebec) in return for a 49.5% equity stake in a newly created limited partnership, the C Series Aircraft Limited Partnership (CSALP)_x000D_  *	In Oct 2017, Bombardier agreed to hand over 51 percent of the loss-making program to the European airframer for no cash consideration while retaining a 31-percent stake in what would become the C Series Aircraft Limited Partnership (CSALP). The Quebec provincial government took the remaining 19 percent_x000D_  *	In June 2019, the partnership’s legal entity name changed from C Series Aircraft Limited Partnership to Airbus Canada Limited Partnership (ACLP)_x000D_  *	Bombardier will fund the shortfalls up to predetermined levels throughout 2023 for a total of USD 925 million with a cap in 2018, 2019 and 2020-2021. Bombardier will receive non-voting shares in the joint venture for that funding activity_x000D_  *	Full sum of USD 225 million was funded in 2018 followed by USD 350 million and USD 12 million in additional pro rata funding in the first nine months of 2019_x000D_  _x000D_   _x000D_  _x000D_  The above data is supported by the below screenshots taken from Annual Report 2018 and Q3 2019:_x000D_  _x000D_   _x000D_  _x000D_  _x000D_  _x000D_   _x000D_  _x000D_  Efforts Invested: 3 Hours_x000D_  _x000D_  Charge Code: 129141-16_x000D_  _x000D_   _x000D_  _x000D_  Please review the shared output and let us know in case of any suggestions._x000D_  _x000D_   _x000D_  _x000D_  Way Forward: We are continuing work on the second part of the request and will share our findings in an Excel file by 10:30 PM Tokyo time._x000D_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t>
  </si>
  <si>
    <t>Gracias por tu respuesta, Alberto! :)_x000D_  _x000D_   _x000D_  _x000D_  Voy a tener en cuenta, cuando voy a encontrar un caso similar, que habla de dos compañías, lo voy a poner en la categoría de Business._x000D_  _x000D_   _x000D_  _x000D_  Un saludo,_x000D_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t>
  </si>
  <si>
    <t>Hi Ritwik,_x000D_  _x000D_   _x000D_  _x000D_  Thank you for looping us in,_x000D_  _x000D_   _x000D_  _x000D_  Hi Wissam,_x000D_  _x000D_   _x000D_  _x000D_  Thank you for sharing the request with us,_x000D_  _x000D_   _x000D_  _x000D_  Unfortunately, all our centres are running at full capacity today with previously committed requests._x000D_  _x000D_   _x000D_  _x000D_  The earliest available slot to assist you on this request is tomorrow, February 07, 2020 from our Romania centre. Let us know if the timelines work for you and we will book the bandwidth accordingly. The team will share a detailed methodology and expected delivery timelines once they initiate work on the request tomorrow (11 am Dubai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Tiwari, Ritwik &lt;Tiwari.Ritwik@</t>
  </si>
  <si>
    <t>Hi Hajar,_x000D_  _x000D_   _x000D_  _x000D_  Thank you for your reply._x000D_  _x000D_   _x000D_  _x000D_  By the time, we received your Email, we had already completed work on next 22 entries (till row number 65). As suggested, we will prioritize work for France and the United States facilities, and share our findings by 11:30 AM Paris time, today (February 06, 2020)._x000D_  _x000D_   _x000D_  _x000D_  Let us know in case of any further changes or suggestions._x000D_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t>
  </si>
  <si>
    <t>Dear Maxime,_x000D_  _x000D_   _x000D_  _x000D_  Hope my email finds you well._x000D_  _x000D_   _x000D_  _x000D_  For today’s edition I’ve selected 3 articles with focus on Italy, 1 regarding Turkey and 3 articles concerning global news. _x000D_  _x000D_   _x000D_  _x000D_  Best Regards,_x000D_  _x000D_  Emanuela _x000D_  _x000D_   _x000D_  _x000D_  Emanuela Berchi | Business Analyst | Evalueserve | +40 364 730 300 (Extn. 3138) _x000D_  _x000D_   _x000D_  _x000D_  S.C. Evalueserve S.R.L., Olimpia Business Center, Calea Dorobantilor, 98-100, Etaj 4, Cluj-Napoca, Cluj 400609, Romania_x000D_  _x000D_   _x000D_  _x000D_  From: Liliana Polgar _x000D_  Sent: Wednesday, February 5, 2020 6:37 PM_x000D_  To: Kern.Maxime@</t>
  </si>
  <si>
    <t>Hi Jean and Aaqib,_x000D_  _x000D_   _x000D_  _x000D_  Thank you for your notes!_x000D_  _x000D_   _x000D_  _x000D_  I will first check whether the shared list of companies provide any Adventure Tour Packages, Cultural Tour Packages, Packages to UAE and Packages to Middle East (excluding UAE). After this, I will revisit the Germany file and check for any discrepancies in the information for the companies listed in Travel Agents and Tour Operators tab._x000D_  _x000D_   _x000D_  _x000D_  I will share my finding with you, by 5.30 pm Dubai time, today (February 06,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t>
  </si>
  <si>
    <t>Hi Nikhil,_x000D_  _x000D_   _x000D_  _x000D_  We have completed work to capture the requested information for the updated list of people and have compiled our findings in the attached Excel file using the previously shared approach. We have included the sources in “Column L” wherein the bio paragraphs were not provided. We could not trace any “Interviewee Email IDs” during the course of our research; hence, we have mentioned “N/A” in those cells. Also, we have included “David Brown” in the file for your reference as it was missing in the Email part shared by you._x000D_  _x000D_   _x000D_  _x000D_  Efforts Invested: 1.5 Hours_x000D_  _x000D_  Charge Code: 275202-49_x000D_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Kind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06 February 2020 12:14_x000D_  To: Jain.Nikhil3@</t>
  </si>
  <si>
    <t>Hi Wissam,_x000D_  _x000D_   _x000D_  _x000D_  The Evalueserve Direct KPO teams work 5 days in a week (Monday to Friday); thus, we do not have any team taking up assignments on Saturdays or Sundays._x000D_  _x000D_   _x000D_  _x000D_  Alternatively, we can book capacity with our India and Chile centers to speed up the process and assist you in a timely manner. Let us know if this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Bechara, Wissam &lt;Bechara.Wissam@</t>
  </si>
  <si>
    <t>Dear Maxime,_x000D_  _x000D_   _x000D_  _x000D_  Hope my email finds you well._x000D_  _x000D_   _x000D_  _x000D_  For today’s edition I’ve selected 3 articles with focus on Italy, 1 regarding Turkey and 3 articles concerning global news. _x000D_  _x000D_   _x000D_  _x000D_  Best regards,_x000D_  _x000D_  Emanuela _x000D_  _x000D_   _x000D_  _x000D_  Emanuela Berchi | Business Analyst | Evalueserve | +40 364 730 300 (Extn. 3138) _x000D_  _x000D_   _x000D_  _x000D_  S.C. Evalueserve S.R.L., Olimpia Business Center, Calea Dorobantilor, 98-100, Etaj 4, Cluj-Napoca, Cluj 400609, Romania_x000D_  _x000D_   _x000D_  _x000D_  From: Liliana Polgar _x000D_  Sent: Wednesday, February 5, 2020 6:37 PM_x000D_  To: Kern.Maxime@</t>
  </si>
  <si>
    <t>Hi Nikhil,_x000D_  _x000D_   _x000D_  _x000D_  Apologies for the multiple Emails._x000D_  _x000D_   _x000D_  _x000D_  Please note, the total hours invested on the request are 3.75 hours. The bifurcation of the efforts invested between India and Chile Centre is provided below:_x000D_  _x000D_  *	Chile – 2.25 hours_x000D_  *	India – 1.5 hours_x000D_  _x000D_   _x000D_  _x000D_  Charge Code: 275202-49_x000D_  _x000D_   _x000D_  _x000D_  Let us know in case of any doubts._x000D_  _x000D_   _x000D_  _x000D_  Kind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06 February 2020 15:13_x000D_  To: Jain.Nikhil3@</t>
  </si>
  <si>
    <t>Hi Ikuko,_x000D_  _x000D_   _x000D_  _x000D_  Thank you for the budget extension. _x000D_  _x000D_   _x000D_  _x000D_  To locate the desired details about Longview’s acquisition of Q400 from Bombardier I will conduct a General Web search. All the relevant information will be compiled in an Excel file, for ease of use._x000D_  _x000D_   _x000D_  _x000D_  I will start the research shortly and will come back with the results after investing the allocated 3 hours. In case of any changes on your part, please don’t hesitate to let me know._x000D_  _x000D_   _x000D_  _x000D_  Kind regards,_x000D_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Terada, Ikuko [mailto:Terada.Ikuko@</t>
  </si>
  <si>
    <t>Hi Lorenz, Hi Jens,_x000D_  _x000D_   _x000D_  _x000D_  With this, I have worked on the remaining two links (Aik Moh and WWRC) and captured the location details of 22 sites mentioned in the shared links, in the attached Excel file. In case I did not readily identify either the state/province of the mentioned facility/office or its website, I have conducted a quick Open Internet search to locate these._x000D_  _x000D_   _x000D_  _x000D_  Efforts Invested: 3 hours (Total: 8 hours)_x000D_  _x000D_  Charge Code: 268836-06_x000D_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I hope this is helpful. Let us know in case you require further research support, and we will book the earliest available bandwidth to support you._x000D_  _x000D_   _x000D_  _x000D_  Have a great day ahead!_x000D_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06 February 2020 10:51_x000D_  To: Dolezalek.Lorenz@</t>
  </si>
  <si>
    <t>Hi German,_x000D_  _x000D_   _x000D_  _x000D_  I have completed work on the task and captured the list of all days of the year 2020 and 2021, along with finding out the days which are holidays and observances in Panama (for both the years). I have compiled my findings in separate tabs of the attached Excel file. _x000D_  _x000D_   _x000D_  _x000D_  However, during the course of my research, I faced some challenges and have mentioned the same below._x000D_  _x000D_   _x000D_  _x000D_  Research Methodology and Challenges faced:_x000D_  _x000D_  *	First, I searched for any Government websites of Panama which cover information on the public holidays of the country; however, I could not locate any such Government source_x000D_  *	Post that, I conducted a General Internet search and came across multiple third party sources, which provided the list of public and private holidays of the country. As of now, I have referred to five such sources (Source 1 &lt;https://www.vercalendario.info/en/event/panama-holidays-year-calendar-2021.html&gt; ), (Source 2 &lt;https://www.timeanddate.com/holidays/panama/2021&gt; ), (Source 3 &lt;https://publicholidays.com.pa/2021-dates/&gt; ), (Source 4 &lt;https://www.officeholidays.com/countries/panama/2021&gt; ) and (Source 5 &lt;https://www.qppstudio.net/publicholidays2021/panama.htm&gt; ). _x000D_  *	However, please note that the list of holidays was varying with each of these sources for few holidays and it was very difficult to ascertain the actual list of holidays. For instance,_x000D_  _x000D_  *	For 2020, one of the third party sources stated that because of the annual carnival of the country, there will be holidays from February 23, 2020 to February 26, 2020; while in others the listed holidays were only from February 24, 2020 to February 26, 2020. Thus, for such cases, I have mentioned the holidays which were covered in most of the sources. Let me know your thoughts on this_x000D_  _x000D_   _x000D_  _x000D_  Since, I had to refer to multiple sources in order to capture the required list and the data was scattered, it took me more than the expected time to capture the asked list. _x000D_  _x000D_   _x000D_  _x000D_  Efforts Invested: 2.5 hours_x000D_  _x000D_  Charge Code: 403580-09_x000D_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me know in case of any queries. Also, feel free to reach out to us in case you require further assistance on this or any other task and based on your reply, we will be happy to book the earliest available time slot for you, accordingly. _x000D_  _x000D_   _x000D_  _x000D_  Looking forward to working with you on future assignments._x000D_  _x000D_   _x000D_  _x000D_  Kind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06 February 2020 11:43_x000D_  To: Garcia.German@</t>
  </si>
  <si>
    <t>Hi Azraa,_x000D_  _x000D_   _x000D_  _x000D_  We understand that, due to difference in time zones it was difficult for you to reply at this hour; however, since we did not hear back from you, we are releasing the capacity booked to assist you today on this request.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feel free to reach out to us in case you require assistance on this or any other task and we will be happy to book the earliest available time slot for you, accordingly. _x000D_  _x000D_   _x000D_  _x000D_  Looking forward to working with you on future assignments._x000D_  _x000D_   _x000D_  _x000D_  Kind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06 February 2020 10:07_x000D_  To: 'Chaudhury.Azraa@</t>
  </si>
  <si>
    <t>Hi Ikuko,_x000D_  _x000D_   _x000D_  _x000D_  We tried calling you but could not connect._x000D_  _x000D_   _x000D_  _x000D_  We have looked for information in context to “CSALP (C Series Aircraft Limited Partnership)’s history of injection of fund by Bombardier and Quebec state” and “total injection fund until C series was sold to Airbus”. As per your original request, you wanted us to look for information related to ‘Total injection fund until C series was sold to Airbus’, hence we have not looked for information about airbus’s investing in SCALP or ACLP. However, we have invested some time and looked for information and our key findings are as follows:_x000D_  _x000D_   _x000D_  _x000D_  *	On 16 October 2017, Airbus, Bombardier Inc. (“Bombardier”) and Investissement Québec (“IQ”) signed an agreement that brought together Airbus’ global reach and scale with Bombardier’s newest, state-of-the-art jet aircraft family. Under the agreement, Airbus will provide procurement, sales and marketing, and customer support expertise to the C Series Aircraft Limited Partnership (“CSALP”), the entity that manufactures and sells the C Series_x000D_  *	On 8 June 2018, having received all required regulatory approvals, Airbus, Bombardier and IQ closed the C Series transaction effective on 1 July 2018_x000D_  *	On 1 July 2018, Airbus took control of C Series programme and acquired 50.01% with Zero upfront cash investment &lt;https://www.businessinsider.in/tech/airbus-may-have-just-torpedoed-boeings-grand-plan-to-kill-off-a-major-competitor/articleshow/61110649.cms&gt;  (Class A ownership units in CSALP), Bombardier and IQ will own 33.55% and 16.44%, respectively. Also, Airbus will own 100% of the C Series program within 5 years _x000D_  *	At closing, Airbus paid USD 1 per share to assume a net liability. Technology and inventories are the main assets acquired. Airbus has assumed the liabilities of CSALP which are mainly related to customer contracts in the backlog, trade payables, advance payments received and refundable advance liabilities_x000D_  *	Consideration transferred: Airbus paid USD 1 per share (754 shares) to acquire 50.01% of CSALP and received 100,000,000 warrants which are each entitled to one Class B Bombardier common share at a strike price equal to the US equivalent of Can$ 2.29. The fair value amounted to USD 263 million as at 1 July 2018. As a result, the consideration transferred was negative_x000D_  _x000D_   _x000D_  _x000D_  The below screenshot from Airbus SE Financial Statements 2018 &lt;https://www.airbus.com/content/dam/corporate-topics/financial-and-company-information/Airbus-SE-Financial-Statements-2018.pdf&gt;  (Page 27) supports the above information:_x000D_  _x000D_   _x000D_  _x000D_  _x000D_  _x000D_   _x000D_  _x000D_  Efforts Invested: 1.5 Hour (Total: 4.5 Hours)_x000D_  _x000D_  Charge Code: 129141-16_x000D_  _x000D_    _x000D_  _x000D_  Way Forward: We are working on the second part of the request and will share our findings in an Excel file by 10:30 PM Tokyo time._x000D_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t>
  </si>
  <si>
    <t>Hi Hajar,_x000D_  _x000D_   _x000D_  _x000D_  In this update, we have worked on additional 45 facilities (highlighted in Green) by using Google Maps. Please note that, there are cases, in which no warehouses could be identified on Google Maps (highlighted in yellow)._x000D_  _x000D_   _x000D_  _x000D_  Efforts Invested: 3.5 Hours (Total: 9 Hours) _x000D_  _x000D_  Charge Code: 293948-41_x000D_  _x000D_   _x000D_  _x000D_  Way forward: Please review the work shared and let us know in case of changes. We will continue work on the remaining facilities, and will share another update by 2:30 PM Paris time, today (February 06, 2020). 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06 February 2020 15:01_x000D_  To: Khairallah.Hajar@</t>
  </si>
  <si>
    <t>Hi Kaustav,_x000D_  _x000D_   _x000D_  _x000D_  Thank you for your note. I am glad that the output was in line with your expectations. _x000D_  _x000D_   _x000D_  _x000D_  As discussed over call, I have made the following changes in the attached Excel file:_x000D_  _x000D_  *	I have edited the content for Gomaco and John Deere and have included information on activities which explicitly calls out that it is engaged in “roadbuilding” activities_x000D_  *	Also, most of the news and press releases around the asked companies in the request do not clearly state that it is into roadbuilding. Hence I have incorporated information on equipments used in roadbuilding activities such as “concrete pavers” “soil compactors”, “asphalt rollers” etc. _x000D_  *	In case of John Deere, I have considered articles that belong to their “Construction &amp; Forestry” segment, as it manufactures equipment specifically for construction and forestry sites_x000D_  _x000D_   _x000D_  _x000D_  Efforts Invested: 0.5 hours (Total: 4 hours)_x000D_  _x000D_  Charge Code: Please Share_x000D_  _x000D_   _x000D_  _x000D_  Regards,_x000D_  _x000D_  Nittya_x000D_  _x000D_   _x000D_  _x000D_  Nittya Balodia | Senior Business Analyst | Evalueserve | + 91 124 462 2300 (Extn. 2215) _x000D_  _x000D_   _x000D_  _x000D_  Evalueserve.com Private Limited, 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Ghosh, Kaustav &lt;Ghosh.Kaustav@</t>
  </si>
  <si>
    <t>Many thanks for your reply, Yash, and for offering more details regarding the request._x000D_  _x000D_   _x000D_  _x000D_  Looking at these requirements, we would like to highlight that our expertise is desk research and although we have Turkish capabilities, we are not a translation service provider – as a result, the translation might not have the same accuracy as if performed by a native speaker or a certified translator. Besides this, our participation as a translator in the respective calls would not be compliant and is not part of our contractual agreement, considering that what we offer is assistance with desk research support._x000D_  _x000D_   _x000D_  _x000D_  Unfortunately, we seem to not be the best suited option to help with this task. What we would suggest is to reach out to a translation service provider as they might be in a better position to help you throughout this project._x000D_  _x000D_   _x000D_  _x000D_  Regret not being able to support with this._x000D_  _x000D_   _x000D_  _x000D_  Best wishes,_x000D_  _x000D_  Bianca 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Goenka, Yash &lt;Goenka.Yash@</t>
  </si>
  <si>
    <t>Hi Wissam,_x000D_  _x000D_   _x000D_  _x000D_  Thank you for your go-ahead on this,_x000D_  _x000D_   _x000D_  _x000D_  As communicated, we will deploy 3 analysts from our India center and 2 analysts from Chile center to assist you on this request. We will initiate work on the request starting tomorrow February 07, 2020 (6:30 am KSA) and our colleagues from Chile center will continue the request starting 3 pm KSA time. The team will share a detailed methodology along with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Bechara, Wissam &lt;Bechara.Wissam@</t>
  </si>
  <si>
    <t>Hi Lisa and Leyla,_x000D_  _x000D_   _x000D_  _x000D_  Greetings of the day!_x000D_  _x000D_   _x000D_  _x000D_  I have completed work to locate the asked information on remaining 6 companies (ETAC, Rebotec, Benmor, Handicare, Medline and Drive Medical) and captured my findings in the attached Excel file. From this research, I found that these companies are investing more in market professionals, in-house manufacturing, geography expansion and enhancing their abilities to complementary products and solutions through the sales channel._x000D_  _x000D_   _x000D_  _x000D_  Note:_x000D_  _x000D_  *	Rebotec, Benmor and Drive medical were not listed companies; therefore, the information was captured from their respective company websites_x000D_  *	Benmore M was identified as ‘Benmor Medical’ and the information was gathered for the same_x000D_  _x000D_   _x000D_  _x000D_  Efforts Invested: 5 Hours (Total: 8 hours; India center: 5 hours, Chile: 3 hours)_x000D_  _x000D_  Charge Code: 106420-20_x000D_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any further assistance, and we will gladly book the earliest available slot to assist you._x000D_  _x000D_   _x000D_  _x000D_  Looking forward to working with you in future assignments._x000D_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Knopp, Lisa &lt;Knopp.Lisa@</t>
  </si>
  <si>
    <t>Hi Daniel,_x000D_  _x000D_   _x000D_  _x000D_  Thank you for sharing the request with us,_x000D_  _x000D_   _x000D_  _x000D_  Unfortunately, all our centres are running at full capacity today with previously committed requests._x000D_  _x000D_   _x000D_  _x000D_  The earliest available slot to assist you on this request is tomorrow, February 07, 2020 from our Romania centre. Let us know if the timelines work for you and we will book the bandwidth accordingly. The team will share a detailed methodology and expected delivery timelines once they initiate work on the request tomorrow (8 am Munich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06 February 2020 15:46:07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RES1065318 &lt;https://bcg.service-now.com/nav_to.do?uri=u_request_drs_kpo_evs.do%3Fsys_id=21d7c3291b3e4c54b176964ead4bcbd8%26sysparm_stack=u_request_drs_kpo_evs_list.do&gt; _x000D_  Requestor: Tonke Daniel_x000D_  Request Subject: Mapping 2-letter country codes to 4 Regions Europe. Middle East, Asia, Africa_x000D_  Requested Deadline: _x000D_  _x000D_  Original Request:_x000D_  From: Tonke.Daniel@</t>
  </si>
  <si>
    <t>Hi Hajar,_x000D_  _x000D_   _x000D_  _x000D_  With this update, we have completed work on all the identified facilities in France. We have already started work on the requested parameters for the US facilities, by using Google Maps and will share another update by 2:30 PM Paris time, today (February 06, 2020). 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t>
  </si>
  <si>
    <t>Sure, Yash, perfectly understand. Let me clarify that – I was referring to the fact that we have Turkish speaking analysts. As on overview of the scope of our research offerings, these include standard press search, company profiling, financial benchmarking, executive profiling, identifying/benchmarking company products, creation of large datasets, requests related to Analyst/Industry Reports, information regarding M&amp;As, data extraction from company documents and websites._x000D_  _x000D_   _x000D_  _x000D_  Hope this clarifies and do let me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Goenka, Yash &lt;Goenka.Yash@</t>
  </si>
  <si>
    <t>Hi Ikuko,_x000D_  _x000D_   _x000D_  _x000D_  Thank you for your time over the call._x000D_  _x000D_   _x000D_  _x000D_  We are glad to know that the shared output was helpful to you._x000D_  _x000D_   _x000D_  _x000D_  Please find attached the updated Excel file for your reference (Airbus information highlighted in Green). Regarding our query, we will invest another one hour to look for information specific to Airbus investment in CSALP or ACLP. _x000D_  _x000D_   _x000D_  _x000D_  Hope this is suitable._x000D_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t>
  </si>
  <si>
    <t>Hi Harsh,_x000D_  _x000D_   _x000D_  _x000D_  As discussed over the call with my colleague Tanuj, we would be working on the following tasks as a priority:_x000D_  _x000D_  *	We will cover information on all the commercial Truck models from the Excel file shared by you_x000D_  *	For Multiple Engine Type, wherein both ‘Diesel and CNG’ is mentioned in company website, we would try to locate the specific engine type via Open Internet search to capture those entries, separately_x000D_  *	For models which would be repeated for the Task 1 and Task 2, we would copy those in both sheet_x000D_  *	As Tata Ace Magic was not listed on company website, so as an alternative, we would capture any other model with similar specifications mentioned on its website_x000D_  _x000D_   _x000D_  _x000D_  We will share the next update, covering as much entries as possible, by 7:00 PM IST, today (February 06, 2020)._x000D_  _x000D_   _x000D_  _x000D_  Let us know in case of any changes._x000D_  _x000D_   _x000D_  _x000D_  Regards,_x000D_  _x000D_  Tanuj and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Tanuj Anand &lt;Tanuj.Anand@evalueserve.com &lt;mailto:Tanuj.Anand@evalueserve.com&gt; &gt; _x000D_  Sent: 06 February 2020 14:35_x000D_  To: Shah.Harsh2@</t>
  </si>
  <si>
    <t>Hi Akshay,_x000D_  _x000D_   _x000D_  _x000D_  Thank you for your time over the call._x000D_  _x000D_   _x000D_  _x000D_  Sure, we will not be covering the last five entries (‘Mira, a Horiba company’, ‘Fka’, ‘DEP, Detroit Engineered Products’, ‘I-design‘, ‘Castech’), mentioned by you._x000D_  _x000D_   _x000D_  _x000D_  Best regards,_x000D_  _x000D_  Tanuj and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Mirji, Akshay &lt;Mirji.Akshay@</t>
  </si>
  <si>
    <t>Hi Alethea,_x000D_  _x000D_   _x000D_  _x000D_  I have completed work on the request and have captured the required information for the remaining company ‘Moeller Manufacturing’. During my research, I was also able to locate one facility of ‘GE Aviation’ and have updated the same in the attached Excel file. _x000D_  _x000D_   _x000D_  _x000D_  Efforts Invested: 1 Hour (Total: 56 hours; India: 29 hours, Chile: 27 hours)_x000D_  _x000D_  Charge Code: 247767-57_x000D_  _x000D_   _x000D_  _x000D_  Please review the shared work and let me know in case of any queries. Also, feel free to reach out to us in case you require further assistance on this or any other task and we will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 Alethea &lt;Tan.Alethea@</t>
  </si>
  <si>
    <t>Hi Rohan,_x000D_   _x000D_  Allow me to step in here, I am one of the managers looking after the Direct KPO team at Evalueserve._x000D_   _x000D_  Due to a technical issue, your request was not received on our DL &lt;BCG@evalueserve.com &lt;mailto:BCG@evalueserve.com&gt; &gt; on Monday; due to which, we were not able to include this in our pipeline for this week._x000D_   _x000D_  We have received this request earlier this morning and as per our discussion with Akshay, we understand the urgency of the task and are making all possible efforts (by deploying multiple resources) to cover as much ground as possible, working alongside the DRS India team. Further, Smarth will be sharing the progress on the request, by our EOD, around 7 PM IST, today._x000D_   _x000D_  Please let me know if you would like to discuss anything over a call and I would be happy to connect._x000D_   _x000D_  Regards,_x000D_  Rahul_x000D_   _x000D_  Rahul Bhatia | Manager | Evalueserve | + 91 124 462 2300 (Extn. 2119) _x000D_   _x000D_  Evalueserve.com Private Limited,Tower 6, 8th Floor, Candor Gurgaon One Realty Projects Pvt. Ltd., IT/ITES SEZ, Candor TechSpace, Tikri Sector-48, Gurugram-122001, Haryana, India_x000D_   _x000D_  From: Jain, Rohan (NDE) &lt;Jain.Rohan2@</t>
  </si>
  <si>
    <t>Hi Ikuko,_x000D_  _x000D_   _x000D_  _x000D_  I have done the needful. Please find attached the Excel file. 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t>
  </si>
  <si>
    <t>Yes Ikuko,_x000D_  _x000D_   _x000D_  _x000D_  These snapshots are from Bombardier’s Annual report 2018 and Q3 2019 report._x000D_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t>
  </si>
  <si>
    <t>Hi Shyam,_x000D_  _x000D_   _x000D_  _x000D_  Thank you for sharing the request and your time over the call. _x000D_  _x000D_   _x000D_  _x000D_  I am initiating work to locate information on digital transformation initiatives and ROI generated through them for companies BHP, Vale, Rio Tinto, Glencore, AngloAmerican and Antofagasta. As communicated over call, I am apprehensive about availability of data specific to the ROI and any quantitative impacts, derived from the transformation initiatives. Hence, I will also capture relevant data, stating qualitative impact, for your reference._x000D_  _x000D_   _x000D_  _x000D_  To locate data on the required ask, I will leverage analyst reports, Factiva database, along with conducting a General Internet search. I will compile my findings in an Excel file and share an update by 7:00 pm, IST today (February 06,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Mohan, Shyam &lt;Mohan.Shyam@</t>
  </si>
  <si>
    <t>Hi Takaaki,_x000D_  _x000D_   _x000D_  _x000D_  I have completed work on the request to capture information for the remaining 24 companies (starting from row no. 12; Altitude Angel) mentioned in the tab named “Industry Solutions”. To validate whether the given companies operate in the asked verticals, I checked company’s website further supplemented it by an Open Internet search._x000D_  _x000D_   _x000D_  _x000D_  During the course of my research, I observed that 17 out of total 31 companies mentioned in the tab named, “Industry Solutions”, provides UTM/UAS solution in Energy/Utilities/Oil &amp; Gas sector. Below is the table summary for the count of companies providing solutions across various verticals._x000D_  _x000D_  Verticals_x000D_  _x000D_  Energy/Utilities/Oil &amp; Gas_x000D_  _x000D_  Railroad inspection_x000D_  _x000D_  Powerline inspection_x000D_  _x000D_  Windmill inspection_x000D_  _x000D_  Mining_x000D_  _x000D_  Transport_x000D_  _x000D_  Agriculture_x000D_  _x000D_  Others_x000D_  _x000D_  Count of companies_x000D_  _x000D_  17_x000D_  _x000D_  7_x000D_  _x000D_  6_x000D_  _x000D_  4_x000D_  _x000D_  8_x000D_  _x000D_  11_x000D_  _x000D_  11_x000D_  _x000D_  11_x000D_  _x000D_   _x000D_  _x000D_  Efforts Invested: 7 hours in this update (Total: 19 hours)_x000D_  _x000D_  Charge Code: 295631-11_x000D_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Shourya Jaiswal _x000D_  Sent: 06 February 2020 10:32_x000D_  To: Hara.Takaaki@</t>
  </si>
  <si>
    <t>Hi Ikuko,_x000D_  _x000D_  Please note, we have not captured information in context to Total Debt since that was not asked initially in your original request. _x000D_  _x000D_   _x000D_  _x000D_  Do let us know if you want us to capture this as well. We will invest additional time and share our findings with the final output._x000D_  _x000D_   _x000D_  _x000D_  Looking forward to your reply._x000D_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t>
  </si>
  <si>
    <t>Hi Amy,_x000D_  _x000D_   _x000D_  _x000D_  Hope my Email finds you well and you had a great start of the day._x000D_  _x000D_   _x000D_  _x000D_  I am sharing with you the deliverable for this request – please find attached the updated Excel file. The previously mentioned methodology was applied in order to capture the desired information for each land bank. Do note that I have checked again the websites of Jackson County Land Bank, Philadelphia Land Bank and Nassau County Land Bank, which were not functioning yesterday, but unfortunately the situation persists thus, no information could be retrieved for them._x000D_  _x000D_   _x000D_  _x000D_  Efforts Invested: 3.5 Hours (Total Hours: 11.5 Hours)_x000D_  _x000D_  Charge Code: 318994-00_x000D_  _x000D_   _x000D_  _x000D_  Hope this proves useful for your project and do let me know whenever assistance is needed on this or anything else._x000D_  _x000D_   _x000D_  _x000D_  Have a great day ahead,_x000D_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Laura Blaga _x000D_  Sent: Wednesday, February 5, 2020 6:06 PM_x000D_  To: Kondo.Amy@</t>
  </si>
  <si>
    <t>Hi Sina,_x000D_  _x000D_   _x000D_  _x000D_  Thank for your go-ahead on this task._x000D_  _x000D_   _x000D_  _x000D_  We will initiate work on this request, once we resume our operations by 11:00 PM New York time, today (February 06, 2020). As suggested, we will cap our efforts to 10 hours. _x000D_  _x000D_   _x000D_  _x000D_  Regarding your concern of the hourly rate, you will be charged at the rate of US$ 55 per hour._x000D_  _x000D_   _x000D_  _x000D_  Hope this works well with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Golkari, Sina &lt;Golkari.Sina@</t>
  </si>
  <si>
    <t>Hi Steven,_x000D_  _x000D_   _x000D_  _x000D_  Hope your day has started well._x000D_  _x000D_   _x000D_  _x000D_  I am coming back with my findings for this request – please find attached the updated Excel file. _x000D_  _x000D_   _x000D_  _x000D_  Do note that information availability was on the lower side and I managed to locate only one contact name and individual email address during my search. As methodology, I started by consulting the companies’ websites and annual reports (when available) to locate the names of sales representatives, which were included in the file for your future reference. Then, I leveraged Factiva database to identify their contact details, but this step did not yield any relevant results. As an overview of the general contact details, I was able to capture the general phone numbers for all companies and general email addresses for half of them._x000D_  _x000D_   _x000D_  _x000D_  Efforts Invested: 2.5 Hours _x000D_  _x000D_  Charge Code: 200240-92_x000D_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Have a great day ahead,_x000D_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Laura Blaga _x000D_  Sent: Thursday, February 6, 2020 10:00 AM_x000D_  To: 'Norwalk, Steven' &lt;Norwalk.Steven@</t>
  </si>
  <si>
    <t>Hi Yusuke,_x000D_  _x000D_   _x000D_  _x000D_  We are initiating work on the request to capture information on the best practices adopted by global mega-banks on the Environmental, social and governance (ESG) / Sustainable development goals (SDGs) fronts. As suggested, we will focus our research on asset management, retail and wholesale segments and populate the market performance on ESG parameters. _x000D_  _x000D_   _x000D_  _x000D_  Basis our preliminary research, we found that Industrial &amp; Commercial Bank of China Ltd. and China Construction Bank Corp are ranked as top banks on the basis of total assets (Link &lt;https://www.businessinsider.in/These-are-the-10-biggest-banks-in-the-world-in-2019/2-China-Construction-Bank-China-287-billion/slideshow/70076648.cms&gt; ). We will work on these two banks today and share our findings by 10:30 pm Tokyo time, today (February 06, 2020)._x000D_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Prashant Singh &lt;Prashant.Singh@evalueserve.com &lt;mailto:Prashant.Singh@evalueserve.com&gt; &gt; _x000D_  Sent: 05 February 2020 12:44_x000D_  To: Sato.Yusuke@</t>
  </si>
  <si>
    <t>Hi Jean and Aaqib,_x000D_  _x000D_   _x000D_  _x000D_  Thank you for sharing the additional task!_x000D_  _x000D_   _x000D_  _x000D_  I have worked on the companies shared earlier today and also have rechecked the data in the Travel Agents and Tour Operators tab of Germany file. My findings are compiled in the attached Excel files._x000D_  _x000D_   _x000D_  _x000D_  Key Points: _x000D_  _x000D_  *	In the Germany file, I have made modifications in the data for REWE Group, TUI Group and Alltours Flugreisen GmbH in the Tour Operators tab_x000D_  *	In case of REWE Group, I have gathered information for its subsidiary which is ‘Der.com’_x000D_  *	The website of China Kanghui (China Kanghui Tourism Service Co Ltd) could not be located _x000D_  *	In case of mangocity.com, the website was displaying tours for Middle Eastern Countries (Jordan, Israel); however, the redirected links displayed ‘Sorry, no matching travel products were found’. Hence, I have marked ‘No’ against this companies _x000D_  _x000D_   _x000D_  _x000D_  Efforts Invested: 2 Hours (India Hours: 47 hours; Chile Hours: 7.5 Hours ; Total Hours: 54.5 Hours)_x000D_  _x000D_  Charge Code: 340461-16_x000D_  _x000D_   _x000D_  _x000D_  Way Forward: With the remaining capacity of one hour for the day, I am initiating work on the 11 additionally shared companies and will share an update, by 5.30 pm Dubai time, today (February 06, 2020). 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Daher Mansour, Jean &lt;DaherMansour.Jean@</t>
  </si>
  <si>
    <t>Hello Laura, _x000D_  _x000D_   _x000D_  _x000D_  Thank you for your email. Note that we are back at the office and we will continue working on your request as yesterday. _x000D_  _x000D_   _x000D_  _x000D_  We will cover as much as we can until our EOD.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Spindler, Laura [mailto:Spindler.Laura@</t>
  </si>
  <si>
    <t>Hi Carmen, _x000D_  _x000D_   _x000D_  _x000D_  We are glad to have been of help!_x000D_  _x000D_  Please do not hesitate in contacting us in case you require our assistance in future projects, it has been a pleasure working with you!_x000D_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t>
  </si>
  <si>
    <t>Hi Sirous,_x000D_  _x000D_   _x000D_  _x000D_  We are reaching out with our results – in these 3 hours, we have been able to go through 80 more companies, out of which we were able to find the websites for 37 of them._x000D_  _x000D_   _x000D_  _x000D_  Key points to note:_x000D_  _x000D_  *	Although we have used the name of the salon together with the city and state while conducting the research, we have also used the zip code from time to time, to make sure that the correct salon was identified, and noticed some discrepancies - more specifically, the salons are located in the same city and state, but the zip codes are slightly different. In such cases, where we noticed the difference, we have added comments and the zip code available on the salons’ websites, for your future reference.  _x000D_  *	Euphoria Hair Salon: it seems that at the respective address another business is located, which is a home heating oil and propane company. (Source &lt;http://yorkoil.net/wordpress2/contact-us/&gt; )_x000D_  *	Some of the salons’ names in the Excel file differed from the actual ones, thus we have included the name, as available on General Internet, in the comment section._x000D_  _x000D_   _x000D_  _x000D_  Efforts Invested: 3 Hours (Total Hours: 6 Hours)_x000D_  _x000D_  Charge Code: 188823-74_x000D_  _x000D_   _x000D_  _x000D_  In case you might like us to continue our efforts on this, please let us know. In the meantime, we will put this request on hold until getting further details from your side._x000D_  _x000D_   _x000D_  _x000D_  We look forward to hearing from you._x000D_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_x000D_  Sent: Thursday, February 6, 2020 9:57 AM_x000D_  To: 'Afshar.Sirous@</t>
  </si>
  <si>
    <t>Hi Neil,_x000D_  _x000D_   _x000D_  _x000D_  With this update I am sharing the work done so far on Assignment 1 and have captured the findings in the attached Excel file:_x000D_  _x000D_   _x000D_  _x000D_  Note:_x000D_  _x000D_  *	I have populated the information on ‘Staff Name, Staff Position, Site location, Procedures qualified to perform and Leadership position for Cardiothoracic Surgeons/Interventional Cardiologists’ for Scripps under tab ‘A1 - staff for key sites’ _x000D_  *	There was limited information on ‘Year of Joining of the cardiologists/surgeons’, which I have added for all 176 staff members of the 4 sites (i.e., Intermountain, Robert Wood Johnson, Piedmont and Scripps)_x000D_  *	The information of Cardiothoracic Surgeons/Interventional Cardiologists from Scripps’ official website was time consuming to identify; hence, it took us longer than expected. Also, the ‘Year of Joining of the Staff member’s was not directly available_x000D_  *	For Publications: I have initiated work on publication and was able to capture information for 13 cardiologists/surgeons (Intermountain- 6; Scripps-7), as this also requires a deep PubMed and General Internet search. I will continue work on remaining publications when we resume operations tomorrow._x000D_  _x000D_   _x000D_  _x000D_  Please let us know if budget extension will be possible for the task._x000D_  _x000D_   _x000D_  _x000D_  Efforts Invested: 7.5 hours (Total hours 14.5)_x000D_  _x000D_  Charge Code: 269176-42_x000D_  _x000D_   _x000D_  _x000D_  Way forward: Please review the work done so far and let me know your thoughts on the same. I will continue working on the remaining part of Assignment 1 and then start with Assignment 2, when we resume operations at 8:00 pm Los Angeles time, today (February 06, 2020)._x000D_  _x000D_   _x000D_  _x000D_  Looking forward to your reply,_x000D_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Rajat Pandey _x000D_  Sent: 06 February 2020 11:57_x000D_  To: Chaudhary.Neil@</t>
  </si>
  <si>
    <t>Hi Wray,_x000D_  _x000D_   _x000D_  _x000D_  In the attached Excel file, we have completed work to locate information for the requested parameters for ‘emerging Asia excluding China and India’ regions. _x000D_  _x000D_   _x000D_  _x000D_  Below are the key points that summarize our research:_x000D_  _x000D_  *	We have leveraged EIU database to capture information for all the parameters_x000D_  *	We have calculated the CAGR based on Real GDP (PPP) for the years 2000-2019 by using the given formula: (Ending Value/Starting Value)^(1/n)-1_x000D_  *	Foreign Exchange Reserves Growth % was not directly available. Hence, we have calculated it using the actual available values_x000D_  _x000D_  *	For most popular/attractive investment areas, we have leveraged industry outlook reports for 2019 for the given seven countries_x000D_  _x000D_  Key findings are as follows:_x000D_  _x000D_  	*	Indonesia – As per Indonesian economic outlook 2020 &lt;https://www.lpem.org/wp-content/uploads/2019/11/Indonesia-Economic-Outlook-2020.pdf&gt; ; construction, information and communication, transportation and financial and insurance industries are showing positive growth prospects. Moreover, it indicates slower manufacturing growth in the country. Also, the country has diversified industrial base and is a leader in high end electronics_x000D_  _x000D_   _x000D_  _x000D_  _x000D_  _x000D_  	*	Malaysia: As per the Malaysian economic forecast 2019 &lt;http://maam.org.my/wp-content/uploads/2019/07/IIIS2019-Alan-Tan.pdf&gt; , manufacturing, construction and service sector indicates prominent growth. Malaysia's key strengths include well-developed infrastructure and productive workforce. A politically stable country with a well-developed legal system, Malaysia also provides attractive incentives for investors &lt;Link &lt;https://www.mida.gov.my/home/why-malaysia/posts/&gt; &gt;_x000D_  	*	Pakistan: The financial sector is the primary recipient of FDI in Pakistan, followed by the chemicals industry and construction_x000D_  	*	Philippines: The Philippine manufacturing, logistics and IT-BPM sectors are growing by leaps and bounds. Also, tourism and agricultural sector also shows strong potential for growth due to abundance of temperate climate, water supply, fertile soil, labour force and proximity with other countries and world class natural attractions &lt;Link &lt;http://boi.gov.ph/investments-promotion/philippine-investment-promotion-plan/&gt; &gt;_x000D_  	*	Thailand: The country’s strategic location in the heart of ASEAN connected with the fast-growing CLMV (Cambodia, Laos, Myanmar and Vietnam) countries makes it an ideal location for businesses and business investors. Also, it is a participant in a large number of bilateral Free Trade Agreements (FTAs), as well as the ASEAN Free Trade Agreement (AFTA) &lt;Link &lt;https://www.boi.go.th/index.php?page=thailand_advantages&gt; &gt;_x000D_  _x000D_   _x000D_  _x000D_  _x000D_  _x000D_   _x000D_  _x000D_  	*	Vietnam: It is expected to attract more investors as its economy is developing at a stable rate, with GDP growth of 7 percent. As per the reports, most investors come from the Republic of Korea and Japan, showing that the wave of Asian capital flow is interested in the Vietnamese market &lt;Link &lt;https://en.vietnamplus.vn/vietnams-outlook-positive-for-investment-attraction/161964.vnp&gt; &gt;_x000D_  	*	Bangladesh: Bangladesh saw the increase in FDI inflow because of significant investments in power generation and labour intensive industries like readymade garments, and also because of the $1.5 billion acquisition of United Dhaka Tobacco by Japan Tobacco. Furthermore, the power sector alone attracted investments worth $1.01 billion &lt;Link &lt;https://www.dhakatribune.com/business/economy/2019/06/24/report-bangladesh-tops-fdi-list-in-south-asia-in-2018&gt; &gt;_x000D_  _x000D_   _x000D_  _x000D_  Efforts Invested: 8 Hours (Total: 24 Hours, India: 16 Hours; Chile: 8 Hours)_x000D_  _x000D_  Charge Code: 264593-61_x000D_  _x000D_   _x000D_  _x000D_  Please review the work done and let us know if you would like any assistance on this request. We will be happy to assist you in the task and will book the earliest available bandwidth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Thanks and Regards,_x000D_  _x000D_  Evalueserve Team_x000D_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From: Devansh Bilala _x000D_  Sent: 06 February 2020 11:06_x000D_  To: Wang.Wray@</t>
  </si>
  <si>
    <t>Hi Siddharth,_x000D_  _x000D_   _x000D_  _x000D_  I hope you had a great day so far._x000D_  _x000D_   _x000D_  _x000D_  With this update, I have completed work on cross checking the captured data and updated information on 322 Districts (3130 entries), which had Land rate between 10,000 to 1,00,000, and highlighted the updated entries with Blue in the attached Excel file. Also, as communicated in the trailing Email, I have compiled the ‘Unit’ information for the red highlighted entries._x000D_  _x000D_   _x000D_  _x000D_  Note: All the entries had Land Rate above 10,000 due to usage of different ‘Unit’ (Acre, Kanal, Marla, Cent, etc.) as reported in the mentioned sources and required the appropriate conversion._x000D_  _x000D_   _x000D_  _x000D_  Efforts Invested: 7.5 hours (Total: 202 Hours)_x000D_  _x000D_  Charge Code: 12924-19_x000D_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06 February 2020 11:29_x000D_  To: Gupta.Siddhartha@</t>
  </si>
  <si>
    <t>Hi Wei,_x000D_  _x000D_   _x000D_  _x000D_  Hope you had the chance to review the work done so far. Please note that Chile Center has resumed operations for today and we will continue working on the remaining tasks following the previously stated methodology. _x000D_  _x000D_   _x000D_  _x000D_  Please note that we will deploy multiple analysts in order to cover as much as we can, and will send you an update at earliest our EOD, around 5:00 PM (17:00) Boston Time._x000D_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Wednesday, February 05, 2020 6:50 PM_x000D_  To: Ong, Wei Jian &lt;Ong.WeiJian@</t>
  </si>
  <si>
    <t>Hi Nidhi,_x000D_  _x000D_   _x000D_  _x000D_  With this update, I have completed work on Task 2 for 3M, while work on Task 1(B) and Task 2 for Midea Group is yet to be initiated. _x000D_  _x000D_   _x000D_  _x000D_  To locate information on Task 2 for 3M, I have exhausted the activities and initiatives listed in the 2019 &lt;https://multimedia.3m.com/mws/media/1691941O/2019-sustainability-report.pdf&gt;  and 2018 &lt;https://multimedia.3m.com/mws/media/1542803O/2018-sustainability-report.pdf&gt;  sustainability reports, and the press releases &lt;https://news.3m.com/sustainability&gt;  of the company on sustainability, and followed up by conducting an Open Internet search. _x000D_  _x000D_   _x000D_  _x000D_  Efforts Invested: 6 Hours in this update (Total: 108 Hours)_x000D_  _x000D_  Charge Code: 15001-89_x000D_  _x000D_   _x000D_  _x000D_  Way Forward: I will start work on Task 1(B) and Task 2 for Midea Group, once we resume our operations, by 9:30 am IST, tomorrow (February 07, 2020). 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06 February 2020 09:51_x000D_  To: Singh, Nidhi &lt;Singh.Nidhi@</t>
  </si>
  <si>
    <t>Hi Daniel,_x000D_  _x000D_  Hope my email finds you well. This is Kathrin from Romania office and I am reaching out as, due to some realignments, we are able to assist you with this request starting today._x000D_  _x000D_  To provide an estimate, I have already filled in 10 entries to see how it goes and I believe that it would take a maximum of 3 hours to complete this research but note that this is just an estimate and you will be charged on the actual time invested. Regarding the billing process, you will be charged at a rate of USD 55/hr._x000D_  _x000D_  I will continue to work on this but in case you would like me to limit my efforts to a certain number of hours or if you have any other notes, do let me know._x000D_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Tonke, Daniel &lt;Tonke.Daniel@</t>
  </si>
  <si>
    <t>Thank you for your reply and sorry for the delay, Yash. We would be able to help with translating that Email but as mentioned before, this might not have the same accuracy as if performed by a native speaker or a certified translator as it is very dependent of the domain expertise, if any. For example, if the Email contains some specific technical terms, we might not be able to offer a correct translation for them. Regarding the presence in calls, thank you for explaining it more thoroughly but this would still fall under our compliance policy._x000D_  _x000D_   _x000D_  _x000D_  All things considered, we can definitely help with the Email translation, however, our earliest availability with Turkish would be end of February as the respective analysts are currently on a planned leave. Our suggestion for you to reach out to a translation service provider was to make sure that you receive assistance sooner and in the hopes that they might be able to join the calls too._x000D_  _x000D_   _x000D_  _x000D_  In case of any other queries, please feel free to let me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Goenka, Yash &lt;Goenka.Yash@</t>
  </si>
  <si>
    <t>Hi Omar,_x000D_  _x000D_   _x000D_  _x000D_  Thanks for your comments._x000D_  _x000D_   _x000D_  _x000D_  Please note that we are back at the office and will continue working on your request. As requested, we will focus on locating European major players of Orthotics and Prosthetics components (manufacturers) and their relevant information. We will leverage Industry/Analyst reports and complement this with open Internet searches, in order to locate the required information._x000D_  _x000D_   _x000D_  _x000D_  We will send you our results as soon as complete._x000D_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Prashant Singh _x000D_  Sent: Thursday, February 06, 2020 2:09 AM_x000D_  To: Sentissi, Omar &lt;Sentissi.Omar@</t>
  </si>
  <si>
    <t>Hi Kenneth,_x000D_  _x000D_   _x000D_  _x000D_  Please note that we have resumed operations for the day and will initiate efforts on your request shortly._x000D_  _x000D_  We will conduct open internet search in order to locate information regarding each specific applications/technologies listed in order to answer your questions:_x000D_  _x000D_  *         What are the new and emerging technologies in the space?_x000D_  _x000D_  *         Who are the biggest companies that are delivering this technology today?_x000D_  _x000D_  *         Who are the start-ups doing interesting technology innovations in this space?_x000D_  _x000D_  *         What is the adoption rate of the new technologies?_x000D_  _x000D_  *         What is the typical profitability of the technologies?_x000D_  _x000D_   _x000D_  _x000D_  We will be sharing results when each application is completed._x000D_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Katherine Arcaya _x000D_  Sent: Wednesday, February 05, 2020 4:25 PM_x000D_  To: Dick.Kenneth@</t>
  </si>
  <si>
    <t>Hi Pierre,_x000D_  _x000D_   _x000D_  _x000D_  Many thanks for reaching out to us. We would gladly assist with this research and we understand the urgency but unfortunately, we are working at full capacity today with previously committed requests and deadlines._x000D_  _x000D_   _x000D_  _x000D_  In case a deadline extension might be possible from your side, we can block capacity for tomorrow, February 7, from our Romania center._x000D_  _x000D_   _x000D_  _x000D_  Do let us know your thoughts on this and we will book the pipeline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t>
  </si>
  <si>
    <t>Hi Yuta, _x000D_  _x000D_   _x000D_  _x000D_  I have completed work on the remaining 11 facilities of P&amp;G (mentioned in the shared Excel file). After P&amp;G, I also worked on the 6 shared facilities of Unilever; and identified an additional facility by this company. Details covered today are highlighted in Blue; whereas, work on the cells highlighted in Orange colour is yet to be initiated. My findings for the day are compiled in the tab titled “Data” of the attached Excel file. I have also added a tab titled “Summary” which provides a brief of the total facility count and number of facilities considered ‘Industry 4.0’ for each of the companies covered so far. Sources used to locate manufacturing facilities are also compiled, for your reference._x000D_  _x000D_   _x000D_  _x000D_  Note:_x000D_  _x000D_  *	Consolidated list of facilities for Unilever is not readily available. Hence, it is time intensive to search for a comprehensive list of companies_x000D_  *	Unilever have ~300 subsidiaries &lt;https://www.encyclopedia.com/social-sciences-and-law/economics-business-and-labor/businesses-and-occupations/unilever&gt; , in 90 countries; some of these subsidiaries have their own cosmetic manufacturing facilities; and capturing all of them would be a time consuming task_x000D_  _x000D_  	*	As mentioned in our last Email, we are facing a similar situation for P&amp;G, wherein P&amp;G has about 137 plant locations &lt;https://www.pg.com/en_US/downloads/sustainability/reports/PG_2014_Sustainability_Report.pdf&gt;  globally. However, only 68 facilities are mentioned in the shared Excel file. Also, the 137 facilities which are identified through the link also include facilities which do not manufacture cosmetic products_x000D_  _x000D_  Please suggest if you would like me to capture all the facilities for both P&amp;G and Unilever_x000D_  _x000D_   _x000D_  _x000D_  Query: _x000D_  _x000D_  *	Lixil Group Corporation &lt;https://www.lixil.com/en/about/about.html&gt;  is a Japanese manufacturer of building materials and housing equipment. Since, the line of business is not related to cosmetic, please suggest, if would like us to work on this company_x000D_  *	By the name Carbee, I am not being able to identify any company. Hence, it would be great if you could share the link or additional details like business line, full name, headquarters, etc., so that we are able to identify the correct company_x000D_  *	Kewpie’s product portfolio consist (Mayonise, Baby food, Sauces, Canned Food and others). Since the product portfolio is totally different from the ones which we cover so far, please suggest if you would like us to work on this company_x000D_  _x000D_   _x000D_  _x000D_  Efforts Invested: 8 hours (Total: 70.5 hours)_x000D_  _x000D_  Charge Code: 201660-75_x000D_  _x000D_   _x000D_  _x000D_  Way Forward: Please review the shared output and let me know in case of any queries. Meanwhile, I will resume work on Unilever and compile a comprehensive list of its cosmetic manufacturing facilities, followed by locating information on the asked datapoints; once we resume our operations, by 1:00 PM Tokyo time, tomorrow (February 07, 2020)._x000D_  _x000D_   _x000D_  _x000D_  Also, please suggest a suitable time to connect over a call to discuss the queries and progress so far, for better alignment of work._x000D_  _x000D_   _x000D_  _x000D_  Looking forward to your response over the queries and thoughts on work shared so far._x000D_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06 February 2020 10:28_x000D_  To: Inumaru.Yuta@</t>
  </si>
  <si>
    <t>Thanks for your email and further guidance, Omar!_x000D_  _x000D_   _x000D_  _x000D_  As requested, we will only focus on creating a list of all European Prosthetics components manufacturers we can find. We will share our results as soon as complete._x000D_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t>
  </si>
  <si>
    <t>Hi Ikuko,_x000D_  _x000D_   _x000D_  _x000D_  In this update, we have worked to capture information related to ‘when/ how much/ to whom/ from who’ for investments which the 5 companies (Rekkof, Netherland Aircraft Company, Fokker Aviation, Fokker Services and Fokker Aerostructure) have received from any equity/public fund._x000D_  _x000D_   _x000D_  _x000D_  Some of the key points are as follows:_x000D_  _x000D_  *	We have spent 1 hour to search for information related to Airbus’ investment in CSALP and collated the data in the attached Excel file in “Airbus invests in CSALP or ACLP” tab_x000D_  _x000D_  *	Information related to investments made in Netherland Aircraft Company was not available_x000D_  *	During our research, we found that Fokker Services is a part of Fokker Technologies &lt;https://www.fokkerservices.com/about/history&gt; . Investments made in Fokker aerostructure was also not available as it is a subsidiary of Fokker technologies which was acquired by GKN in 2015_x000D_  _x000D_   _x000D_  _x000D_  Efforts Invested: 5 Hours (Total: 9.5 Hours)_x000D_  _x000D_  Charge Code: 129141-16_x000D_  _x000D_                                                                                                                                                               _x000D_  _x000D_   Way Forward: As we are about to close our India operations, we will capture information related to CSALP’s total debt, once we resume our operations by 1 PM Tokyo time, tomorrow._x000D_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t>
  </si>
  <si>
    <t>Hi Hyunkyu,_x000D_  _x000D_   _x000D_  _x000D_  We were able to cover 395 companies in the tab titled “Ship Mgmt” leveraging the respective company’s website and Open Internet search. We have also leveraged a freely available database Maritime-Database.Com &lt;https://www.maritime-database.com/&gt; , for cases were company website was not available_x000D_  _x000D_   _x000D_  _x000D_  While working on this, and as suggested by you, we found that the Manager (Shipping Management companies) had duplicate entries based on different operators. However, since the focus of the request was to identify the location details for the ‘Manager’, we created a list of Unique Managers (567 unique cases) in a separate tab titled “Worksheet”. We have covered 100 unique Managers from this list. _x000D_  _x000D_   _x000D_  _x000D_  We would like to highlight that the ‘Worksheet’ and ‘Ship Mgmt’ sheet is interlinked and all the duplicate entries are being populated automatically in “Ship Mgmt” sheet. We will remove the worksheet, once we complete work on all the ‘Managers’. Let me know in case you have any inputs on this. _x000D_  _x000D_   _x000D_  _x000D_  Key point:_x000D_  _x000D_  *	We have considered the duplicate entities as same, irrespective of the ‘Operator’_x000D_  *	In case of multiple location for a company and where HQ location was not explicitly mentioned, we have captured the main location on the website, against that company_x000D_  *	We have identified the company XT Management Ltd as XT Ships Management India Pvt Ltd. However, we also found another shipping company XT Shipping Group &lt;https://www.xtholdings.com/shipping&gt;  which we feel, might also be a possible company for the provided name in the list. Since, XT Ships Management India Pvt. Ltd. was the closest match for XT Management Ltd, we have added the location details of the same_x000D_  _x000D_   _x000D_  _x000D_  Efforts Invested: 6 hours_x000D_  _x000D_  Charge Code: 280347-25_x000D_  _x000D_   _x000D_  _x000D_  Way forward: We will resume work on the remaining 467 unique entries in the “Ship mgmt.” tab and 42 companies of “Shipping Co”, ones we resume our operations by 1:00 pm Seoul time, tomorrow (February 07, 2020)._x000D_  _x000D_   _x000D_  _x000D_  Please review the work shared so far and let us know in case of any query or suggestions._x000D_  _x000D_   _x000D_  _x000D_  Kind regards,_x000D_  _x000D_  Evalueserve team_x000D_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_x000D_  Sent: 06 February 2020 14:43_x000D_  To: Koo, Hyunkyu &lt;Koo.Hyunkyu@</t>
  </si>
  <si>
    <t>Thank you too for confirming, Pierre. 😊_x000D_  _x000D_  We have booked our pipeline for tomorrow and will be in touch with further details accordingly._x000D_  _x000D_   _x000D_  _x000D_  Wishing you a nice day ahead,_x000D_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Monin, Pierre &lt;Monin.Pierre@</t>
  </si>
  <si>
    <t>Hi Brad,_x000D_  _x000D_   _x000D_  _x000D_  With this update, I am sharing the completed work on the below mentioned regulatory processes, and have compiled my findings in the attached Excel file:_x000D_  _x000D_  *	Artwork management_x000D_  *	Label management (including CDS updates and national drug code)_x000D_  *	Safety submissions (including periodic reporting)_x000D_  *	Safety issue management and urgent safety restrictions_x000D_  _x000D_   _x000D_  _x000D_  Note: No relevant details could be located catering to Parameter B for Safety issue management and urgent safety restrictions. All the sources that I checked namely, EMA, FDA and other articles and reports share an insight about what Urgent safety restrictions are or by which act have they been put into regulation. However, they do not provide much details with respect to the steps/processes that are being followed to impose this regulation. _x000D_  _x000D_   _x000D_  _x000D_  Efforts Invested: 5 Hours_x000D_  _x000D_  Charge Code: 199154-86_x000D_  _x000D_   _x000D_  _x000D_  Way Forward: Please review the output shared and let me know in case of any clarification. I will continue my efforts on the remaining 3 processes, once we resume our operations by 3:30 PM, Melbourne time, tomorrow (February 07, 2020). 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06 February 2020 13:03_x000D_  To: denHeijer.Brad@</t>
  </si>
  <si>
    <t>Hi Hajar,_x000D_  _x000D_   _x000D_  _x000D_  With this update, we have completed work on additional 51 identified facilities, by using Google Maps. As most of the identified facilities were rectangular in shape, we have calculated their area by multiplying length and width (refer to Column G). _x000D_  _x000D_   _x000D_  _x000D_  Note: It is taking us 5 minutes to capture information on one facility. Let us know if you have any budget cap in your mind. _x000D_  _x000D_   _x000D_  _x000D_  Efforts Invested: 4 Hours (Total: 13 Hours) _x000D_  _x000D_  Charge Code: 293948-41_x000D_  _x000D_   _x000D_  _x000D_  Way forward: Please review the work shared and let us know in case of changes. We will continue work on the remaining facilities, once we resume our operations, by 5:00 AM Paris time, tomorrow (February 07, 2020)._x000D_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06 February 2020 16:29_x000D_  To: Khairallah.Hajar@</t>
  </si>
  <si>
    <t>Hi Susan,_x000D_  _x000D_   _x000D_  _x000D_  Please note that we are back in office and will initiate efforts on the follow-up task shared yesterday. In relation to point 2, ‘trends in breakdown over time’, we will create a short summary/description of the trends seen in expenditure over time. Hope that is suitable._x000D_  _x000D_   _x000D_  _x000D_  We will share results as soon as complete._x000D_  _x000D_   _x000D_  _x000D_  In case of any questions or comments,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Katherine Arcaya _x000D_  Sent: Wednesday, February 05, 2020 4:44 PM_x000D_  To: Liu, Susan &lt;Liu.Susan@</t>
  </si>
  <si>
    <t>Hi Eungsoo,_x000D_  _x000D_   _x000D_  _x000D_  I am coming back with a first update on this task after managing to cover the collaborations mentioned by you – please find attached the Excel file. _x000D_  _x000D_   _x000D_  _x000D_  For this update, I have conducted a General Internet search and leveraged annual reports in order to find the required information for the collaborations between the listed companies. However, do note that the results are on the lower side and the companies do not mention the collaborations efforts or revenues. The majority of information identified during this research is general data about the collaborations and in some cases the product’s prices – these have been included accordingly in the file for your reference. In the case B&amp;O, based on their Annual General Meeting report, I have included in the file the available details for four big collaborations with luxury brands._x000D_  _x000D_   _x000D_  _x000D_  While conducting the research, I came across some articles that mention other successful collaborations between large brands. However, given the limited information found on the targeted ones, I have decided to put this task on hold until further notice from your side. For your reference, I am listing here the identified articles: Source 1 &lt;https://rileyandyou.com/2017/05/01/famous-partnerships-that-make-sense/&gt; , Source 2 &lt;http://aprcreative.com.au/strategy-planning/the-best-co-branding-partnerships-and-why-they-worked/&gt; , Source 3 &lt;https://medium.com/@carminemastro/learn-how-one-brand-made-39-million-impressions-with-partnership-marketing-11c075b15d4d&gt; , Source 4 &lt;https://www.terrieragency.com/two-brands-work-together-nothing-impossible/&gt; , Source 5 &lt;https://blog.hubspot.com/marketing/best-cobranding-partnerships&gt; ._x000D_  _x000D_   _x000D_  _x000D_  Efforts Invested: 4 Hours_x000D_  _x000D_  Charge Code: 193981-81_x000D_  _x000D_   _x000D_  _x000D_  Please note that we have blocked some capacity for tomorrow to continue work on this in case you would like me to invest some more time. In the meantime, should you have any notes or suggestions on the shared file, feel free to let me know._x000D_  _x000D_   _x000D_  _x000D_  Looking forward to your reply._x000D_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Maria Somfelean _x000D_  Sent: Thursday, February 06, 2020 10:26 AM_x000D_  To: Kim.Eungsoo@</t>
  </si>
  <si>
    <t>Hi Teng,_x000D_  _x000D_   _x000D_  _x000D_  Many thanks for reaching out to us. We would gladly assist with this research and, as per the current capacity, we will be able to look into this tomorrow, February 7, from our Romania center._x000D_  _x000D_   _x000D_  _x000D_  The analyst will be in touch with more details on methodology, delivery timelines and any queries, as soon as started work on this._x000D_  _x000D_   _x000D_  _x000D_  Hope this works for you and do let us know in case of any changes._x000D_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t>
  </si>
  <si>
    <t>Hi Sofia, _x000D_  _x000D_   _x000D_  _x000D_  In this update, I have completed work for the following three solutions; Connecteam, Capptions and simPro. I have compiled my findings in the attached Excel file using the earlier stated methodology. For cases, where it was difficult to ascertain whether the solution offers the asked feature or not have been marked as “-“. _x000D_  _x000D_   _x000D_  _x000D_  In order to locate this information, I have looked into company websites, blogs/ reviews on internet and further supplemented it with an Open Internet search._x000D_  _x000D_   _x000D_  _x000D_  Efforts Invested: 6 hours in this update (Total: 20 hours)_x000D_  _x000D_  Charge Code: 193560-92_x000D_  _x000D_   _x000D_  _x000D_  Way Forward: I will resume work for the remaining 9 solutions (starting from Deputy), using the same methodology, once we resume our operations at 11 PM New York Time, today (February 6, 2020)._x000D_  _x000D_   _x000D_  _x000D_  Please review the work done so far and let me know in case of any changes or suggestions.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Himanshu Gaur _x000D_  Sent: 06 February 2020 11:49_x000D_  To: Berrada.Sofia@</t>
  </si>
  <si>
    <t>Hi Jean and Aaqib,_x000D_  _x000D_   _x000D_  _x000D_  In the available capacity of one hour, I have worked on six companies of Germany, while work on five companies of UK is yet to be initiated. I have compiled my findings in the tab titled ‘Germany and UK’ of the attached Excel file._x000D_  _x000D_   _x000D_  _x000D_  In the case of Der touristic, I cheked the corporate website and websites of its three subsidiaries (Danubius Travel, DER PART Travel Services and DER Corporate Solutions). However, information regarding any tour packages was not available; hence, I have marked ‘No’ for this company._x000D_  _x000D_   _x000D_  _x000D_  Efforts Invested: 1 Hours (India Hours: 48 hours; Chile Hours: 7.5 Hours ; Total Hours: 55.5 Hours)_x000D_  _x000D_  Charge Code: 340461-16_x000D_  _x000D_   _x000D_  _x000D_  Way Forward: I will initiate work on the remaining five companies for the UK region, once we resume our operations, by 8:00 am Dubai time, tomorrow (February 07, 2020)._x000D_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 &lt;mailto:Sanprati.Sharma@evalueserve.com&gt; &gt; _x000D_  Sent: 06 February 2020 17:56_x000D_  To: DaherMansour.Jean@</t>
  </si>
  <si>
    <t>Hello Maria,_x000D_  _x000D_   _x000D_  _x000D_  I have managed to leverage the whole PDF document for graph and table indicators. _x000D_  _x000D_   _x000D_  _x000D_  Most of the indicators utilized to describe the cultural and creative sectors repeated themselves, therefore I have considered them in the context of the particular sector they referred to. Thus, in many cases I have included the name of the sector next to indicators that sounded too general (e.g., Revenue vs. Visual arts revenue, Personnel vs Cinema personnel, etc.). As a general note for those indicators applying to specific cultural and creative sectors (music, cinema, radio, etc.) all data of the kind listed between the entries with “Chiffre d’affaires … Mds€ /…revenue €Billion” would target the same specific sector. _x000D_  _x000D_   _x000D_  _x000D_  Efforts Invested: 5.5 Hours (Total Hours: 16 Hours)_x000D_  _x000D_  Charge Code: 187405-03_x000D_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Should there be any other research tasks I can assist with, feel free to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Thursday, February 6, 2020 9:43 AM_x000D_  To: 'Raji.Maria@</t>
  </si>
  <si>
    <t>Thank you for your reply, Teng. I have checked with my colleagues from Chile center and they are also working at full capacity as of now. What we can offer is for them to reassess their pipeline and let you know in case there is any possibility to look into this day._x000D_  _x000D_   _x000D_  _x000D_  In the meantime, I am also adding this request to our India’s center pipeline as they are in a similar time zone and might be able to help with this first thing tomorrow morning, but do note that they will still not be able to meet the deadline – do let us know in case an extension might be possible._x000D_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Wong, Hay Teng &lt;Wong.HayTeng@</t>
  </si>
  <si>
    <t>Hi Shirley, _x000D_  _x000D_   _x000D_  _x000D_  Thank you for your patience!_x000D_  _x000D_   _x000D_  _x000D_  In this update, we have identified 14 telecom operators, scanning 14 countries (work on US and Tanzania is yet to be initiated) and seven asked parameters for the same. We have appended our findings in the Excel template shared by you._x000D_  _x000D_   _x000D_  _x000D_  To collect the required information, we have leveraged analyst reports from Thomson One database to identify the telecom operators on the basis of their market share. Further, we have looked into operators’ official websites, annual reports and press articles for the parameters such as Mobile money, Post pay, Pre pay services etc._x000D_  _x000D_   _x000D_  _x000D_  Key Points:_x000D_  _x000D_  *	We have considered ‘market share of subscribers by operator’ for the parameter ‘Market share % (+50% or a clear market leader)’ _x000D_  *	In case of India, Vodafone and idea cellular merged in the year 2018. Since, both company provide plans under their respective websites. We have captured data for Vodafone India as it holds 45.1% stake in the merged company (Source &lt;https://www.livemint.com/Industry/4Uzl9W0xijFqmxGRIEwfpM/Vodafone-Idea-Cellular-announce-merger.html&gt; )_x000D_  _x000D_   _x000D_  _x000D_  To access the supporting document, please refer to the following send.bcg link: https://send.bcg.com/9LQE8UODScofmgDLl4XemZ0j_x000D_  _x000D_   _x000D_  _x000D_  Efforts Invested: 10 hours _x000D_  _x000D_  Charge Code: Please share_x000D_  _x000D_   _x000D_  _x000D_  Effort Estimation &amp; Way forward: It took us ~35 - 40 minutes to identify an operator along with the details on the asked parameters. We will continue work on the remaining countries (USA and Tanzania) and initiate work on task 2 of telco pricing, once we resume our operations by 07.00 am, Kenya time, tomorrow (February 7, 2020). _x000D_  _x000D_   _x000D_  _x000D_  Please review the work done so far and let us know in case of any re-alignments._x000D_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Mujera, Shirley &lt;Mujera.Shirley@</t>
  </si>
  <si>
    <t>Hi Shyam,_x000D_  _x000D_   _x000D_  _x000D_  In the available time today, I have gathered information on digital transformation initiatives and ROI generated through them for BHP and Vale. To locate data on the required ask, I leveraged analyst reports, along with conducting a General Internet search. My findings for each company are compiled in separate tabs in the attached Excel file. _x000D_  _x000D_   _x000D_  _x000D_  Key Points:_x000D_  _x000D_  *	During the course of my research, I found that most of the companies in mining industry are focusing on initiatives such as ‘integrating mine platforms’ and ‘decision systems’ to ensure hassle free operations_x000D_  *	Financial/ Quantifiable information, mostly revolved around CAPEX and stipulated time duration of completing the digital transformation initiative. For example, various initiatives by BHP, mostly had a CAPEX in the range of &lt;200 – 1,000 USD million_x000D_  *	Using technologies like Artificial Intelligence, companies like Vale are saving approximately more than US$20 million annually_x000D_  _x000D_   _x000D_  _x000D_  Efforts Invested: 2.5 hours_x000D_  _x000D_  Charge Code: 261489-15_x000D_  _x000D_   _x000D_  _x000D_  Way- Forward: I will continue working on the remaining four companies, following a similar methodology, once we resume our operations by 9:30 am, IST tomorrow (February 7, 2020)._x000D_  _x000D_   _x000D_  _x000D_  Hope you find the above information useful._x000D_  _x000D_   _x000D_  _x000D_  Regards,_x000D_  _x000D_  Nittya 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Nittya Balodia _x000D_  Sent: 06 February 2020 17:13_x000D_  To: Mohan.Shyam@</t>
  </si>
  <si>
    <t>Hi Yusuke,_x000D_  _x000D_   _x000D_  _x000D_  In this update, we have captured ESG performance indicators for Industrial &amp; Commercial Bank of China Ltd. and China Construction Bank Corp and compiled our findings in the attached Excel file. Please note, that information reported by the banks was on an overall basis and not specific to any segment. We looked into the Annual Reports and Corporate Social Responsibility Reports for the banks to locate the requested information._x000D_  _x000D_   _x000D_  _x000D_  Efforts Invested: 2.5 hours_x000D_  _x000D_  Charge Code: 196841-62_x000D_  _x000D_   _x000D_  _x000D_  Way Forward: Please review the work done so far and let us know in case of any queries. Do let us know how you would like us to proceed with the selection of the banks or if you want us to focus on any specific region. Basis your reply, we will continue to work, once we resume our operations, by 1 PM Tokyo time, tomorrow (February 07, 2020). _x000D_  _x000D_   _x000D_  _x000D_  Hope you find the information useful._x000D_  _x000D_   _x000D_  _x000D_  Regards,_x000D_  _x000D_  Manpreet and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Neha Sharma &lt;Neha.Sharma7@evalueserve.com &lt;mailto:Neha.Sharma7@evalueserve.com&gt; &gt; _x000D_  Sent: 06 February 2020 17:49_x000D_  To: Sato.Yusuke@</t>
  </si>
  <si>
    <t>Hi Ritwik,_x000D_  _x000D_   _x000D_  _x000D_  Thank you for looping us in._x000D_  _x000D_   _x000D_  _x000D_  Hi Laura,_x000D_  _x000D_   _x000D_  _x000D_  Hope my Email finds you well. We will gladly help with this request and to take advantage of the time zone, we can block capacity starting tomorrow, February 7, from our Romania center._x000D_  _x000D_   _x000D_  _x000D_  In case this might work for you, please let us know and we can schedule a call tomorrow to discuss more about this task._x000D_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Tiwari, Ritwik &lt;Tiwari.Ritwik@</t>
  </si>
  <si>
    <t>Thank you for your swift reply, Laura. We understand the urgency but unfortunately, we are working at full capacity today with previously committed requests and deadlines._x000D_  _x000D_   _x000D_  _x000D_  Nonetheless, should there be any possibility from your side to extend this deadline, please let us know and we will be happy to help._x000D_  _x000D_   _x000D_  _x000D_  Look forward for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&lt;SanzHerrera.Laura@</t>
  </si>
  <si>
    <t>Hi Rohan,_x000D_  _x000D_   _x000D_  _x000D_  Today, we have worked on 5 companies (Magna Steyr, KPIT, Eyesight, LG and Continental), wherein, Continental is still in-progress. Our findings are compiled in attached Excel file._x000D_  _x000D_   _x000D_  _x000D_  Notes:_x000D_  _x000D_  *	Evalueserve Direct KPO team does not have access to ‘Capital IQ’ database. Thus, we have captured financial data from our available databases (Thomson One and Orbis)_x000D_  *	For the cases where the products listed could not be ascertained under the shared categories by you, we have categorized them in the column ‘Any others’ (Column V), as per best of our understanding_x000D_  _x000D_   _x000D_  _x000D_  Efforts Invested: 7.5 hours _x000D_  _x000D_  Charge Code: Please share_x000D_  _x000D_   _x000D_  _x000D_  Initially, it is taking more than expected time to gain understanding and capture the required information; however, we believe we will be able to cover the asked information more efficiently, tomorrow._x000D_  _x000D_   _x000D_  _x000D_  Way Forward: Please review the work shared so far and let us know in case of any queries. Meanwhile, our colleague Angela (CC’ed) from our Chile center, will continue work on the remaining companies and get in touch with you regarding the available capacity. Also, we have reserved capacity of multiple analysts to assist on this request tomorrow from our India center. _x000D_  _x000D_   _x000D_  _x000D_  Let us know in case of any realignments._x000D_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Smarth Grover &lt;Smarth.Grover@evalueserve.com &lt;mailto:Smarth.Grover@evalueserve.com&gt; &gt; _x000D_  Sent: 06 February 2020 16:41_x000D_  To: Mirji.Akshay@</t>
  </si>
  <si>
    <t>Hi Harsh,_x000D_  _x000D_   _x000D_  _x000D_  I hope you are doing good!_x000D_  _x000D_   _x000D_  _x000D_  In this update, I have captured 33 Models (Bus: 26, Truck: 7). Most of the entries covered today are of Bus models; as after your discussion with my colleague Tanuj, I initiated the work to capture information on Truck models, from the Excel file shared by you._x000D_  _x000D_   _x000D_  _x000D_  Notes:_x000D_  _x000D_  *	The sales data mentioned in the Excel file has a cumulative value for the multiple models, and also some models are repetitive in other cells. For instance, the model ‘Starbus’ are mentioned in rows (row 149 and row 157). Therefore, it is difficult to capture the exact sales data for the particular model from the shared Excel file_x000D_  *	‘LPT 9109’ model could not be identified neither on official website nor via General Internet search_x000D_  *	As discussed, as of now, I have captured the Truck Models and left out Tipper, Tractors and Buses, post completion of truck models, I will cover remaining categories_x000D_  *	The work on categorizing ‘Diesel and CNG’ Engine type into a specific engine type shared in the previous update is still pending_x000D_  *	I have mentioned Comments (Column J), wherever required_x000D_  _x000D_   _x000D_  _x000D_   _x000D_  _x000D_  Methodology Followed: For Task 1, in order to capture information for Truck models; firstly, I had to identify all Tata Truck models from the Excel file shared by you, then conduct Open Internet search for the same. Using this methodology, took me 7 to 8 minutes to capture available information. However, for covering information on bus models directly from company website, took me 2-3 minutes to capture the information. After today’s update, I expect to gain more efficiency, since I now have better understanding of the task._x000D_  _x000D_   _x000D_  _x000D_  Efforts Invested: 4 hours (Total: 7 Hours)_x000D_  _x000D_  Charge Code: 112363-94_x000D_  _x000D_   _x000D_  _x000D_  Way Forward: Please review the work done so far and let me know in case of any queries. I will continue the work on the remaining Truck models mentioned in the Excel file; after this, I will capture the Truck models listed on the company website, once we resume our operations, by 10:00 am IST, tomorrow (February 07, 2020)._x000D_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Prince Girdhar &lt;Prince.Girdhar@evalueserve.com &lt;mailto:Prince.Girdhar@evalueserve.com&gt; &gt; _x000D_  Sent: 06 February 2020 16:38_x000D_  To: Shah.Harsh2@</t>
  </si>
  <si>
    <t>Hi Tamara,_x000D_  _x000D_   _x000D_  _x000D_  Hope my Email finds you well and thank you for reaching out to us with this._x000D_  _x000D_   _x000D_  _x000D_  We understand you would need this data today but unfortunately, we are completely booked with previously committed requests and deadlines. In case a deadline extension might be possible from your side, we will gladly book capacity for tomorrow, February 7, from our Chile office, as it might be easier to discuss given the similar time zones._x000D_  _x000D_   _x000D_  _x000D_  Based on your go-ahead, the team will reach out with further details on methodology, delivery timelines and any queries that might come up._x000D_  _x000D_   _x000D_  _x000D_  Looking forward to your reply on the above._x000D_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Gilkes, Tamara &lt;Gilkes.Tamara@</t>
  </si>
  <si>
    <t>Hi Hajar,_x000D_  _x000D_   _x000D_  _x000D_  Thank you for your note on this. Aman will take this into consideration once resuming efforts on the request tomorrow._x000D_  _x000D_   _x000D_  _x000D_  In case of anything else, please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Khairallah, Hajar &lt;Khairallah.Hajar@</t>
  </si>
  <si>
    <t>Hello Maria,_x000D_  _x000D_   _x000D_  _x000D_  Many thanks for your swift feedback, I am glad I could help :)_x000D_  _x000D_   _x000D_  _x000D_  Feel free to reach out to us whenever needing research assistance._x000D_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Raji, Maria [mailto:Raji.Maria@</t>
  </si>
  <si>
    <t>Hi Tim,_x000D_  _x000D_   _x000D_  _x000D_  Thanks for your clarifications and comments._x000D_  _x000D_   _x000D_  _x000D_  Please note that we will continue working on this request shortly, including new rows for different sizes and will add all colors, separated by a comma as you suggested._x000D_  _x000D_   _x000D_  _x000D_  In order to speed up work, we will deploy multiple analysts (at least 2) and will share a new update with you by our EOD around 17:00 EST ._x000D_  _x000D_   _x000D_  _x000D_  Regarding to your question, kindly note that Bed Bath and Beyond website is available in India region, hence our colleagues from India Center will be able to work on that part of the request Tomorrow Friday 07._x000D_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Connor, Tim [mailto:Connor.Tim@</t>
  </si>
  <si>
    <t>Hi Rohan, _x000D_  _x000D_   _x000D_  _x000D_  This is Ángela from Chile center and wanted to let you know that we will continue working on this request. First, we will complete Continental, and then, continue with the others. As mentioned by our colleagues, we will cap our efforts to 1.5 per company._x000D_  _x000D_   _x000D_  _x000D_  We will share an update by our EOD covering as much ground as possible._x000D_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Tanuj Anand _x000D_  Sent: Thursday, February 06, 2020 11:13 AM_x000D_  To: Jain.Rohan2@</t>
  </si>
  <si>
    <t>Hi Jean,_x000D_  _x000D_   _x000D_  _x000D_  This is Peggy from Evalueserve China center. _x000D_  _x000D_   _x000D_  _x000D_  Thank you for reaching out to us but China center is currently closed and will start operation next Monday on Feb 10, 2020._x000D_  _x000D_   _x000D_  _x000D_  Please let us know if you would still need our assistance for the request below so that we will reserve our capacity accordingly._x000D_  _x000D_   _x000D_  _x000D_  Look forward to your early reply._x000D_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closed till February 9, 2020 to control the outbreak of novel Coronavirus._x000D_  _x000D_   _x000D_  _x000D_  From: Rachel Li &lt;Rachel.Li@evalueserve.com&gt; _x000D_  Sent: Thursday, February 6, 2020 9:56 PM_x000D_  To: Peggy Meng &lt;Peggy.Meng@evalueserve.com&gt;_x000D_  Cc: Sylvie Nathalius &lt;Sylvie.Nathalius@evalueserve.com&gt;_x000D_  Subject: Fwd: China leading tour operators and travel agents_x000D_  _x000D_   _x000D_  _x000D_  FYI_x000D_  _x000D_   _x000D_  _x000D_  获取 Outlook for iOS &lt;https://aka.ms/o0ukef&gt; _x000D_  _x000D_  _________________________________x000D_  _x000D_  发件人: Daher Mansour, Jean &lt;DaherMansour.Jean@</t>
  </si>
  <si>
    <t>Hi Reni,_x000D_  _x000D_   _x000D_  _x000D_  Thank you for reaching out to us with this. We will gladly help and we understand the urgency but as of now, we are working at full capacity for the day. The earliest that we would be able to pick this up is tomorrow, February 7, from our India center._x000D_  _x000D_   _x000D_  _x000D_  Should this timeline still be suitable for you, please let us know and we will book the pipeline accordingly._x000D_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Thursday, February 6, 2020 4:46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RES1065637 &lt;https://bcg.service-now.com/nav_to.do?uri=u_request_drs_kpo_evs.do%3Fsys_id=c5d540311b72cc54b176964ead4bcb0f%26sysparm_stack=u_request_drs_kpo_evs_list.do&gt; _x000D_  Requestor: Onafeko Reni_x000D_  Request Subject: 227760-67: Abbott Research_x000D_  Requested Deadline: _x000D_  _x000D_  Original Request:_x000D_  From: Onafeko.Reni@</t>
  </si>
  <si>
    <t>Thank you for your reply and go-ahead, Tamara. We have booked the capacity for tomorrow and the team will be in touch with further details._x000D_  _x000D_   _x000D_  _x000D_  Should there be any changes on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Gilkes, Tamara &lt;Gilkes.Tamara@</t>
  </si>
  <si>
    <t>Thank you for your reply, Reni. Our India center resumes operations at 3:30 am GMT but they will be in a better position to update you on delivery timelines as this depends on their internal allocation for the day and on how much time will be needed to cover this topic._x000D_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Onafeko, Reni &lt;Onafeko.Reni@</t>
  </si>
  <si>
    <t>Hi Nikhil,_x000D_  _x000D_   _x000D_  _x000D_  Thank you for your Email. Please note that we will always keep you updated on the total hours of efforts committed to you, consisting of the sum of hours invested. In this case, Neha meant that we have spent 3.75 hours total (cumulative) working with you, which correspond to 2.25 hours from Chile center and 1.5 hours from India center. _x000D_  _x000D_   _x000D_  _x000D_  The main purpose of this is to have a consolidated number of hours to make the process of billing more expedite._x000D_  _x000D_   _x000D_  _x000D_  Hope this Email solves your doubt. In case of any further questions or comments,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Jain, Nikhil (NYC) [mailto:Jain.Nikhil3@</t>
  </si>
  <si>
    <t>Hi Alethea,_x000D_  _x000D_   _x000D_  _x000D_  Thanks for sharing this request with us._x000D_  _x000D_   _x000D_  _x000D_  Please note that we can assist you on this request tomorrow, February 7, from our center in Chile. Given a go-ahead, we will be able to initiate efforts after we resume operations at 12:00 pm GMT (January 7)._x000D_  _x000D_   _x000D_  _x000D_  In case we can start working today, we will let you know. Hope this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Thursday, February 6, 2020 12:02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RES1065660 &lt;https://bcg.service-now.com/nav_to.do?uri=u_request_drs_kpo_evs.do%3Fsys_id=b0390cf11bb2cc54b176964ead4bcb7e%26sysparm_stack=u_request_drs_kpo_evs_list.do&gt; _x000D_  Requestor: Tan Alethea_x000D_  Request Subject: 247767-57 : Request for news scan on Coronavirus_x000D_  Requested Deadline: _x000D_  _x000D_  Original Request:_x000D_  From: Tan.Alethea@</t>
  </si>
  <si>
    <t>Absolutely, Nikhil 😊. Do not hesitate to reach out in case you have further doubts, or if you require support from our side._x000D_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Jain, Nikhil (NYC) [mailto:Jain.Nikhil3@</t>
  </si>
  <si>
    <t>Hi Alethea,_x000D_  _x000D_   _x000D_  _x000D_  Thanks for your note and go-ahead. We will add this request in our pipeline for tomorrow and keep you updated in case we can initiate efforts today._x000D_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Tan, Alethea &lt;Tan.Alethea@</t>
  </si>
  <si>
    <t>H Shirley,_x000D_  _x000D_   _x000D_  _x000D_  Thanks for your note. Our colleagues will continue working on your request tomorrow as suggested._x000D_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Mujera, Shirley &lt;Mujera.Shirley@</t>
  </si>
  <si>
    <t>Attn. Ikuko: EVS - BCG - Deliverable _RESearch: the history / scheme of Q400 from bombardier to longview_RES1065053_February 6, 2020</t>
  </si>
  <si>
    <t>Hi Ikuko,_x000D_  _x000D_   _x000D_  _x000D_  Hope my Email finds you well. I am coming back with my findings for this request._x000D_  _x000D_   _x000D_  _x000D_  I have leveraged press articles to identify the desired details. The information has been compiled in the attached Excel file, covering both fundamental and more detailed aspects. I have also added some additional data that I thought might prove useful in the rows entitled “Other details” and “Future plans”. For your reference, I have attached the Factiva articles referenced in the source columns as well. _x000D_  _x000D_   _x000D_  _x000D_  Please note that information on the funding of the acquisition is not available, neither in the numerous articles consulted nor through a separate Web search. Also, Longview does not publish financial records, that could shed more light on the matter._x000D_  _x000D_   _x000D_  _x000D_  Efforts Invested: 3 Hours _x000D_  _x000D_  Charge Code: 129141-16_x000D_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results are useful for your project. Please let us know whenever assistance is needed on this or anything else and we will gladly help._x000D_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Thursday, February 6, 2020 12:01 PM_x000D_  To: Terada, Ikuko &lt;Terada.Ikuko@</t>
  </si>
  <si>
    <t>Hi Ingrid and Kristoffer,_x000D_  _x000D_   _x000D_  _x000D_  Please find attached the deliverable for your weekly request._x000D_  _x000D_   _x000D_  _x000D_  We have gathered all screenshots from Pandora websites for countries previously listed. Kindly let us know if you have any update on this._x000D_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Pablo Huber _x000D_  Sent: Thursday, January 30, 2020 2:33 PM_x000D_  To: Aamo, Ingrid &lt;Aamo.Ingrid@</t>
  </si>
  <si>
    <t>Hi Wei,_x000D_  _x000D_   _x000D_  _x000D_  Please find attached the deliverable for your request. Today, we were able to categorize the remaining 68 reviews from G2’s website. Also, we covered 20 reviews and their 40 categorizations (for likes and dislikes) from Gartner’s website._x000D_  _x000D_   _x000D_  _x000D_  Please note that information output provided by Gartner was different from G2, we added information from like and dislike section but also considered the overall description for the categorization process._x000D_  _x000D_   _x000D_  _x000D_  Efforts Invested: 5 Hours (Total Hours: 14 Hours)_x000D_  _x000D_  Charge Code: 317298-78_x000D_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work is helpful. Let us know in case you require further research support, and we will book the earliest available slot for assisting you._x000D_  _x000D_   _x000D_  _x000D_  Have a great day ahead!_x000D_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Thursday, February 06, 2020 9:52 AM_x000D_  To: Ong, Wei Jian &lt;Ong.WeiJian@</t>
  </si>
  <si>
    <t>Tim,_x000D_  _x000D_   _x000D_  _x000D_  No problem, I have CC’ed my colleague Prashant who coordinates workflow in India Center, he will reach out to you with more details and delivery timelines once back in the office tomorrow morning._x000D_  _x000D_   _x000D_  _x000D_  Kind regards,_x000D_  _x000D_   _x000D_  _x000D_  Pablo Huber | Business Analyst | Evalueserve | +56 32 299 6100 (Anx. 6348)_x000D_  _x000D_  Evalueserve Chile S.A., Alvarez 646, Piso-10, Edf. Alcazar, Viña del Mar, 2580107 Chile_x000D_  _x000D_   _x000D_  _x000D_  From: Connor, Tim [mailto:Connor.Tim@</t>
  </si>
  <si>
    <t>Hi Daniel,_x000D_  _x000D_   _x000D_  _x000D_  I am reaching out with the deliverable. In order to categorize the countries I have conducted a General Internet search and mostly used 5 sources of information. _x000D_  _x000D_   _x000D_  _x000D_  Key points to note:_x000D_  _x000D_  *	I have added the sources in the Excel file at the end of the list._x000D_  *	I have considered all countries South of the US as belonging to Latin America. (Source &lt;https://www.britannica.com/topic/list-of-countries-in-Latin-America-2061416&gt; )_x000D_  *	Some of the listed countries belong to the Central Asian region. I have chosen either Middle East or Asia-Pacific for the region, depending on the countries’ location and added “Central Asia” as comment._x000D_  *	The exact countries that belong to Middle East are not quite clear as multiple sources state different information. Also, note that from the African countries I have only added Egypt to the Middle Eastern region. (Source 1 &lt;http://www.middleeastpdx.org/resources/original/geography-of-the-modern-middle-east-and-north-africa/&gt; , source 2 &lt;https://www.britannica.com/place/Middle-East&gt; )_x000D_  *	Whenever in doubt, the respective cells have been highlighted with yellow, for your reference, together with a comment about the situation encountered._x000D_  _x000D_   _x000D_  _x000D_  Efforts Invested: 3 Hours _x000D_  _x000D_  Charge Code: please share_x000D_  _x000D_   _x000D_  _x000D_  I hope the results prove useful and please let me know in case you need further help on this request or on anything else._x000D_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Tonke, Daniel &lt;Tonke.Daniel@</t>
  </si>
  <si>
    <t>Apologies for the multiple emails. Please find below the charged hours for today’s work._x000D_  _x000D_   _x000D_  _x000D_  Efforts Invested: 2.25 Hours (Total Hours: 64.5 Hours)_x000D_  _x000D_  Charge Code: 339101-58_x000D_  _x000D_   _x000D_  _x000D_  Kind regards,_x000D_  _x000D_  Pablo_x000D_  _x000D_   _x000D_  _x000D_  Pablo Huber | Business Analyst | Evalueserve | +56 32 299 6100 (Anx. 6348)_x000D_  _x000D_  Evalueserve Chile S.A., Alvarez 646, Piso-10, Edf. Alcazar, Viña del Mar, 2580107 Chile_x000D_  _x000D_   _x000D_  _x000D_  From: Pablo Huber _x000D_  Sent: Thursday, February 06, 2020 1:00 PM_x000D_  To: Aamo, Ingrid &lt;Aamo.Ingrid@</t>
  </si>
  <si>
    <t>RE: Attn. Ikuko: EVS - BCG - Deliverable _RESearch: the history / scheme of Q400 from bombardier to longview_RES1065053_February 6, 2020</t>
  </si>
  <si>
    <t>Dear Eva,_x000D_  _x000D_   _x000D_  _x000D_  Many thanks for your reply and confirmation – I am sharing another update with the progress made today. There are still 18 players marked with “WIP” but do note that a part of them are already completed; we are left with doing some quality assurance check before sending them. As before, some websites were more difficult to work with and therefore, it has been more time consuming to gather the data._x000D_  _x000D_   _x000D_  _x000D_  Key points to note:_x000D_  _x000D_  *	For EQT, we have leveraged the company’s website and found the employees divided into 4 categories: Investment Advisory Professionals, Fund Management, Client Relations and Capital Raising, as well as Central Functions. For each category, we included those employees with the right functions and added them together into the table. However, please be aware that there were multiple employees for which the city was not mentioned on the website. We did include those in the total sum per country, but not to the city._x000D_  *	For Cerberus Capital Management, we did not include the office in Mongolia, as it is situated in Central Asia (Source &lt;https://www.cerberus.com/our-firm/locations/&gt; )_x000D_  *	​The only information offered by the Lone Star Funds website regarding its team was about the senior management individuals, which contains 1 President for Asia. Therefore, we did not count this in the file._x000D_  *	Some of the players do not have offices in the targeted geographies or we could not locate any individuals working in the respective offices. _x000D_  _x000D_   _x000D_  _x000D_  Efforts Invested: 7.5 Hours (Total Hours: 11.5 Hours)_x000D_  _x000D_  Charge Code: 12335-20_x000D_  _x000D_   _x000D_  _x000D_  We have blocked the necessary capacity to finish the remaining entries tomorrow and will reach out with another update, as soon as completed, no later than our EOD (5 pm, CET)._x000D_  _x000D_   _x000D_  _x000D_  Should you have any additional notes or suggestions to share with us, please feel free to reach out._x000D_  _x000D_   _x000D_  _x000D_  Wishing you a nice evening,_x000D_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Klement, Eva &lt;Klement.Eva@</t>
  </si>
  <si>
    <t>Hi Leyla,_x000D_  _x000D_   _x000D_  _x000D_  Thanks for you note, we are glad that our colleagues’ output were of help to you._x000D_  _x000D_   _x000D_  _x000D_  Please do reach out to us in case you need our assistance in the future._x000D_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Sudbury, Leyla &lt;Sudbury.Leyla@</t>
  </si>
  <si>
    <t>Hi Ikuko,_x000D_  _x000D_   _x000D_  _x000D_  Thanks for your note. We are glad that our colleagues’ output were of help to you._x000D_  _x000D_   _x000D_  _x000D_  Please let us know in case of any question or doubts._x000D_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Terada, Ikuko &lt;Terada.Ikuko@</t>
  </si>
  <si>
    <t>Hi Nathan,_x000D_  _x000D_   _x000D_  _x000D_  Thanks for sharing this request with us. Please note that at this moment the only operational center is Chile and unfortunately we are fully booked for the rest of the day. Our earliest available capacity is tomorrow, February 7, from our center in India._x000D_  _x000D_   _x000D_  _x000D_  Given a go-ahead, our colleagues will be able to initiate efforts after they resume operations at 9:30 pm CST (January 6). Let us know if this timeline is suitable. In case of any realignment in our workflow, we will let you know._x000D_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Thursday, February 6, 2020 12:54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ccccccccc &lt;https://bcg.service-now.com/nav_to.do?uri=u_request_drs_kpo_evs.do%3Fsys_id=4325dc391bb6cc54b176964ead4bcbaf%26sysparm_stack=u_request_drs_kpo_evs_list.do&gt; _x000D_  Requestor: Gagnon Nathan_x000D_  Request Subject: Bass Pro_x000D_  Requested Deadline: _x000D_  _x000D_  Original Request:_x000D_  From: Gagnon.Nathan@</t>
  </si>
  <si>
    <t>Hi Timo,_x000D_  _x000D_   _x000D_  _x000D_  Thanks for reaching out to us._x000D_  _x000D_   _x000D_  _x000D_  Please note that we can assist you on this request tomorrow, February 7, from our center in Chile. Given a go-ahead, we will be able to initiate efforts after we resume operations at 1:00 pm CET (February 7)._x000D_  _x000D_   _x000D_  _x000D_  Regarding your question, we can deliver this information every morning and there is no need to send a request every week as long as we have a valid case code. We would also like to point out that a German speaking analyst will be conducting this search as we believe will be useful to find more results._x000D_  _x000D_   _x000D_  _x000D_  Let us know if this timelines are suitable for you. Looking forward to your comment._x000D_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Schips, Timo &lt;Schips.Timo@</t>
  </si>
  <si>
    <t>Hi Nathan,_x000D_  _x000D_   _x000D_  _x000D_  Thanks for your note and go-ahead. We will add this request in our colleagues’ pipeline for tomorrow._x000D_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Gagnon, Nathan &lt;Gagnon.Nathan@</t>
  </si>
  <si>
    <t>Hi Carmen,_x000D_  _x000D_   _x000D_  _x000D_  Please note that we are running at full capacity today with previously committed requests. However, in case useful, we will be able to assist you tomorrow Friday from our Chile center as soon as we resume operations for the day. Let us know in case this is suitable._x000D_  _x000D_  Looking forward to hear back from you._x000D_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t>
  </si>
  <si>
    <t>Hi Dessy,_x000D_  _x000D_   _x000D_  _x000D_  Thanks for sharing this request with us. Please note that the only operational center at this moment is Chile and we are fully booked with previously pipeline requests, hence the earliest capacity available is tomorrow, February 7, from our center in India. Given a go-ahead, our colleagues will be able to initiate efforts after they resume operations at 9:30 pm CST (February 6)._x000D_  _x000D_   _x000D_  _x000D_  Let us know if this timeline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</si>
  <si>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Hi Dessy,_x000D_  _x000D_   _x000D_  _x000D_  Thanks for your note and go-ahead. Our colleagues should be bale to deliver their output by that time, in case of any update regarding the research, they will get in touch with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Tamara Weitzel &lt;Tamara.Weitzel@evalueserve.com&gt; _x000D_  Sent: Thursday, February 6, 2020 3:39 PM_x000D_  To: BCG &lt;BCG@evalueserve.com&gt;_x000D_  Cc: Prashant Singh &lt;Prashant.Singh@evalueserve.com&gt;_x000D_  Subject: RE: Attn. Dessy: Evalueserve Acknowledgement: Company Research_RES1065851_February 06, 2020_x000D_  _x000D_   _x000D_  _x000D_  Copying the DL_x000D_  _x000D_   _x000D_  _x000D_  Tamara Weitzel | Research Lead | Evalueserve | +56 32 299 6100 (Extn. 6201) _x000D_  _x000D_   _x000D_  _x000D_  Evalueserve Chile S.A., Alvarez 646, Piso-10, Edf. Alcazar, Viña del Mar, 2580107 Chile_x000D_  _x000D_   _x000D_  _x000D_  From: Vekilov, Dessy &lt;Vekilov.Dessy@</t>
  </si>
  <si>
    <t>Hi Kenneth,_x000D_  _x000D_   _x000D_  _x000D_  Please find attached an update for your request._x000D_  _x000D_   _x000D_  _x000D_  We have been able to deploy multiple analysts (2) in order to speed up work and cover more Applications/technologies. So far we were able to complete 3 Applications, however, the task has been more time consuming than expected due to the nature of the scope the data is very scattered, we have had to go through multiple reports, news, companies’ webpages, etc., in order to locate the requested information._x000D_  _x000D_   _x000D_  _x000D_  Points to note:_x000D_  _x000D_  *         For “Well-head monitoring systems for decommissioned wells in upstream oil &amp; gas” information was very scattered and not very accurate to the scope. We have been able to answer 3 out of 5 questions and also included some comments that might be of your interest. Also, we came across two sources that give a preview of a paid report that seem to contain the required information, however, we cannot access it, see the following: Global Well Abandonment Services Market 2019-2023| Emergence of Rigless Well Abandonment Techniques to Boost Growth| Technavio &lt;https://www.oilandgas360.com/global-well-abandonment-services-market-2019-2023-emergence-of-rigless-well-abandonment-techniques-to-boost-growth-technavio/&gt; ._x000D_  _x000D_  *         For “Leak detection monitoring in upstream oil &amp; gas (for CO2 and methane)” there was more information available and also we came across another report from Technavio that seems to have the required information: Global Leak Detection Market for Oil and Gas Industry 2017-2021 &lt;https://www.technavio.com/report/global-oil-and-gas-global-leak-detection-market-oil-and-gas-industry-2017-2021?utm_source=T1&amp;utm_medium=BW&amp;utm_campaign=Media&gt; ._x000D_  _x000D_  *         For “Autonomous underwater vehicles for use in inspection”, we have located 6 emerging technologies, within we found the companies delivering these technologies. Also we came across 8 startups doing interesting technology within AUVs. We could not locate the adoption rate and for the profitability of the technologies we came across a general approach. Within the search we discovered some reports that might be useful for your work , such as Report "The global market for autonomous underwater vehicles (AUVs)" &lt;https://www.prnewswire.com/news-releases/the-global-market-for-autonomous-underwater-vehicles-auvs-reached-6715-million-in-2017-300597198.html&gt;  and " GLOBAL OFFSHORE AUV MARKET RESEARCH REPORT 2018" &lt;https://www.marketwatch.com/press-release/offshore-auv-market-size-2019-2025-in-depth-study-market-size-growth-scope-future-expectations-market-overview-and-forecast-research-market-growth-2019-10-16&gt; _x000D_  _x000D_  *         We also came across the Energy Dais &lt;https://www.energydais.com/&gt; : Energy Dais, the largest online oil and gas directory, presents the most comprehensive list of the leading AUV manufacturers in India, Middle East, USA &amp; Canada. Prospects can choose from a list of handpicked AUV suppliers and manufacturing companies to get the best quote and best value for their operational requirements, for additional information._x000D_  _x000D_  *         As mentioned above, so far we have not been able to locate information regarding the questions “What is the adoption rate of the new technologies?” and “What is the typical profitability of the technologies?”. For “What is the typical profitability of the technologies?” we have included information regarding the state of the industry/market as a proxy in case useful._x000D_  _x000D_   _x000D_  _x000D_  Efforts Invested: 9 Hours_x000D_  _x000D_  Charge Code: 347959-06_x000D_  _x000D_   _x000D_  _x000D_  As of now, we have 4 more Applications to cover, hence, we will not be able to meet your deadline. Please let us know in case a deadline extension is possible._x000D_  _x000D_  In the meantime we will continue working on the remaining applications covering as much as possible until our EOD (in around 3 hours). Hope this is suitable to you._x000D_  _x000D_   _x000D_  _x000D_  Looking forward to your comments._x000D_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Thursday, February 06, 2020 10:12 AM_x000D_  To: Dick.Kenneth@</t>
  </si>
  <si>
    <t>Hi Susan,_x000D_  _x000D_   _x000D_  _x000D_  Yes, we are in the process of compiling and consolidating results, so we will be sharing our findings in the next hour. Hope this is suitable._x000D_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Liu, Susan [mailto:Liu.Susan@</t>
  </si>
  <si>
    <t>Hi Wray,_x000D_  _x000D_   _x000D_  _x000D_  Thanks for sharing this follow up request with us._x000D_  _x000D_   _x000D_  _x000D_  Our colleagues from our center in India will assist you on this task tomorrow, February 7. They will get in touch with you before initiating efforts and let you know in case of any doubt or question._x000D_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Wang, Wray &lt;Wang.Wray@</t>
  </si>
  <si>
    <t>Hi Dessy,_x000D_  _x000D_   _x000D_  _x000D_  Apologies for the multiple emails. I just wanted to let you know that we do not have access to Capital IQ database, instead we use Thomson One by Reuters for public companies, which is the case of Gazprom. Please let us know if this database is suitable for your research._x000D_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Tamara Weitzel &lt;Tamara.Weitzel@evalueserve.com&gt; _x000D_  Sent: Thursday, February 6, 2020 3:44 PM_x000D_  To: Vekilov.Dessy@</t>
  </si>
  <si>
    <t>Hi Arzaa,_x000D_  _x000D_   _x000D_  _x000D_  Thanks for sharing this request with us. Please note that the only operational center at this moment is Chile, but we are fully booked for the day and about to close operations, hence the earliest capacity available is tomorrow, February 7 from our center in India._x000D_  _x000D_   _x000D_  _x000D_  Given a go-ahead, our colleagues will be able to initiate efforts after they resume operations at 10:30 pm EST (February 6). Let us know if this timeline is suitable for you._x000D_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</si>
  <si>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Hi Dessy,_x000D_  _x000D_   _x000D_  _x000D_  Thanks for your update. Our colleagues will focus on the rest of your queries as suggested and skip the financial data._x000D_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Vekilov, Dessy &lt;Vekilov.Dessy@</t>
  </si>
  <si>
    <t>Hi Susan,_x000D_  _x000D_   _x000D_  _x000D_  Thank you for your patience. We are coming back with our results for this task._x000D_  _x000D_   _x000D_  _x000D_  Points to note_x000D_  _x000D_   _x000D_  _x000D_  *         In terms of methodology, we aimed at locating consolidated sources where we could located the requested data._x000D_  _x000D_  *         We divided the request into 2 parts: New Jersey Healthcare Expenditure (Questions 1 and 2) and Medicaid Spending and Enrollment (Questions 3 and 4)._x000D_  _x000D_   _x000D_  _x000D_  *         Part 1: New Jersey Healthcare Expenditure_x000D_  _x000D_  o   To address this part, we were able to locate the Open Data Center from the State of New Jersey (Source &lt;https://data.nj.gov/Government-Finance/YourMoney-Agency-Expenditures/apet-rp2i/data&gt; ). This source contains detailed information of healthcare expenditure for NY, from 2003 until 2020._x000D_  _x000D_  o   Data was presented raw, so we created different pivot tables and charts in order to make it easier for you to navigate through it._x000D_  _x000D_   _x000D_  _x000D_  *         Part 2: New Jersey Medicaid Spending and Enrollment_x000D_  _x000D_  o   Data on Medicaid expenditure was more difficult to locate. We were only able to find separate sources that provided us with the data for specific years (included in tab ‘Medicaid Spending’)._x000D_  _x000D_  o   Distribution of Medicaid spending was found only for 2018 (included in tab ‘Medicaid Spending’)._x000D_  _x000D_  o   During our search we came across Annual growth in Medicaid Spending from 1990 to 2014; we included this data in case it is useful for you._x000D_  _x000D_  o   In relation to enrollment, we could locate this data from 2005 until 2019._x000D_  _x000D_  o   We also located a monthly dataset from Jan 2014 until Oct 2019 which provides detailed information on Medicaid and CHIP Enrollment._x000D_  _x000D_   _x000D_  _x000D_  Efforts Invested: 7.5 Hours_x000D_  _x000D_  Charge Code: 09799-81_x000D_  _x000D_   _x000D_  _x000D_  We hope this information is useful for you. Please let us know in case of any questions or comments._x000D_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Liu, Susan [mailto:Liu.Susan@</t>
  </si>
  <si>
    <t>Hi Timo,_x000D_  _x000D_   _x000D_  _x000D_  Thanks for your note and go-ahead. We will add this task in our pipeline for tomorrow and wait for your feedback to continue working with you in the next weeks._x000D_  _x000D_   _x000D_  _x000D_  Let us know if the articles should be in English, German or both. I am copying my colleague Marcela, who will be in charge of this task. 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Schips, Timo &lt;Schips.Timo@</t>
  </si>
  <si>
    <t>Hi Timo,_x000D_  _x000D_   _x000D_  _x000D_  Apologies for the multiple emails. This time I am copying Marcela._x000D_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Tamara Weitzel &lt;Tamara.Weitzel@evalueserve.com&gt; _x000D_  Sent: Thursday, February 6, 2020 6:36 PM_x000D_  To: Schips, Timo &lt;Schips.Timo@</t>
  </si>
  <si>
    <t>Hi Maca,_x000D_  _x000D_   _x000D_  _x000D_  No worries 😊. Thanks for sharing the charge code._x000D_  _x000D_   _x000D_  _x000D_  Have a great afternoon!_x000D_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Jimenez, Macarena &lt;Jimenez.Macarena@</t>
  </si>
  <si>
    <t>Hi Nathan,_x000D_  _x000D_   _x000D_  _x000D_  Thanks for your update. We will consider this task as cancelled from your end and release the capacity booked. _x000D_  _x000D_   _x000D_  _x000D_  Please do not hesitate in contacting us in case you need our assistance in a future request._x000D_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Gagnon, Nathan &lt;Gagnon.Nathan@</t>
  </si>
  <si>
    <t>Hi Azraa,_x000D_  _x000D_   _x000D_  _x000D_  Thanks for your note and go-ahead. We will add this request in our colleagues’ pipeline for tomorrow._x000D_  _x000D_   _x000D_  _x000D_  Apologies for misspelling your name in the last email sent._x000D_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Chaudhury, Azraa &lt;Chaudhury.Azraa@</t>
  </si>
  <si>
    <t>Hi Rohan, _x000D_  _x000D_   _x000D_  _x000D_  Please find attached an update for your request. We have been able to cover 5 more companies and completed work on Continental. _x000D_  _x000D_   _x000D_  _x000D_  Additionally, please note that we have not worked on ESSOD Design as we are not sure what was the company you are looking for. We have come across this website &lt;http://www.essod.com/&gt; , however, it does not contain relevant information. _x000D_  _x000D_   _x000D_  _x000D_  Efforts Invested: 8 hours (Total hours: 15.5; India center: 7.5 hours; Chile center: 8 hours)_x000D_  _x000D_  Charge Code: Please share_x000D_  _x000D_   _x000D_  _x000D_  As our colleagues mentioned on their previous email, initially, it is taking more than expected time to gain understanding and capture the required information; however, we believe we will be able to cover the asked information more efficiently, tomorrow._x000D_  _x000D_   _x000D_  _x000D_  Way Forward: Please review the work shared so far and let us know in case of any queries. As mentioned by my colleagues, we have reserved capacity of multiple analysts to assist on this request tomorrow from our India center.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Thursday, February 06, 2020 11:40 AM_x000D_  To: Tanuj Anand &lt;Tanuj.Anand@evalueserve.com&gt;; Jain.Rohan2@</t>
  </si>
  <si>
    <t>Hi Timo,_x000D_  _x000D_   _x000D_  _x000D_  Thanks for your update. We will conduct the research in both languages as requested._x000D_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Schips, Timo &lt;Schips.Timo@</t>
  </si>
  <si>
    <t>Hello Laura, _x000D_  _x000D_   _x000D_  _x000D_  Please find attached an update for your request. _x000D_  _x000D_   _x000D_  _x000D_  Today, we completed Constant Contact and covered CleverReach, Mailjet, Sendinblue, Mailify, Akna Email Market, AcyMailing and Wix is work in progress. _x000D_  _x000D_   _x000D_  _x000D_  Points to note: _x000D_  _x000D_  *         CleverReach and Akna Email Marketing provide their list of integrations without categories. In the cases where the integration was already on the list within a specific category, we added an X in the correspondents columns. When the integrations was not in the list, we put ‘no category’ in the Category column. _x000D_  _x000D_  *         For AcyMailing, we did not add the “Plugins developed by other teams” (3). Let us know if they are relevant for you to add them to the list. _x000D_  _x000D_  *         For Wix, we did not consider ‘Free Apps’, ‘Made by Wix’, ‘Newest Apps’, ‘Must-Have Apps’ as categories. We used the categories under Business Apps and More Tools. We hope this is ok with you._x000D_  _x000D_   _x000D_  _x000D_  Efforts Invested: 8 Hours (Total Hours: 25 Hours)_x000D_  _x000D_  Charge Code: 397273-10_x000D_  _x000D_   _x000D_  _x000D_  Way forward: Please review the work done so far and let us know if you have any remarks. We will continue working on this tomorrow, February 7, as soon as we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Thursday, February 06, 2020 9:31 AM_x000D_  To: Spindler, Laura &lt;Spindler.Laura@</t>
  </si>
  <si>
    <t>Hi Tim,_x000D_  _x000D_   _x000D_  _x000D_  Please find attached an update for your request._x000D_  _x000D_   _x000D_  _x000D_  Today, we completed page 4 and partially page 5 from section “Sheets &amp; Pillowcases” in Target’s website. Kindly note that we included new rows for different sizes and added all colors, separated by a comma, as you required._x000D_  _x000D_   _x000D_  _x000D_  Please note that in some cases, product profile did not show any brand related, for those we marked Label as “NA” and “Private Label”._x000D_  _x000D_   _x000D_  _x000D_  Effort hours: 4.5 Hours (Total hours: 14.5 Hours)_x000D_  _x000D_  Charge Code: 368178-04_x000D_  _x000D_   _x000D_  _x000D_  Way forward: Please review the work done so far and let us know if you have any comments. We will continue working on “Target” website tomorrow and please note that India Center will start working on “Bed Bath and Beyond” website as well, once the resume operations in around 6 hours._x000D_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Pablo Huber _x000D_  Sent: Thursday, February 06, 2020 1:09 PM_x000D_  To: Connor, Tim &lt;Connor.Tim@</t>
  </si>
  <si>
    <t>Hi Kenneth,_x000D_  _x000D_   _x000D_  _x000D_  Please find attached the deliverable for your request._x000D_  _x000D_   _x000D_  _x000D_  We have been able to complete work for the remaining 4 applications, however, it is important to note that the results were on the lower side and information was very scattered. We have included proxy or additional data in some answers in case it is still useful to you. _x000D_  _x000D_   _x000D_  _x000D_  Points to note:_x000D_  _x000D_   _x000D_  _x000D_  *         In regards to “Sorting &amp; processing of hazardous waste” information was very scattered and mainly referred to methods of processing hazardous waste in general, not specifying technologies or companies. _x000D_  _x000D_  *         For “Self-healing pipes in the context of oil &amp; gas and water distribution” information was on the lower side. We found 3 technologies but all are work in progress, we assume they are still emerging. Please note that we did not locate adoption rates of their new technologies, we only found a general overviews, as well for profitability of the technologies._x000D_  _x000D_  *         For “Fast energy storage for use in power grid reliability”, information was not very straight forward. We found information for energy storage but not always related to power grid reliability. We found a general overview of the growth of the global market utility scale energy storage which we included in case it is still useful to your project._x000D_  _x000D_  *         Lastly, for “Advanced plastic sorting technologies for recycling” there was more information available on new technologies however, specific information on adoption rate and profitability was not available._x000D_  _x000D_   _x000D_  _x000D_  Efforts Invested: 6 Hours (Total Hours: 15 Hours)_x000D_  _x000D_  Charge Code: 347959-06_x000D_  _x000D_   _x000D_  _x000D_  We hope that the information shared is clear and useful._x000D_  _x000D_  Please review the work done and let us know in case of any comments or questions regarding the output or if you require further assistance._x000D_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Thursday, February 06, 2020 4:08 PM_x000D_  To: Dick.Kenneth@</t>
  </si>
  <si>
    <t>Hi Omar,_x000D_  _x000D_   _x000D_  _x000D_  Please find attached an update for your request._x000D_  _x000D_   _x000D_  _x000D_  Today, we have focused efforts on locating as many Prosthetic components manufacturers as possible. We conducted open Internet searches for main competitors of the Companies already listed on the excel file. Please note that, even though we were able to locate some companies located in Europe, most of the companies found are located in the USA. Also, note that this task has been time consuming. Indeed, a lot of companies that we spent time checking had to be discarded (location, not manufacturers). _x000D_  _x000D_   _x000D_  _x000D_  Additionally, we extracted a list of European Companies for ‘Orthopedic, Prosthetic, and Surgical Appliances and Supplies’, from Factiva database, attached on the excel file for your reference. However, as this is an extensive list, we believe that checking for all the companies will be time extensive. Kindly let us know if you would like us to do so._x000D_  _x000D_   _x000D_  _x000D_  Also, as we progressed on this request, we came across prostheses for surgical replacements manufacturers (e.g. hip replacement). Please let us know if these companies should also be under the scope._x000D_  _x000D_   _x000D_  _x000D_  Efforts Invested: 6 Hours (Total Hours: 18.5 Hours)_x000D_  _x000D_  Charge Code: 315789-50_x000D_  _x000D_   _x000D_  _x000D_  Way forward:_x000D_  _x000D_  Please review the work done so far and let us know in case of any comments. We have booked capacity from our Chile center to assist you tomorrow, February 7, in case you would like us to continue our searches, or if you have further instructions. 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t>
  </si>
  <si>
    <t>Hi Nidhi,_x000D_  _x000D_   _x000D_  _x000D_  Greetings for the day!_x000D_  _x000D_   _x000D_  _x000D_  I am now resuming work on Task 1(B) and Task 2 for Midea Group. I will share an update on this, covering as much information as possible, by 7:00 pm IST, today (February 07, 2020)._x000D_  _x000D_   _x000D_  _x000D_  Let me know if you have any queries or suggestions in mind._x000D_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06 February 2020 18:28_x000D_  To: Singh, Nidhi &lt;Singh.Nidhi@</t>
  </si>
  <si>
    <t>Hi Hyunkyu,_x000D_  _x000D_   _x000D_  _x000D_  We hope you had a chance to review the work done so far. _x000D_  _x000D_   _x000D_  _x000D_  We are resuming our efforts to capture the location details of the remaining 467 unique entries in the “Ship mgmt.” tab and 42 companies of “Shipping Co”. We will adopt the earlier used methodology for the requisites and share our update, covering maximum grounds possible by 11:00 PM Seoul time, today (February 07, 2020)._x000D_  _x000D_   _x000D_  _x000D_  Feel free to suggest any re-alignments,_x000D_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_x000D_  Sent: 06 February 2020 19:21_x000D_  To: Koo, Hyunkyu &lt;Koo.Hyunkyu@</t>
  </si>
  <si>
    <t>Hi Ikuko,_x000D_  _x000D_   _x000D_  _x000D_  We wanted to know whether the information on CSALP’s ‘total debt’ needs to be captured or not. Based on your reply, we will spend some time to gather the requested data._x000D_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t>
  </si>
  <si>
    <t>Hi Hajar,_x000D_  _x000D_   _x000D_  _x000D_  Thank you for your reply._x000D_  _x000D_   _x000D_  _x000D_  As suggested, we will cease our efforts after capturing the requested information for all the identified US facilities. Also, going forward, we will capture Geodis facilities source and not for the industries._x000D_  _x000D_   _x000D_  _x000D_  We will share an update by 8:30 AM Paris time, today (February 07, 2020)._x000D_  _x000D_   _x000D_  _x000D_  Let us know in case of any other re-alignments._x000D_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Evalueserve.com Private Limited,Tower 6, 8th Floor, Candor Gurgaon One Realty Projects Pvt. Ltd., IT/ITES SEZ, Candor TechSpace, Tikri Sector-48, Gurugram-122001, Haryana, India_x000D_  _x000D_   _x000D_  _x000D_  From: Bianca Metzler &lt;bianca.metzler@evalueserve.com &lt;mailto:bianca.metzler@evalueserve.com&gt; &gt; _x000D_  Sent: 06 February 2020 19:52_x000D_  To: Khairallah, Hajar &lt;Khairallah.Hajar@</t>
  </si>
  <si>
    <t>Hi Sofia, _x000D_  _x000D_   _x000D_  _x000D_  Thank you for your reply. _x000D_  _x000D_   _x000D_  _x000D_  As suggested, we are pausing our efforts on this request and releasing the capacity booked from our end. However, please feel free to reach out to us in case you further need assistance on this request and we will book the earliest available slot to assist you.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Looking forward to work with you on future assignments.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Berrada, Sofia &lt;Berrada.Sofia@</t>
  </si>
  <si>
    <t>Hi Yusuke,_x000D_  _x000D_   _x000D_  _x000D_  Hope you had a chance to review the work shared yesterday._x000D_  _x000D_   _x000D_  _x000D_  We have reserved some capacity to assist you today on this request. Please let us know in case you would like us to continue work and we will get back to you with estimated delivery timelines. In case we do not hear back from you by 3 PM Tokyo time, today (February 07, 2020), we plan to release the booked capacity. _x000D_  _x000D_   _x000D_  _x000D_  Looking forward to your reply._x000D_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06 February 2020 19:29_x000D_  To: Sato.Yusuke@</t>
  </si>
  <si>
    <t>Hi Harsh,_x000D_  _x000D_   _x000D_  _x000D_  Good Morning!_x000D_  _x000D_   _x000D_  _x000D_  We would like to connect over a call to discuss the output shared and your query on missing volume figures. After our discussion, we can further proceed, accordingly._x000D_  _x000D_  Looking forward to your reply,_x000D_  _x000D_  Warm regards,_x000D_  _x000D_  Prince and Amit_x000D_  _x000D_   _x000D_  _x000D_  Amit Sampaul | Senior Business Analyst | Evalueserve | + 91 124 462 1630 (Extn. 1630)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Shah, Harsh (BGL) &lt;Shah.Harsh2@</t>
  </si>
  <si>
    <t>Hi Brad,_x000D_  _x000D_   _x000D_  _x000D_  Greetings for the day!_x000D_  _x000D_   _x000D_  _x000D_  I hope you had a chance to review the work shared earlier. I am resuming work on the task to locate information around the remaining three regulatory processes as mentioned below:_x000D_  _x000D_  *	Commitments tracking, reporting and close-out_x000D_  *	License management (variations including AR, renewals, referrals)_x000D_  *	Health Authority Interactions_x000D_  _x000D_   _x000D_  _x000D_  Keeping in alignment with the previously stated methodology; for each of the above mentioned processes, I will work on the below mentioned parameters:_x000D_  _x000D_  A.	Identify good resources that discuss/describe/depict each of these processes in more detail and summarize the same_x000D_  B.	Use the information from the resources identified in A to propose/show the major steps in each process _x000D_  _x000D_   _x000D_  _x000D_  I plan to compile my findings in an Excel file and share the final output by 12:30 AM Melbourne time, tomorrow (February 08,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06 February 2020 19:16_x000D_  To: denHeijer.Brad@</t>
  </si>
  <si>
    <t>Hi Sina,_x000D_  _x000D_   _x000D_  _x000D_  I am initiating work to identify Holding companies for the shared list of 194 firms. As stated earlier, I will first leverage Orbis database and check for the desired results. In case, I am unable to find the required information, I will run a manual check for all the companies using the respective Company websites and will conduct a General Internet Search, and capture the Holding companies based on availability._x000D_  _x000D_   _x000D_  _x000D_  As suggested, I will cap my efforts to 10 hours and share an update, by 8:30 am New York time, today (February 7, 2020)._x000D_  _x000D_   _x000D_  _x000D_  Hope this works well with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Ritaban Mukhopadhyay _x000D_  Sent: 06 February 2020 17:44_x000D_  To: Golkari.Sina@</t>
  </si>
  <si>
    <t>Hi Yuta, _x000D_  _x000D_   _x000D_  _x000D_  Good Afternoon, hope you had a chance to review the shared update._x000D_  _x000D_   _x000D_  _x000D_  I am continuing work, to collate a comprehensive list of facilities (manufacturing cosmetic products) for Unilever; along with identifying information on the asked datapoints for all the identified facilities._x000D_  _x000D_   _x000D_  _x000D_  Query: _x000D_  _x000D_  *	As mentioned in my previous Email, Unilever have ~300 subsidiaries &lt;https://www.encyclopedia.com/social-sciences-and-law/economics-business-and-labor/businesses-and-occupations/unilever&gt;  which have their own individual plants, in 90 countries and P&amp;G has ~137 plant locations &lt;https://www.pg.com/en_US/downloads/sustainability/reports/PG_2014_Sustainability_Report.pdf&gt;  globally. However all of these facilities are not manufacturing cosmetic products. Hence, please suggest if you would like me to capture all the facilities for both P&amp;G and Unilever_x000D_  *	Lixil Group Corporation &lt;https://www.lixil.com/en/about/about.html&gt;  is a Japanese manufacturer of building materials and housing equipment. Similarly, Kewpie’s &lt;https://www.kewpie.com/en/&gt;  product portfolio consists of Mayonnaise, Baby food, Sauces, Canned Food and others. Since, the line of business is not related to cosmetic, please suggest, if would like us to work on these company_x000D_  *	By the name Carbee, I did not identify any company. Hence, it would be great if you could share the link or additional details like business line, full name, headquarters, etc., so that I am able to identify the correct company_x000D_  _x000D_   _x000D_  _x000D_  For better alignment of work, please suggest a suitable time to connect over a call to discuss the queries and progress so far._x000D_  _x000D_   _x000D_  _x000D_  I will share my findings for the day, covering as much ground as possible, by 10:30 pm Tokyo time, today (February 07, 2020)._x000D_  _x000D_   _x000D_  _x000D_  Looking forward to your response on the queries._x000D_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06 February 2020 18:52_x000D_  To: Inumaru.Yuta@</t>
  </si>
  <si>
    <t>Hi Rohan,_x000D_  _x000D_   _x000D_  _x000D_  Hope you had a chance to review the work done so far._x000D_  _x000D_   _x000D_  _x000D_  As of now, we have covered 15 companies (India center: 5, Chile center: 5, BCG DRS team: 5) and are resuming work on the remaining 14 companies (from row 14 to 27). _x000D_  _x000D_   _x000D_  _x000D_  We have deployed multiple analysts on this task, and expect to finish all the remaining companies from our end. Also, if in case we have any issues, we will reach out to you and Akshay regarding the same._x000D_  _x000D_   _x000D_  _x000D_  As highlighted by our Chile team, for the company ‘ESSOD Design’ let us know which company you are looking for, since, the located website &lt;http://www.essod.com/&gt;  does not contain relevant information._x000D_  _x000D_   _x000D_  _x000D_  We will share our findings in an Excel file, by 7:00 pm IST, today (February 07, 2020)._x000D_  _x000D_   _x000D_  _x000D_  Let us know in case of any realignments,_x000D_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Angela Nunez &lt;Angela.Nunez@evalueserve.com &lt;mailto:Angela.Nunez@evalueserve.com&gt; &gt; _x000D_  Sent: 07 February 2020 03:24_x000D_  To: Jain.Rohan2@</t>
  </si>
  <si>
    <t>Hi Wray,_x000D_  _x000D_   _x000D_  _x000D_  We are initiating work to locate the global market size (preferably 2019) and market growth (CAGR, 2020-2024 growth forecast) for the shared list of 22 sub-sectors. To source the information, we plan to leverage Industry reports, news articles, followed by conducting a General Internet search. As suggested, we will also include the sources for your reference._x000D_  _x000D_   _x000D_  _x000D_  We will send you the output by 5:30 PM KSA time, today._x000D_  _x000D_   _x000D_  _x000D_  Let us know in case of any changes or suggestions,_x000D_  _x000D_   _x000D_  _x000D_  Kind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Tamara Weitzel &lt;Tamara.Weitzel@evalueserve.com &lt;mailto:Tamara.Weitzel@evalueserve.com&gt; &gt; _x000D_  Sent: 07 February 2020 02:24_x000D_  To: Wang, Wray &lt;Wang.Wray@</t>
  </si>
  <si>
    <t>Hi Jan,_x000D_  _x000D_   _x000D_  _x000D_  Thank you for sharing request with us, _x000D_  _x000D_   _x000D_  _x000D_  The earliest available slot to assist you on this request is today, February 7, 2020 from our Chile centre. Let us know if the timeline works for you and we will book the bandwidth accordingly. _x000D_  _x000D_   _x000D_  _x000D_  Given a go-ahead, the team will share a detailed methodology along with the estimated delivery timelines once they initiate work on it by 9:30 AM Chile time (i.e. 8:30 pm Singapore time), today._x000D_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t>
  </si>
  <si>
    <t>Hi Teng,_x000D_  _x000D_   _x000D_  _x000D_  Thank you for sharing the request with us._x000D_  _x000D_   _x000D_  _x000D_  I am initiating work to research information on how mobile wallets have started micro-lending and different innovative ways of how micro-lending has been used to drive financial inclusion (players, innovative/digital strategies deployed to get the unbanked to engage in micro-loans to get them to the banking system)._x000D_  _x000D_   _x000D_  _x000D_  To capture the required information, I will be conducting a General Internet search and also leverage Factiva database._x000D_  _x000D_   _x000D_  _x000D_  I will share my findings compiled in an Excel file, by 7:30 PM Kuala Lumpur Time, today (February 07, 2020). _x000D_  _x000D_   _x000D_  _x000D_  Let me know in case of any re-alignments,_x000D_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Wong, Hay Teng &lt;Wong.HayTeng@</t>
  </si>
  <si>
    <t>Hi Neil,_x000D_  _x000D_   _x000D_  _x000D_  Thank you for your Email and budget extension._x000D_  _x000D_   _x000D_  _x000D_  My colleague Rajat is on leave for a week, therefore, I will be assisting you on this task._x000D_  _x000D_   _x000D_  _x000D_  As suggested, I will prioritize the new list of 18 doctors shared in PowerPoint presentation to locate their academic publications and joining year at Piedmont as per the earlier stated methodology. Post that, I will move to the previous task to locate the publications of doctors captured under tab ‘A1 - staff for key sites’ of the Excel file._x000D_  _x000D_   _x000D_  _x000D_  I will compile my findings in a separate tab of the Excel file and share it with you by 05:30 am Los Angeles time, today (February 07,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Chaudhary, Neil &lt;Chaudhary.Neil@</t>
  </si>
  <si>
    <t>Hi Lynette,_x000D_  _x000D_   _x000D_  _x000D_  Hope you are doing well!_x000D_  _x000D_   _x000D_  _x000D_  We have resumed work to update financials for UOB Hong Kong in the earlier shared Excel file. We will share our first update by 4:00 PM SGT, today._x000D_  _x000D_   _x000D_  _x000D_  Do let me know in case of any realignments._x000D_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Vandana Kushwaha _x000D_  Sent: 06 February 2020 12:51_x000D_  To: Poon, Lynette &lt;Poon.Lynette@</t>
  </si>
  <si>
    <t>Hi Wissam,_x000D_  _x000D_   _x000D_  _x000D_  We hope you are doing good!_x000D_  _x000D_   _x000D_  _x000D_  We are currently in process of scoping the request, and will get back to you with the detailed methodology and estimated timelines in some time._x000D_  _x000D_   _x000D_  _x000D_  Best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06 February 2020 16:08_x000D_  To: Bechara, Wissam &lt;Bechara.Wissam@</t>
  </si>
  <si>
    <t>Hi Audrey,_x000D_  _x000D_   _x000D_  _x000D_  Thank you for the sharing the request with us._x000D_  _x000D_   _x000D_  _x000D_  I am initiating work on the request to capture information on requested parameters such as “Size of market (USD)”, “CAGR / expected growth rate” along with the sources for the shared list of 11 markets mentioned in the Excel file. _x000D_  _x000D_   _x000D_  _x000D_  To locate the required information, I will leverage our subscribed list of databases like EMIS, Thomson One and IDC and further supplement it by an Open Internet search. _x000D_  _x000D_   _x000D_  _x000D_  However, I am apprehensive about the data availability for market size for each market for the same year. For example, market size for ‘Army Training' could be available for the year 2017 and for 'Military GPS' could be available for 2018. Hence, I will share the market size for the latest available data._x000D_  _x000D_   _x000D_  _x000D_  I plan to share an update, covering most of the market details by, 8:30 am Boston Time, today (February 7, 2020)._x000D_  _x000D_   _x000D_  _x000D_  Please let us know in case of any changes or queries._x000D_  _x000D_   _x000D_  _x000D_  Regards,_x000D_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t>
  </si>
  <si>
    <t>Hi Shirley,_x000D_  _x000D_   _x000D_  _x000D_  We are glad that the output was in line with your expectations. _x000D_  _x000D_   _x000D_  _x000D_  We are resuming work to identify major telco operators for the remaining two countries (US and Tanzania) along with the information on the asked seven parameters, by following the earlier approach._x000D_  _x000D_   _x000D_  _x000D_  After that, we will initiate work on the ask 2 i.e. telco pricing benchmarking on the following parameters- number of telco’s in the country, price per GB (USD) and Telco customers (in millions), total market penetration (%) for the time frame of 2015-19. To collect the required information, we will check the operators official websites and IR material, leverage Thomson One database for analyst reports, followed by conducting a General Internet search. However, we are apprehensive about the data availability on yearly basis._x000D_  _x000D_   _x000D_  _x000D_  We will compile our findings in the earlier shared Excel file and share an update, by 4:30 pm, Kenya time, today (February 07, 2020)._x000D_  _x000D_   _x000D_  _x000D_  Let us know in case of any suggestions and re-alignments._x000D_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Mujera, Shirley &lt;Mujera.Shirley@</t>
  </si>
  <si>
    <t>Hi Arzaa,_x000D_  _x000D_   _x000D_  _x000D_  Thank you for the go-ahead,_x000D_  _x000D_   _x000D_  _x000D_  We have resumed our operations from the India centre for today. I am initiating work on the task, to identify databases relevant to ‘protein sequences, 3D structures, and functions’. To locate the asked information, conduct an Open Internet search to capture the information on available ‘Open/Free’ and ‘Paid’(along with its subscription cost) databases for the asked parameters._x000D_  _x000D_   _x000D_  _x000D_  I plan to spend the allocated budget of 4 hours and share an update, by 7:30 am New Jersey time, today (February 07, 2020)._x000D_  _x000D_   _x000D_  _x000D_  Let me know in case of any realignments,_x000D_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t>
  </si>
  <si>
    <t>Hi Tim, _x000D_  _x000D_   _x000D_  _x000D_  I am initiating work on this request, to locate SKU information of sheets and bedding for the brand “Bed, Bath and Beyond’ from our India centre. As suggested, I will follow the criteria mentioned in your previous mail for cases related to “colour” and “sizes”._x000D_  _x000D_   _x000D_  _x000D_  I will leverage the methodology followed by our colleagues to capture the requisite from the suggested link for Bed, Bath and Beyond &lt;https://www.bedbathandbeyond.com/store/category/bedding/sheets-pillowcases/15401/?icid=glb_global_fly_L2_link_SheetsPillowcases_15401.&gt; ._x000D_  _x000D_   _x000D_  _x000D_  I will share an update covering as much ground as possible, by 8:30 AM New Jersey Time, today (February 7, 2020). For the remaining task on bed bath and beyond, our colleagues from Chile will resume work on this request post my update._x000D_  _x000D_   _x000D_  _x000D_  Please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Connor, Tim &lt;Connor.Tim@</t>
  </si>
  <si>
    <t>Hi Reni,_x000D_  _x000D_   _x000D_  _x000D_  Thank you for sharing the request with us!_x000D_  _x000D_   _x000D_  _x000D_  I will be initiating efforts on the task in the second half of our day, to locate information with respect to the case context shared by you. In accordance with Abbott’s platform shift, I will capture relevant information that would provide an overview of the timeline of Abbott’s m2000 phase out and Alinity launch. Based on that, I will collate the data in alignment with the below mentioned parameters:_x000D_  _x000D_  *	When Abbott's m2000 platform will be phased out.  If they expect this to be dragged out for a while or will there be a sharp switch soon_x000D_  *	Abbott's planned Alinity platform launch _x000D_  _x000D_  	*	 If there are any delays expected in the launch_x000D_  	*	What are the main differences between Alinity and the m2000 platform?_x000D_  _x000D_  To update the requisite details, I will leverage Factiva database followed by referring the company website for press releases and IR reports. Additionally, I will conduct a General Internet search to and scan any reports or articles sharing insight for the same. Please share if you have a budget cap for this request._x000D_  _x000D_  I plan to compile my findings in an Excel file and share the final output by 1:30 PM London time, today (February 7,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Onafeko, Reni &lt;Onafeko.Reni@</t>
  </si>
  <si>
    <t>Hi Dessy,_x000D_  _x000D_   _x000D_  _x000D_  Hope you are doing well._x000D_  _x000D_   _x000D_  _x000D_  I am initiating work to locate information for Gazprom on the five parameters mentioned below. To source the mentioned requirements, I plan to scan the official company website of ‘Gazprom’,  for its current and historical press articles and IR material. Further, I would be leveraging Factiva (for press articles) and Thomson one (for M&amp;A activities) databases, and conduct a General Internet search (if required)._x000D_  _x000D_   _x000D_  _x000D_  Parameters:_x000D_  _x000D_  *	Number of patents held by Gazprom and their respective fields_x000D_  *	What Gazprom is most known for, in terms of operations and Product/Service portfolio_x000D_  *	Recent Mergers or acquisitions, specifically with technology companies_x000D_  *	Regions where the company is a key player_x000D_  *	Technologies and industries where Gazprom is leader in the field_x000D_  _x000D_   _x000D_  _x000D_  I will share my findings, covering as much ground as possible, with you by 3:30 AM Houston time, today (February 07, 2020). _x000D_  _x000D_   _x000D_  _x000D_  Let me know in case of any changes or realignments._x000D_  _x000D_   _x000D_  _x000D_  Thanks,_x000D_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Tamara Weitzel &lt;Tamara.Weitzel@evalueserve.com &lt;mailto:Tamara.Weitzel@evalueserve.com&gt; &gt; _x000D_  Sent: 07 February 2020 02:41_x000D_  To: Vekilov, Dessy &lt;Vekilov.Dessy@</t>
  </si>
  <si>
    <t>Hi Azhar,_x000D_  _x000D_   _x000D_  _x000D_  Thank you for sharing request with us, _x000D_  _x000D_   _x000D_  _x000D_  The earliest available slot to assist you on this request is today, February 7, 2020 from our Chile centre. Let us know if the timeline works for you and we will book the bandwidth accordingly. _x000D_  _x000D_   _x000D_  _x000D_  Given a go-ahead, the team will share a detailed methodology along with the estimated delivery timelines once they initiate work on it by 9:30 AM Chile time (i.e. 4:30 pm Dubai time), today._x000D_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From: Request Management System_x000D_  Sent: Friday, February 7, 2020 10:58:31 AM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RES1066256 &lt;https://bcg.service-now.com/nav_to.do?uri=u_request_drs_kpo_evs.do%3Fsys_id=bc8f47bd1bb28094b176964ead4bcb81%26sysparm_stack=u_request_drs_kpo_evs_list.do&gt; _x000D_  Requestor: Alam Azhar_x000D_  Request Subject: RE: This week_x000D_  Requested Deadline: _x000D_  _x000D_  Original Request:_x000D_  From: Alam.Azhar@</t>
  </si>
  <si>
    <t>Hi Harsh, _x000D_  _x000D_   _x000D_  _x000D_  Thank you for your time over the call._x000D_  _x000D_   _x000D_  _x000D_  As discussed, we are considering this request as closed, as it is not possible to provide the volume sales data for the models separately._x000D_  _x000D_   _x000D_  _x000D_  Please feel free to connect with us in case you require assistance with any other task. Based on your reply, we would be happy to book the latest available slot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Have a great day ahead!_x000D_  _x000D_   _x000D_  _x000D_  Kind Regards,_x000D_  _x000D_  Amit and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Amit Sampaul &lt;Amit.Sampaul@evalueserve.com &lt;mailto:Amit.Sampaul@evalueserve.com&gt; &gt; _x000D_  Sent: 07 February 2020 10:36_x000D_  To: Shah.Harsh2@</t>
  </si>
  <si>
    <t>Hi Aaqib, _x000D_  _x000D_   _x000D_  _x000D_  Thank you for sharing the additional task!_x000D_  _x000D_   _x000D_  _x000D_  Due to pre committed requests in our pipeline, our team is running with full capacity today. The earliest available capacity to assist you on this task is of Monday (February 10, 2020), from our India center. In case anything frees up today, we will try to initiate work on the US companies, please share the details as per your convenience._x000D_  _x000D_   _x000D_  _x000D_  Let us know if the timeline suits you and we would accommodate this task in our pipeline._x000D_  _x000D_   _x000D_  _x000D_  Looking forward to your reply,_x000D_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t>
  </si>
  <si>
    <t>Hi Yuta, _x000D_  _x000D_   _x000D_  _x000D_  Thank you for the quick response._x000D_  _x000D_   _x000D_  _x000D_  As suggested, I am holding my efforts on Unilever._x000D_  _x000D_   _x000D_  _x000D_  From your Email, I understand that you want me to check for the operational capabilities (‘Manufacturing’, ‘Distribution’ and ‘Manufacturing and Distribution’ both) of all the 171 facilities covered so far. Hence, I am initiating work to capture the type of facility and will include the same in “Column-E titled Facility Type” of the shared Excel file. _x000D_  _x000D_   _x000D_  _x000D_  I will be leveraging the IR material of the respective companies, followed by performing an Open Internet search to identify the type of facility._x000D_  _x000D_   _x000D_  _x000D_  I have checked for the comprehensiveness of cosmetic manufacturing facilities for all the companies covered so far (Estee Lauder Company, Shiseido, L'Oreal, LVMH and Kose). However, I believe that there might be some more cosmetic manufacturing facilities for Unilever and P&amp;G, as per the sources shared in my last email. Let me know if you want me to focus on capturing more facilities for both these companies. As of now, I am initiating work on identifying the facility type for the facilities captured so far._x000D_  _x000D_   _x000D_  _x000D_  I will share my findings for the day, covering as much ground as possible, by 10:30 pm Tokyo time, today (February 07, 2020)._x000D_  _x000D_   _x000D_  _x000D_  Feel free to reach out in case of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t>
  </si>
  <si>
    <t>Hi Laura,_x000D_  _x000D_   _x000D_  _x000D_  Our colleagues in Chile are offline right now; thus, Llindrisca and team will continue work on this, once they resume operations in about 6 hours (7:30 am Atlanta time)_x000D_  _x000D_   _x000D_  _x000D_  Let us know in case of any realignments,_x000D_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Spindler, Laura &lt;Spindler.Laura@</t>
  </si>
  <si>
    <t>Hi Priscilla,_x000D_  _x000D_   _x000D_  _x000D_  Greetings for the day!_x000D_  _x000D_   _x000D_  _x000D_  I am sharing the articles for the period ‘Jan 31- Feb 07, 2020’ in the attached Excel file. _x000D_  _x000D_   _x000D_  _x000D_  Please review the articles and let me know the suggested changes. Basis your reply and suggestions, I will share the final draft of the newsletter with you on Monday (Feb 10, 2020)._x000D_  _x000D_   _x000D_  _x000D_  Looking forward to your reply._x000D_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Devansh Bilala &lt;Devansh.Bilala@evalueserve.com &lt;mailto:Devansh.Bilala@evalueserve.com&gt; &gt; _x000D_  Sent: 03 February 2020 14:53_x000D_  To: Wijaya.Priscilla@</t>
  </si>
  <si>
    <t>Hi Zeina,_x000D_  _x000D_   _x000D_  _x000D_  Thank you for sharing request with us, _x000D_  _x000D_   _x000D_  _x000D_  We understand the urgency of this task. However, currently, our India centre is working at full capacity, with previously pipelined requests. The earliest available slot to assist you on this request is today, February 7, 2020 from our Chile centre. Let us know if the timeline works for you and we will book the bandwidth accordingly. _x000D_  _x000D_   _x000D_  _x000D_  Given a go-ahead, the team will share a detailed methodology along with the estimated delivery timelines once they initiate work on it by 9:30 AM Chile time (i.e. 4:30 pm Dubai time), today._x000D_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From: Request Management System_x000D_  Sent: Friday, February 7, 2020 12:10:15 PM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RES1066306 &lt;https://bcg.service-now.com/nav_to.do?uri=u_request_drs_kpo_evs.do%3Fsys_id=d5ef5f791b768094b176964ead4bcbdd%26sysparm_stack=u_request_drs_kpo_evs_list.do&gt; _x000D_  Requestor: Baydoun Zeina_x000D_  Request Subject: Request RES1065192: Urgent request._x000D_  Requested Deadline: _x000D_  _x000D_  Original Request:_x000D_  From: Baydoun.Zeina@</t>
  </si>
  <si>
    <t>Hi Pierre,_x000D_  _x000D_   _x000D_  _x000D_  Hope you had a great start of the day._x000D_  _x000D_   _x000D_  _x000D_  This is Laura from our Romania center and I will be assisting you on this request today. In order to capture the desired financial information for the 13 targeted players, I will leverage the companies’ websites and annual reports. If necessary, a General Internet search will be conducted for the missing points. The results will be compiled in the Excel file provided and shared as soon as finished, no later than our EOD, 5 pm CET._x000D_  _x000D_   _x000D_  _x000D_  In the meantime, feel free to let me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Bianca Metzler _x000D_  Sent: Thursday, February 6, 2020 3:49 PM_x000D_  To: Monin, Pierre &lt;Monin.Pierre@</t>
  </si>
  <si>
    <t>Hi Azhar,_x000D_  _x000D_   _x000D_  _x000D_  Thank you for your go-ahead on this,_x000D_  _x000D_   _x000D_  _x000D_  The capacity has been blocked, and our Chile team will be in touch with more details on request methodology and delivery timelines once they resume operations by 4:30 pm Dubai time on February 7, 2020._x000D_  _x000D_   _x000D_  _x000D_  Let us know in case of any changes,_x000D_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Alam, Azhar &lt;Alam.Azhar@</t>
  </si>
  <si>
    <t>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t>
  </si>
  <si>
    <t>Hello Laura,_x000D_  _x000D_   _x000D_  _x000D_  Trust you are well._x000D_  _x000D_   _x000D_  _x000D_  This is Adela from Romania center where we have just resumed operations and I am reaching out to confirm that I can assist with the request below. I have noticed that the given deadline expired yesterday, therefore it would be great if you let us know whether our help is still needed._x000D_  _x000D_   _x000D_  _x000D_  Looking forward to your reply._x000D_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_x000D_  Sent: Thursday, February 6, 2020 4:10 PM_x000D_  To: Sanz Herrera, Laura_x000D_  Cc: Tiwari, Ritwik; BCG_x000D_  Subject: RE: RES1065178 - Identify energy infrastructure companies from Capital IQ classification_x000D_  _x000D_   _x000D_  _x000D_  Thank you for your swift reply, Laura. We understand the urgency but unfortunately, we are working at full capacity today with previously committed requests and deadlines._x000D_  _x000D_   _x000D_  _x000D_  Nonetheless, should there be any possibility from your side to extend this deadline, please let us know and we will be happy to help._x000D_  _x000D_   _x000D_  _x000D_  Look forward for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&lt;SanzHerrera.Laura@</t>
  </si>
  <si>
    <t>Hi Yusuke,_x000D_  _x000D_   _x000D_  _x000D_  Since, we did not receive a go-ahead on this request, we are releasing the booked capacity to assist you on this request._x000D_  _x000D_   _x000D_  _x000D_  Please feel free to connect with us in case you require assistance with any other task. Based on your reply, we would be happy to book the latest available slot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Have a great day ahead!_x000D_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07 February 2020 10:25_x000D_  To: Sato.Yusuke@</t>
  </si>
  <si>
    <t>Hi Wissam,_x000D_  _x000D_   _x000D_  _x000D_  Greetings from the India centre!_x000D_  _x000D_   _x000D_  _x000D_  Going by the case context which you shared, we understand that you want to have an idea about the number of domestic and international visits (day trip and overnight trips) in the suggested regions of KSA, on the basis of purpose of trips. With this, we are initiating work on your request, to capture the data around the number of visits, population and growth of visits for the mentioned KSA regions and other global locations. _x000D_  _x000D_   _x000D_  _x000D_  For now, we are initiating work on the DR1_Baseline tabs of the shared file, and will gather information on Domestics and Inbound Tourist Trips by Purpose of Visit for the years 2018-2020. Post that, we plan to initiate work on gathering information on the Overnight visits and Daytrip visits for the shared list of global locations. After this, we will initiate our research on “DR6_ Jeddah Religious” tab, and check for the content regarding the percentage of religious visits to Mekka every year that pass by Jeddah. To locate this we will leverage Statista, Euromonitor and EMIS databases to look for reports stating the asked information. We also plan to check the websites of tourism agencies for each region and conduct a General Internet search to identify related content._x000D_  _x000D_   _x000D_  _x000D_  However, as per our previous experience with similar tasks, we would like to convey that data on city level bifurcations might be very limited._x000D_  _x000D_   _x000D_  _x000D_  Query: It would be great if you could elaborate more upon the type of data you aim to get for Population of people living in radius of 1,2,3,4 hour drive from Jeddah, as the geographical boundary here is not very clear and the data on such parameters might not be available. Please suggest if getting population of adjoining cities would suffice the purpose._x000D_  _x000D_   _x000D_  _x000D_  We will share our findings with you, covering as much ground as possible, by 5.30 pm Dubai time, today (February 07, 2020). Also, it will be helpful if you could suggest a suitable time to connect with you over call to discuss the requirements in detail._x000D_  _x000D_   _x000D_  _x000D_  Looking forward to hearing from you,_x000D_  _x000D_   _x000D_  _x000D_  Regards,_x000D_  _x000D_  Evalueserve Team_x000D_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_x000D_  Sent: 07 February 2020 11:15_x000D_  To: Bechara.Wissam@</t>
  </si>
  <si>
    <t>Hi Eungsoo,_x000D_  _x000D_   _x000D_  _x000D_  Hope my Email finds you well and that you got a chance to review the work shared yesterday._x000D_  _x000D_   _x000D_  _x000D_  We have resumed operations from our Romania center and were wondering if you would still need some research done on this topic. Given your go-ahead until 5:30 PM, Seoul time, I will start searching for more details on the collaborations, otherwise I plan to release the capacity._x000D_  _x000D_   _x000D_  _x000D_  Looking forward to your reply._x000D_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Maria Somfelean _x000D_  Sent: Thursday, February 06, 2020 3:30 PM_x000D_  To: Kim.Eungsoo@</t>
  </si>
  <si>
    <t>Hi Hajar,_x000D_  _x000D_   _x000D_  _x000D_  We are left with only 10 entries for the identified US facilities. Hence, we plan to share an update after completing work on the US in next one hour (9:30 am Paris time)._x000D_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07 February 2020 10:19_x000D_  To: Khairallah.Hajar@</t>
  </si>
  <si>
    <t>Hi Zeina,_x000D_  _x000D_   _x000D_  _x000D_  Thank you for your go-ahead on this,_x000D_  _x000D_   _x000D_  _x000D_  We have blocked 9 hours of capacity to assist you today on this request. Our Chile team will be in touch with more details on request methodology and delivery timelines once they resume operations by 4:30 pm Dubai time on February 7, 2020._x000D_  _x000D_   _x000D_  _x000D_  Let us know in case of any changes,_x000D_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Baydoun, Zeina &lt;Baydoun.Zeina@</t>
  </si>
  <si>
    <t>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t>
  </si>
  <si>
    <t>Hi Hajar,_x000D_  _x000D_   _x000D_  _x000D_  With this update, we have completed work on all 89 US facilities by using Google Maps and highlighted the same in Green in the attached Excel file. _x000D_  _x000D_   _x000D_  _x000D_  Efforts Invested: 5 Hours (Total: 18 Hours) _x000D_  _x000D_  Charge Code: 293948-41_x000D_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 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*China center will be closed until February 09, 2020, following a government advisory in the country._x000D_  _x000D_   _x000D_  _x000D_  From: Aman Bansal &lt;Aman.Bansal@evalueserve.com &lt;mailto:Aman.Bansal@evalueserve.com&gt; &gt; _x000D_  Sent: 07 February 2020 13:05_x000D_  To: Khairallah.Hajar@</t>
  </si>
  <si>
    <t>Hi Lynette,_x000D_  _x000D_   _x000D_  _x000D_  In the attached Excel file, we have updated financials for UOB Hong Kong Branch for the financial years 2017, 2018 and quarterly figures 6M 2018 and 6M 2019 from the reports available on UOB Hong Kong Regulatory Disclosure &lt;https://www.uobgroup.com/hk/regulatory_disclosure.html&gt;  section. We have updated the sources in Column AD, AE and mentioned the respective filings highlighted in Orange (FS 2018/ Q2 2019) from which information has been captured in Column headers. _x000D_  _x000D_  For Instance:_x000D_  _x000D_   _x000D_  _x000D_  _x000D_  _x000D_   _x000D_  _x000D_  We would like to highlight the below mentioned points._x000D_  _x000D_  *	Financial disclosure statements were available on Half Yearly and Annual basis for 2018 and 2019_x000D_  *	Bank only reports regulatory disclosures (Liquidity Disclosures) for 2015-2017 and Q1 and Q3 (2018 and 2019)_x000D_  *	Annual reports/Financial statements/Presentations are not available for periods prior to 2017. We even conducted an open internet search to look for reports_x000D_  *	We have checked SnL database, however, financial information for UOB Hong Kong was not available_x000D_  *	We also looked for UOB Group reports and presentations to capture business segment breakdown for UOB HK. However, UOB Group report (AR 2018) &lt;https://www.uobgroup.com/investor-relations/assets/pdfs/investor/annual/UOB_Annual_Report_2018.pdf&gt;  figures for China as a whole; which includes Mainland China, Hong Kong SAR and Taiwan_x000D_  _x000D_   _x000D_  _x000D_  Below screenshot from UOB Group Q3 2019 Investor Presentation &lt;https://www.uobgroup.com/investor-relations/assets/pdfs/investor/financial/2019/cfo-presentation-3q-2019.pdf&gt;  (Page 15) will help in better understanding of the same:_x000D_  _x000D_   _x000D_  _x000D_  _x000D_  _x000D_   _x000D_  _x000D_  Please retrieve the source documents from the shared link. (Link &lt;https://send.bcg.com/6wQD1EQhRXc7Fg7uWWVH6Lr5&gt; )_x000D_  _x000D_   _x000D_  _x000D_  Efforts Invested: 2.5 hours (Total: 43.5 hours)_x000D_  _x000D_  Charge Code: 248006-04_x000D_  _x000D_   _x000D_  _x000D_  Please review the work shared and let us know in case of any further assistance. Based on your reply, we will book the earliest available bandwidth._x000D_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Vandana Kushwaha _x000D_  Sent: 07 February 2020 11:08_x000D_  To: Poon.Lynette@</t>
  </si>
  <si>
    <t>Hello Laura,_x000D_  _x000D_   _x000D_  _x000D_  Many thanks for your swift reply._x000D_  _x000D_   _x000D_  _x000D_  I can gladly start off on the task but I cannot guarantee the full coverage of the 118 companies resulted from the selection of “Oil and Gas Storage and Transportation” (column K) as primary industry and the filtering out of the dash from column S, “10 Year TSR (12/31/2009 - 12/31/2019)” till 1 pm CET._x000D_  _x000D_   _x000D_  _x000D_  From my understanding, I mainly need to leverage the companies’ websites and check whether they operate LNG terminals, filling plants, pipelines, and gas stations, and are involved in oil/gas transportation as it is the case for Afriquia Gaz SA: https://www.afriquiagaz.com/index.php/infrastructures._x000D_  _x000D_   _x000D_  _x000D_  I will create a new column in the Excel file with “yes/no” input depending on the company being or not an infra company, and another one with sources. _x000D_  _x000D_   _x000D_  _x000D_  I will try to cover as much as possible by 1PM CET and if needed, I can continue afterwards._x000D_  _x000D_   _x000D_  _x000D_  Looking forward to you thoughts._x000D_  _x000D_   _x000D_  _x000D_  Betz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[mailto:SanzHerrera.Laura@</t>
  </si>
  <si>
    <t>Hi Zeina,_x000D_  _x000D_   _x000D_  _x000D_  We reassessed our capacity at India center, and will be able to assist you sooner on this request. Our colleagues Vandana and Neha (Copied in this Email) will get back to you with the detailed methodology along with the delivery timelines in next one hour. Hope this is suitable._x000D_  _x000D_   _x000D_  _x000D_  Let us know in case of any realignments,_x000D_  _x000D_   _x000D_  _x000D_  Best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Rajat Jain (Caps-08) _x000D_  Sent: 07 February 2020 13:06_x000D_  To: Baydoun.Zeina@</t>
  </si>
  <si>
    <t>Hi Jan,_x000D_  _x000D_   _x000D_  _x000D_  Thank you for your email._x000D_  _x000D_   _x000D_  _x000D_  As suggested, we will consider this request as closed from your end._x000D_  _x000D_   _x000D_  _x000D_  Feel free to reach out to us in case you require assistance on any other task in future, and we will be happy to book the earliest available capacity to assist you accordingly._x000D_  _x000D_   _x000D_  _x000D_  Looking forward to working with you on future assignments,_x000D_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Fockedey, Jan &lt;Fockedey.Jan@</t>
  </si>
  <si>
    <t>Hi Daniel,_x000D_  _x000D_   _x000D_  _x000D_  Thank you for your feedback and for sharing the charge code 😊._x000D_  _x000D_   _x000D_  _x000D_  In case you need help with any other requests in the future, do not hesitate to let us know._x000D_  _x000D_   _x000D_  _x000D_  Have a nice day,_x000D_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Tonke, Daniel &lt;Tonke.Daniel@</t>
  </si>
  <si>
    <t>Hi Joseph,_x000D_  _x000D_   _x000D_  _x000D_  Thank you for sharing request with us,_x000D_  _x000D_   _x000D_  _x000D_  We are checking with our compliance team if it would be possible for us to execute this piece. We will update you on the same in next 1-2 hours, once we receive inputs from the team. _x000D_  _x000D_   _x000D_  _x000D_  Unfortunately, all our centres are running at full capacity for today (February 07, 2019), with previously committed requests. The earliest available slot to assist you is on Monday, February 10, 2020 from our India centre (from 06:00 am – 03:30 pm Seoul time). In case we would be able to assist you on this request without any compliance issues, we request you to let us know if the timeline works for you and will book the bandwidth accordingly._x000D_  _x000D_   _x000D_  _x000D_  Let us know in case of any realignments,_x000D_  _x000D_   _x000D_  _x000D_  Best Regards,_x000D_  _x000D_  Rajat 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From: Request Management System_x000D_  Sent: Friday, February 7, 2020 11:04:33 AM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RES1066267 &lt;https://bcg.service-now.com/nav_to.do?uri=u_request_drs_kpo_evs.do%3Fsys_id=4bf05b711bf28094b176964ead4bcb4b%26sysparm_stack=u_request_drs_kpo_evs_list.do&gt; _x000D_  Requestor: Kwon Joseph_x000D_  Request Subject: Request to scripting the youtube video_x000D_  Requested Deadline: _x000D_  _x000D_  Original Request:_x000D_  From: Kwon.Joseph@</t>
  </si>
  <si>
    <t>Hi Kayne,_x000D_  _x000D_   _x000D_  _x000D_  Thank you for sharing the additional task._x000D_  _x000D_   _x000D_  _x000D_  I am initiating work to locate the information for support provided by the top 50 philanthropic organisations to the bushfire affected communities. To conduct my search I will leverage press articles, organisation websites followed by a General Internet search._x000D_  _x000D_   _x000D_  _x000D_  I plan to share my findings in an Excel file by 12:00 AM, Melbourne time, February 08, 2020._x000D_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Harwood, Kayne &lt;Harwood.Kayne@</t>
  </si>
  <si>
    <t>Hi Maxime, _x000D_  _x000D_   _x000D_  _x000D_  I hope you are doing well. _x000D_  _x000D_   _x000D_  _x000D_  As agreed, I am writing with an update on Factiva Newsletter Builder. I am attaching both outputs with articles published on 6 February to assess the differences and similarities between the two templates/approaches. _x000D_  _x000D_   _x000D_  _x000D_  Please see below some notes regarding Factiva’s tool capabilities: _x000D_  _x000D_   _x000D_  _x000D_  Email settings: _x000D_  _x000D_  *         As recipients, we can add up to 100 email addresses, with CC and BCC fields available. The end users will receive the newsletter from a Factiva format email address: emailednews@email.global.factiva.com &lt;mailto:emailednews@email.global.factiva.com&gt; . As noticed, Factiva does not offer the possibility to create a custom email address from which to send the daily editions.   _x000D_  _x000D_   _x000D_  _x000D_  Template and format content:_x000D_  _x000D_  *         As features, Factiva allows us to create sections and sub-sections, in order to maintain the structure of the newsletter. In addition, we can flag an article and/or add comments for the readers._x000D_  _x000D_  *         Newsletter recipients can also be shown a table of contents with article titles, source names and publication dates options available (only for centered templates)._x000D_  _x000D_  *         We can send the editions either as HTML email body, plain text email body, HTML attachment only, RTF attachment only, or PDF attachment only. I am attaching the HTML email body version, as this is the most similar one to our current template._x000D_  _x000D_  *         We have the possibility to create customized templates, in addition to the Factiva predefined ones. Thus, I was able to use the same header, BCG logo and colors. _x000D_  _x000D_   _x000D_  _x000D_  Factiva limitations: _x000D_  _x000D_  *         The formatting options are limited and we can only make changes to the extent that Factiva allows: i.e. we cannot underline the text, move the publication date next to the title, edit the summaries or sanitize the text._x000D_  _x000D_  *         In the template, we can only display the lead sentence to provide a sense of the article's content. As noticed, full articles cannot be read directly in the email inboxes, and recipients must have Factiva access (news are displayed in Factiva by clicking the article titles or selecting the “View all articles” option)._x000D_  _x000D_   _x000D_  _x000D_  Do have a look at the attachments in order to see which option suits you best - I would be happy to answer any question you may have. In the meantime, we will continue with the initial approach and send the daily editions directly to you, by using the outlook template. My colleague, Ema, will send today’s edition shortly.  _x000D_  _x000D_   _x000D_  _x000D_  Look forward to your thoughts on this.  _x000D_  _x000D_   _x000D_  _x000D_  Wish you a nice day, _x000D_  _x000D_  Liliana _x000D_  _x000D_   _x000D_  _x000D_  Liliana Polgar | Manager | Evalueserve | + 40 364 730 325 (Extn. 3325) _x000D_  _x000D_   _x000D_  _x000D_  S.C. Evalueserve S.R.L. Olimpia Business Center Calea Dorobantilor, nr. 98-100, Etaj 7, Cluj-Napoca, Cluj 400609, Romania_x000D_  _x000D_   _x000D_  _x000D_  From: Emanuela Berchi _x000D_  Sent: Thursday, February 06, 2020 11:58 AM_x000D_  To: Kern.Maxime@</t>
  </si>
  <si>
    <t>Dear  Maxime,_x000D_  _x000D_   _x000D_  _x000D_  Hope you are having a great day._x000D_  _x000D_   _x000D_  _x000D_  Today I have selected 4 articles with global focus, 3 concerning Italy and 1 concerning Israel. _x000D_  _x000D_   _x000D_  _x000D_  Happy Friday :)_x000D_  _x000D_   _x000D_  _x000D_  Best regards,_x000D_  Emanuela_x000D_  _x000D_   _x000D_  _x000D_  Emanuela Berchi | Business Analyst | Evalueserve | +40 364 730 300 (Extn. 3138) _x000D_  _x000D_   _x000D_  _x000D_  S.C. Evalueserve S.R.L., Olimpia Business Center, Calea Dorobantilor, 98-100, Etaj 4, Cluj-Napoca, Cluj 400609, Romania_x000D_  _x000D_   _x000D_  _x000D_  From: Kern, Maxime [mailto:Kern.Maxime@</t>
  </si>
  <si>
    <t>Hi Zeina,_x000D_  _x000D_   _x000D_  _x000D_  We have initiated work to evaluate the list of countries on Slide 1 against the list of criteria and additional drivers of competitiveness mentioned on Slide 2 of the shared PowerPoint Presentation. As suggested, we will provide 2-3 insights per criteria per country in a tabular format._x000D_  _x000D_   _x000D_  _x000D_  We will conduct a General Internet search to source the requested information._x000D_  _x000D_   _x000D_  _x000D_  As our India Centre is operational till 7:30 AM Central time, we will share our findings compiled in an Excel file by our EOD. We will continue work on the remaining countries once we will resume our operations by 10:00 PM Central time on February 09, 2020. 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Rajat Jain (Caps-08) &lt;Rajat.Jain2@evalueserve.com &lt;mailto:Rajat.Jain2@evalueserve.com&gt; &gt; _x000D_  Sent: 07 February 2020 14:06_x000D_  To: Baydoun.Zeina@</t>
  </si>
  <si>
    <t>Hi Azhar,_x000D_  _x000D_   _x000D_  _x000D_  My name is Kathrin and due to some realignments, I will be helping you with this request starting today from our Romania center._x000D_  _x000D_   _x000D_  _x000D_  As methodology, I will conduct a General Internet search to update the Excel file shared by you with a more detailed categorization for each type of beverage. For gin, I will use the categories given by you, while for the rest of them I will research the categories, limiting them to 4/5._x000D_  _x000D_   _x000D_  _x000D_  At the moment, it will be hard to tell how much time will be needed to categorize a beverage as it depends on how straightforward the information is and also on how easily it is to select one of the categories. Nonetheless, I will reach out with a first update by our EOD (8 pm, Dubai time), and based on the progress made until then, I will be able to provide a better estimation of efforts required. Additionally, I will block capacity for Monday to continue assisting on this, if needed._x000D_  _x000D_   _x000D_  _x000D_  If you have any other notes or suggestions, please let me know. _x000D_  _x000D_   _x000D_  _x000D_  I look forward to your reply._x000D_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Rajat Jain (Caps-08) &lt;Rajat.Jain2@evalueserve.com&gt; _x000D_  Sent: Friday, February 7, 2020 9:17 AM_x000D_  To: Alam.Azhar@</t>
  </si>
  <si>
    <t>Hi Dessy,_x000D_  _x000D_   _x000D_  _x000D_  Thank you for your patience._x000D_  _x000D_   _x000D_  _x000D_  I have completed work to populate the information on shared 5 parameters in the attached Excel file. Below is a summary of the approach followed for each parameter:_x000D_  _x000D_   _x000D_  _x000D_  *	Number of patents held by Gazprom and their respective fields: To gather information on this parameter, I have checked the latest available Annual report of Grazprom (Link &lt;https://www.gazprom.com/f/posts/67/776998/gazprom-annual-report-2018-en.pdf&gt; ). However, the report does not contain information on the respective fields of the patents and search across the same could not be conducted in the allocated budget _x000D_  *	What Gazprom is most known for, in terms of operations and Product/Service portfolio: I have accessed the ‘About us’ webpage of the company and taken into account the Highlights provided on the page along with their description_x000D_  *	Recent Mergers or acquisitions, specifically with technology companies: I have leveraged the Thomson One database, where I was able to find 110 Mergers and Acquisitions (2015 onwards). Out of the overall M&amp;As located, only one case catered to technology company; which is populated in attached Excel file. Also, find attached the Thomson One pull-out_x000D_  *	Regions where the company is a key player: I have checked the latest Annual Report and tried to locate the market share of the company with respect to regions / countries. The information for the same could be located for Europe and Russia only. The below snippet highlights the penetration of Gazprom in the Russian market: _x000D_  _x000D_   _x000D_  _x000D_   _x000D_  _x000D_  *	Technologies and industries where Gazprom is leader in the field: I scanned the Annual report and compiled the operations and technologies where the company is leading, e.g. As mentioned in the Annual Report, the company is No.1 globally in Natural gas exploration, Production and exports, so I have mentioned the same in the attached output_x000D_  _x000D_   _x000D_  _x000D_  Efforts Invested: 3 hours_x000D_  _x000D_  Charge Code: 166180-26_x000D_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07 February 2020 11:34_x000D_  To: Vekilov.Dessy@</t>
  </si>
  <si>
    <t>Hi Joseph,_x000D_  _x000D_  Thank you for your patience!_x000D_  _x000D_   _x000D_  _x000D_  We checked with our compliance team and it would not be possible for us to execute this task due to YouTube terms and conditions as it is not allowed any commercial use of the contents available unless it is duly approved by the author. Videos published on YouTube can be freely viewed; however, using the same by someone for commercial purposes requires explicit approval as it may impact the number of views the author gets due to originality of his content and may also in turn impact his/her revenue. We hope that you understand our concern._x000D_  _x000D_   _x000D_  _x000D_  Feel free to reach out to us in case you require assistance on any other task in future, and we will be happy to book the earliest available capacity to assist you accordingly._x000D_  _x000D_   _x000D_  _x000D_  Looking forward to working with you on future assignments,_x000D_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Rajat Jain (Caps-08) _x000D_  Sent: 07 February 2020 14:29_x000D_  To: 'Kwon.Joseph@</t>
  </si>
  <si>
    <t>Hi Sina,_x000D_  _x000D_   _x000D_  _x000D_  I have completed work to identify the Holding/Ownership for the shared list of 194 companies in the Mines and Asphalt sector; and Task 2 which involved identifying the subsidiary for the shared list of 6 companies. There was a company titled ‘Unknown’ (Row 4, highlighted in ‘Yellow’) in ‘Asphalt Plants’ tab, for which no search was conducted._x000D_  _x000D_   _x000D_  _x000D_  Note: I would like to clarify that, even though you have mentioned that you want to know the ‘Holding’ companies (Holding companies would essentially mean, the shareholding firms (multiple) for the given companies) for the shared list of organisations, you have also instructed in Point 1 (For these 200 companies, please go to their website and identify if they are owned by another company on the list) that you want to capture the ‘Ownership’ detail. Hence, I have identified the same._x000D_  _x000D_   _x000D_  _x000D_  Approach: I first ran a batch search leveraging Orbis database for the 194 companies, through which, ownership details for 184 companies could be identified. To cross check them, I further conducted an Open Internet search for all the results, along with the remaining 10 companies. The Orbis pull-outs have been attached for your review. For the 2nd task, I used Factiva (Corporate Family) database, which gives a comprehensive list of all the subsidiaries operating under an organisation. I have attached Factiva-Pull outs for your reference._x000D_  _x000D_   _x000D_  _x000D_  Using this approach, I gained efficiency and was able to complete the tasks within  5.5 hours._x000D_  _x000D_   _x000D_  _x000D_  Efforts Invested: 5.5 Hours_x000D_  _x000D_  Charge Code: 217280-32_x000D_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further assistance on any other request, and we will gladly book the earliest available slot to assist you._x000D_  _x000D_   _x000D_  _x000D_  Looking forward to working with you in future projects._x000D_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Ritaban Mukhopadhyay _x000D_  Sent: 07 February 2020 10:41_x000D_  To: Golkari.Sina@</t>
  </si>
  <si>
    <t>Hi Hay Teng,_x000D_  _x000D_   _x000D_  _x000D_  I have completed work to research information on how mobile wallets started micro-lending and different innovative ways of how micro-lending has been used to drive financial inclusion (players, innovative/digital strategies deployed to get the unbanked to engage in micro-loans to get them to the banking system). I have compiled my findings in the attached Excel file._x000D_  _x000D_   _x000D_  _x000D_  Below are some key-points summarizing my research:_x000D_  _x000D_   _x000D_  _x000D_  *	MobiKwik is in partnership with non-banking finance companies (NBFCs) to offer micro-lending to its users. The firm looks to expand its financial services offerings and has started entering into partnerships with banks and financial institutions for the same_x000D_  *	Oxigen is in partnership with NBFCs for micro credit to consumers and merchant credit to SMEs. It currently has two business verticals — micro ATMs, Oxigen wallet for corporate reimbursement, loyalty business and domestic remittances, apart from traditional online merchant payments_x000D_  _x000D_   _x000D_  _x000D_  While working on the request, I came across a link that would be helpful for your project_x000D_  _x000D_  *	Digital lending &lt;https://www.microfinancegateway.org/sites/default/files/publication_files/1123_digital_lending_r10_print_ready.pdf&gt; _x000D_  _x000D_   _x000D_  _x000D_  Efforts Invested: 3 Hours _x000D_  _x000D_  Charge Code: 268532- 60_x000D_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helps. Do let us know in case any further assistance is required, and we will be happy to assist you._x000D_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Neha Sharma &lt;Neha.Sharma7@evalueserve.com &lt;mailto:Neha.Sharma7@evalueserve.com&gt; &gt; _x000D_  Sent: 07 February 2020 11:02_x000D_  To: Wong.HayTeng@</t>
  </si>
  <si>
    <t>Hello Laura, _x000D_  _x000D_   _x000D_  _x000D_  Thank you for your note. _x000D_  _x000D_   _x000D_  _x000D_  We are back at the office and we will continue working on your request covering as much as we can until our EOD._x000D_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Rajat Jain (Caps-08) _x000D_  Sent: Friday, February 07, 2020 3:32 AM_x000D_  To: Spindler.Laura@</t>
  </si>
  <si>
    <t>Hi Timo, _x000D_  _x000D_   _x000D_  _x000D_  Thank you for sharing this request with us. _x000D_  _x000D_  This is Marcela from Evalueserve Chile center . Please note we will start efforts on this task shortly. _x000D_  _x000D_  We will conduct an open Internet search regarding press releases and news. We will use German and English skills to locate the articles. _x000D_  _x000D_  Today February 7, we will gather the information for the past 8 weeks of the Company SCHMOLZ + BICKENBACH integrating with their different BUs. _x000D_  _x000D_   _x000D_  _x000D_  We will share our findings within an Excel file ,as soon as possible or by our EOD._x000D_  _x000D_   _x000D_  _x000D_  Please let us know if you have any further update or realignment in the meanwhile.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Tamara Weitzel _x000D_  Sent: Thursday, February 06, 2020 6:55 PM_x000D_  To: Schips, Timo &lt;Schips.Timo@</t>
  </si>
  <si>
    <t>Hi Carmen,_x000D_  _x000D_   _x000D_  _x000D_  Please note that we have resumed operations for the day and just wanted to know if you will require our assistance today for the follow up request._x000D_  _x000D_  Looking forward to hear back from you._x000D_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Thursday, February 06, 2020 2:28 PM_x000D_  To: To, Carmen &lt;To.Carmen@</t>
  </si>
  <si>
    <t>Hi Brad,_x000D_  _x000D_   _x000D_  _x000D_  I am sharing the final output after completing work on the below mentioned regulatory processes, and have compiled my findings in the attached Excel file. _x000D_  _x000D_   _x000D_  _x000D_  Based on the availability of information, I have summarised the type of details that were available with respect to the below mentioned regulatory processes:_x000D_  _x000D_  *	Commitments tracking, reporting and close-out: As per the research conducted, for ‘Commitments tracking’, no specific process could be identified besides a Commitment tracking table that has a list of information catering to the documentation and reporting purposes. Additionally, I came across a document named, ‘Guidance Document: Preparation of Drug Regulatory Activities in the Common Technical Document (CTD) Format’, where Appendix C of the report cites that commitments are periodically made by the sponsors to provide additional information to a national governing body associated with health (Health Canada in this case) in order to further support the approved regulatory activity. Based on that, I have updated an overview about the possible steps involved in the process_x000D_  *	License management: The data availability is more around the overview of ‘Pharmacy Business Licensing’ but not much detail is available around the license management and how different states follow the licensing processes (Source &lt;https://www.licenselogix.com/pharmacy-licensing&gt; )_x000D_  *	Health Authority Interactions: With respect to the steps involved in the process, a detailed insight was not available. However, I have updated a figure that shares an overview with respect to the role of regulators during the course of a product lifecycle_x000D_  _x000D_   _x000D_  _x000D_  Efforts Invested: 5 Hours_x000D_  _x000D_  Charge Code: 199154-86_x000D_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07 February 2020 10:38_x000D_  To: denHeijer.Brad@</t>
  </si>
  <si>
    <t>Hi Alethea,_x000D_  _x000D_   _x000D_  _x000D_  Please note that we have resumed operations for the day and will initiate efforts on your request shortly._x000D_  _x000D_  We will populate the excel file with key facts on the virus outbreak for the countries listed. Additionally, we will include any information regarding supply chain disruption or related._x000D_  _x000D_  Will be sharing results as soon as complete or by latest our EOD._x000D_  _x000D_   _x000D_  _x000D_  Please let us know in case of any updates._x000D_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Tamara Weitzel _x000D_  Sent: Thursday, February 06, 2020 12:19 PM_x000D_  To: Tan, Alethea &lt;Tan.Alethea@</t>
  </si>
  <si>
    <t>Hi Timo, _x000D_  _x000D_   _x000D_  _x000D_  Thank you for your swift reply. Sure, we will gather the requested info within an Word file. _x000D_  _x000D_   _x000D_  _x000D_  Please let us know if you have any update or realignment in the meanwhile.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t>
  </si>
  <si>
    <t>Hello Laura,_x000D_  _x000D_   _x000D_  _x000D_  Thank you for your go-ahead._x000D_  _x000D_   _x000D_  _x000D_  I have completed the classification of the 118 companies based on the companies’ description in column F (now column G), the information provided by the official websites, as well as any relevant press articles mentioning companies’ engagement with infrastructure projects. Where the context remained unclear despite the leveraged sources, I have used my best judgment to make the classification._x000D_  _x000D_   _x000D_  _x000D_  You may see the “Yes/No” classification in column D, whereas the sources appear in the last column of the table. _x000D_  _x000D_   _x000D_  _x000D_  Efforts Invested: 8 Hours _x000D_  _x000D_  Charge Code: 241782-15_x000D_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If I can further assist with the present task or any new assignment, feel free to contact me._x000D_  _x000D_   _x000D_  _x000D_  Have a great afternoon,_x000D_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[mailto:SanzHerrera.Laura@</t>
  </si>
  <si>
    <t>Hi SriGanesh,_x000D_  _x000D_   _x000D_  _x000D_  Thank you for sharing request with us, _x000D_  _x000D_   _x000D_  _x000D_  Unfortunately, all our centres are running at full capacity for today (February 07, 2019), with previously committed requests. The earliest available slot to assist you is on Monday, February 10, 2020 from our India centre (from 09:30 am – 07:00 pm IST). Let us know if the timeline works for you and we will book the bandwidth accordingly._x000D_  _x000D_   _x000D_  _x000D_  Given a go-ahead, the team will share a detailed methodology along with the estimated delivery timelines once they initiate work on it by 9:30 AM IST on Monday (February 10, 2020)._x000D_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 _x000D_  _x000D_   _x000D_  _x000D_  _________________________________x000D_  _x000D_  From: Request Management System_x000D_  Sent: Friday, February 7, 2020 4:19:09 PM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RES1066547 &lt;https://bcg.service-now.com/nav_to.do?uri=u_request_drs_kpo_evs.do%3Fsys_id=77f818861bf2c094b176964ead4bcb5f%26sysparm_stack=u_request_drs_kpo_evs_list.do&gt; _x000D_  Requestor: Sri Ganesh LB_x000D_  Request Subject: Material screening- Ferro Alloys and AL_x000D_  Requested Deadline: _x000D_  _x000D_  Original Request:_x000D_  From: SriGanesh.LB@</t>
  </si>
  <si>
    <t>Hi Takahiro,_x000D_  _x000D_   _x000D_  _x000D_  Thank you for sharing request with us, _x000D_  _x000D_   _x000D_  _x000D_  Unfortunately, all our centres are running at full capacity for today (February 07, 2019), with previously committed requests. The earliest available slot to assist you is on Monday, February 10, 2020 from our India centre (from 01:00 pm – 10:30 pm Tokyo time). Let us know if the timeline works for you and we will book the bandwidth accordingly._x000D_  _x000D_   _x000D_  _x000D_  Given a go-ahead, the team will share a detailed methodology along with the estimated delivery timelines once they initiate work on it by 9:30 AM IST (i.e. 01:00 pm Tokyo time) on Monday (February 10, 2020)._x000D_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 _x000D_  _x000D_   _x000D_  _x000D_  _________________________________x000D_  _x000D_  F</t>
  </si>
  <si>
    <t>Hi Tamara, _x000D_  _x000D_   _x000D_  _x000D_  We wanted to let you know that we have resumed operations for the day and will initiate efforts on this shortly. _x000D_  _x000D_   _x000D_  _x000D_  As requested, we will search for the following data points in the suggested sources and by conducting general searches: _x000D_  _x000D_  *         Transportation emissions in 2020 (or most recent date) for: Seattle, Portland, Vancouver, San Francisco, San Jose, Sacramento, New York, Washington DC, Boston, Austin, Houston, Dallas, San Antonio, Charlotte, Atlanta, San Diego, Los Angeles, Rochester, Buffalo, Toronto, Singapore, Kuala Lumpur, Paris, Amsterdam, Brussels, Munich_x000D_  _x000D_  *         Percent housing burden (proportion spending 30% or more on housing costs) for all peer cities in 2020 (or most recent date) for: Seattle, Portland, Vancouver, San Francisco, San Jose, New York, Washington DC, Boston, Austin, Houston, Dallas, San Antonio, Charlotte, Atlanta, San Diego, Los Angeles, Rochester, Buffalo, Toronto_x000D_  _x000D_  *         HISTORICAL TRENDS_x000D_  _x000D_  o   Percent housing burden (proportion spending 30% or more on housing costs) from 1990-2020 for Portland, OR MSA; Seattle, WA MSA; Vancouver, Canada MSA and San Francisco MSA and/or San Jose MSA_x000D_  _x000D_  o   Commute to work time (minutes), 1990-2020 for Portland, OR MSA; Seattle, WA MSA; Vancouver, Canada MSA_x000D_  _x000D_  o   Percent congestion (like TomTom rating—time for commute during free flow/time for commute during peak rush hour) for Portland, Seattle and Vancouver from as far back as possible_x000D_  _x000D_  *         2050 PROJECTIONS_x000D_  _x000D_  o   Transportation emissions (CO2e per capita if possible) in 2050 for Vancouver, Portland and Seattle_x000D_  _x000D_   _x000D_  _x000D_  Please note that we believe this task will be very time consuming, hence, in case particular data point is becoming more challenging to locate, we will move to the other. We will keep you posted on everything._x000D_  _x000D_   _x000D_  _x000D_  We will strive to cover as much as possible by our EOD. In case we are able to free up more capacity during the day, we will deploy multiple analysts to make more progress. _x000D_  _x000D_   _x000D_  _x000D_  Please let us know in case of any comments or changes.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Bianca Metzler _x000D_  Sent: Thursday, February 06, 2020 11:59 AM_x000D_  To: Gilkes, Tamara &lt;Gilkes.Tamara@</t>
  </si>
  <si>
    <t>Hi Omar,_x000D_  _x000D_   _x000D_  _x000D_  Thank you for your comments._x000D_  _x000D_   _x000D_  _x000D_  As we are back at the office, will continue working on your request now. Following your instructions, we will spend 2 more hours, approximately, in order to locate as many Prosthetics components manufacturers as possible. We will focus the search on external prosthetic manufacturers, worldwide._x000D_  _x000D_   _x000D_  _x000D_  Kindly let us know in case of any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t>
  </si>
  <si>
    <t>Hi Audrey,_x000D_  _x000D_   _x000D_  _x000D_  I have completed work on the yellow highlighted cells, to populate the data on financial figures such as “Size of market (USD)”, “CAGR / expected growth rate”, for six markets (total 11 markets). However, information on five markets namely; ‘Domestic Border Modernization &amp; Data Sharing’, ‘Commercial Training Services’, ‘Weather Satellite / Data Collection’, ‘Domestic Cyber Security- Gov't’ and ‘Managed Security Services’ is not available._x000D_  _x000D_   _x000D_  _x000D_  To locate the required information, I leveraged EMIS, IDC and Thomson One databases to check for the market reports and analyst reports. However, there was very limited data available through these sources. Hence, I conducted an Open Internet search to fill the gaps for the missing information in the Excel file shared with the original request._x000D_  _x000D_   _x000D_  _x000D_  Please download the source reports from the following send.bcg link: https://send.bcg.com/Cql2MRvDQoCgqVoEsdEl0hip_x000D_  _x000D_   _x000D_  _x000D_  Key Points:_x000D_  _x000D_  *        I have inserted a column ‘Comments’ (Column P) which stated the relevant information related to the captured data_x000D_  _x000D_  *        As there were two market sizes available for each market that is ‘Actual’ and ‘Forecasted’, I have compiled the actual market size, with year mention in the notes for each cell, and have compiled the forecasted value in the ‘Comments’ column for your reference_x000D_  _x000D_  *        I have put “-“ in the cells, wherever the information was not available through the scanned sources_x000D_  _x000D_  *        As suggested, I have checked multiple sources and mentioned the information from each of them separately by inserting additional rows for a market_x000D_  _x000D_  *        I have provided source for ‘Estimated Market Size (in USD Billion)’ by inserting an additional column ‘J’, named ‘Source-Market Size’_x000D_  _x000D_   _x000D_  _x000D_  Efforts Estimation: As the data was scattered and limited, I had to go through multiple sources to compile the required information. Hence, it took me approximately 45 minutes per market to capture the figures on this requested in the ask._x000D_  _x000D_   _x000D_  _x000D_  Efforts Invested: 7.5 hours_x000D_  _x000D_  Charge Code: 176460-25_x000D_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Shourya Jaiswal _x000D_  Sent: 07 February 2020 11:16_x000D_  To: 'McGovern.Audrey@</t>
  </si>
  <si>
    <t>Hi Reni,_x000D_  _x000D_   _x000D_  _x000D_  Thank you for your reply, and time over the call._x000D_  _x000D_   _x000D_  _x000D_  With this update, I am sharing the details captured with respect to m2000 and Alinity platform. I have collated information catering to an overview of both the platforms. However, not much information could be located around the possible timeline by which Abbott plans to phase out m2000. Also, whatever data is available with respect to Alinity platform, there is no information about an upcoming product launch happening with respect to that platform. For your reference, I am sharing the Source &lt;https://www.abbott.com/corpnewsroom/product-and-innovation/new-systems-to-help-improve-patient-care.html&gt;  citing all the diagnostics’ products launched that happened for this platform till date. However, please share in case there is a specific Alinity product that you want me to check for and I will streamline my efforts accordingly._x000D_  _x000D_   _x000D_  _x000D_  Efforts Invested: 1 Hour_x000D_  _x000D_  Charge Code: 227760-67_x000D_  _x000D_   _x000D_  _x000D_  Please review the work shared and let me know in case of any query. Meanwhile, I will continue working on the remaining parameters and share another update by 1:30 PM London time, today (February 7,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Onafeko, Reni &lt;Onafeko.Reni@</t>
  </si>
  <si>
    <t>Hi Kayne,_x000D_  _x000D_   _x000D_  _x000D_  In this update, I have completed work to locate information for all 50 philanthropic organisations by the stated methodology and compiled the findings in the attached Excel file. _x000D_  _x000D_   _x000D_  _x000D_  Please note that the information was not available in majority of the cases. _x000D_  _x000D_   _x000D_  _x000D_  Efforts Invested: 3 hours (Total: 6 hours)_x000D_  _x000D_  Charge Code: 219721-75_x000D_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Please let us know in case of any further assistance required and we will book the earliest available slot for you._x000D_  _x000D_   _x000D_  _x000D_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Devansh Bilala _x000D_  Sent: 07 February 2020 14:36_x000D_  To: Harwood.Kayne@</t>
  </si>
  <si>
    <t>Hi Tim, _x000D_  _x000D_   _x000D_  _x000D_  We are back at the office and will continue the work on this request. _x000D_  _x000D_   _x000D_  _x000D_  We will wait for the output from my colleagues in India Center and in the meantime will continue working on “Target” tab. As you need this completed by tomorrow, we will focus efforts on finishing this today by our EOD at 15:00 EST_x000D_  _x000D_   _x000D_  _x000D_  Please let us know in case of any comments or update._x000D_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Himanshu Gaur _x000D_  Sent: Friday, February 07, 2020 2:48 AM_x000D_  To: Connor.Tim@</t>
  </si>
  <si>
    <t>Hi Miriam,_x000D_  _x000D_   _x000D_  _x000D_  Thank you for reaching out to us with this request._x000D_  _x000D_   _x000D_  _x000D_  This is Laura from our Romania center and I will be assisting you today with this task. I will leverage the companies’ websites to gather the sustainability/ integrated reports and update the Excel file provided with their links, in a separate sheet. As suggested, I will also share with you the pdf version of the reports. _x000D_  _x000D_   _x000D_  _x000D_  The results will be shared no later than our EOD, 5 pm CET. In the meantime, feel free to let me know in case of any changes from your part._x000D_  _x000D_   _x000D_  _x000D_  Best wishes,_x000D_  _x000D_  Laura 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Ref:MSG5737031_tW9Bx57BpBvMkDQ2Gn23_x000D_  _x000D_  From: Benedi, Miriam [mailto:BenediDiaz.Miriam@</t>
  </si>
  <si>
    <t>Hi Yushan,_x000D_  _x000D_   _x000D_  _x000D_  Many thanks for reaching out to us._x000D_  _x000D_   _x000D_  _x000D_  We capacity to initiate work on this task today, February 7, from our Romania center and I will start shortly to gather the desired information about J&amp;J and Mylan lawsuit. As methodology, I will conduct a press search on the two mentioned questions and will include my findings in an Excel file._x000D_  _x000D_   _x000D_  _x000D_  I will reach out with an update latest by our EOD, 12 AM, Shanghai time, February 8._x000D_  _x000D_   _x000D_  _x000D_  In case of any notes or suggestions in the meantime, please feel free to let me know._x000D_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Ref:MSG5737085_947CjW1K280PxwVXFTL3_x000D_  _x000D_  From: Jiang, Yushan [mailto:Jiang.Yushan@</t>
  </si>
  <si>
    <t>Hi Hyunkyu,_x000D_  _x000D_   _x000D_  _x000D_  We hope your day is going well!_x000D_  _x000D_   _x000D_  _x000D_  Today, we have been able to complete an additional 245 companies (Total: 640 companies), using the methodology followed in our previous update. _x000D_  _x000D_   _x000D_  _x000D_  As communicated earlier, please refer to the tab “Work Sheet” to get the unique number of entries. We will compile the same in the original tab titled “Ship Mgmt”, once we complete work on all the companies. Also, during our research we came across the HQ location for six companies in the tab titled “Shipping Co”, and updated the same in the mentioned tab._x000D_  _x000D_   _x000D_  _x000D_  Please note that all additional information is added in the comments column for your reference._x000D_  _x000D_   _x000D_  _x000D_  Efforts Invested: 8 hours (Total: 14 hours)_x000D_  _x000D_  Charge Code: 280347-25_x000D_  _x000D_   _x000D_  _x000D_  Way forward: We will resume work on the remaining 334 unique companies in the “Ship mgmt.” tab and 36 remaining companies listed in the “Shipping Co” tab, once we resume our operations by 1:00 pm Seoul time, Monday (February 10, 2020). _x000D_  _x000D_   _x000D_  _x000D_  Let us know in case of any changes or additions._x000D_  _x000D_   _x000D_  _x000D_  Have a lovely weekend!_x000D_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_x000D_  Sent: 07 February 2020 10:15_x000D_  To: Koo, Hyunkyu &lt;Koo.Hyunkyu@</t>
  </si>
  <si>
    <t>Hi Wray,_x000D_  _x000D_   _x000D_  _x000D_  In the attached Excel file, we have completed work to capture information related to the global market size and market growth for the shared list of 22 sub-sectors using the previously stated methodology. We have included the sources in Column J, K and attached the reports for your reference._x000D_  _x000D_   _x000D_  _x000D_  As we did an exhaustive research for each of the sub-sectors, it took us time to capture the data. We have included ‘Notes’ in the cells wherever applicable and mentioned ‘-’ where information was not available._x000D_  _x000D_   _x000D_  _x000D_  Efforts Invested: 10.5 hours_x000D_  _x000D_  Charge Code: 264593-61_x000D_  _x000D_   _x000D_  _x000D_  Please review the work and let us know in case of any suggestions. We will be happy to assist you on the task further._x000D_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is helpful. _x000D_  _x000D_   _x000D_  _x000D_  Kind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_x000D_  Sent: 07 February 2020 10:55_x000D_  To: Wang.Wray@</t>
  </si>
  <si>
    <t>Hi Yuta, _x000D_  _x000D_   _x000D_  _x000D_  I have checked for the Facility type (Manufacturing, Distribution and Manufacturing and Distribution) for 95 facilities of Estee Lauder Company, Shiseido, L'Oreal, LVMH and Kose; and compiled by findings in Column-E (titled “Facility Type”) under the Data tab of the attached Excel file. The tab titled “Summary” provides a brief of the total facility count, number of facilities considered ‘Industry 4.0’ along with data sources used to locate manufacturing facilities and number of facilities of each type, for all the companies covered so far. _x000D_  _x000D_   _x000D_  _x000D_  Work on the Orange highlighted cells is yet to be initiated._x000D_  _x000D_   _x000D_  _x000D_  I have used the earlier mentioned methodology, of leveraging the IR material of the respective companies, and following it with a General Internet search to fill in any gaps. _x000D_  _x000D_   _x000D_  _x000D_  Efforts Invested: 8.5 hours (Total: 79 hours)_x000D_  _x000D_  Charge Code: 201660-75_x000D_  _x000D_   _x000D_  _x000D_  Way Forward: Please review the work done so far and share your thoughts on the same. Meanwhile, I will resume work to locate the facility type, for the remaining 76 facilities (highlighted in Orange colour) of P&amp;G and Unilever, once we resume our operations by 1:00 PM Tokyo time, Monday (February 10, 2020)._x000D_  _x000D_   _x000D_  _x000D_  Have a Great weekend._x000D_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07 February 2020 11:58_x000D_  To: Inumaru.Yuta@</t>
  </si>
  <si>
    <t>Hi Ganesh,_x000D_  _x000D_   _x000D_  _x000D_  Many thanks for your reply and go-ahead. The capacity has been blocked with our India team and they will reach out with further details once started work on this._x000D_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Sri Ganesh, LB &lt;SriGanesh.LB@</t>
  </si>
  <si>
    <t>Hi Nidhi,_x000D_  _x000D_   _x000D_  _x000D_  Thank you for your continued patience on this piece!_x000D_  _x000D_   _x000D_  _x000D_  I have completed work on all the shared companies and have covered Task 1(B) and Task 2 for Midea Group in this update today. _x000D_  _x000D_   _x000D_  _x000D_  In case of Task 1(B) for Midea Group, the company has not reported its sustainability goals/targets, because of which information on Task 1(B) for the company is not available. In case of Task 2, I have exhausted the initiatives listed in the CSR reports for 2018 &lt;https://www.midea-group.com/dam/jcr:f32022e6-1a48-4d2a-aead-29305a91e639/Midea%20Group%202018%20CSR%20Report.pdf&gt;  and 2017 &lt;https://www.midea-group.com/dam/jcr:4fe9898e-e9e7-4a81-938f-5638e8c95030/Midea%20Group%202017%20CSR%20Report.pdf&gt; , and the press releases of the company, and later followed up by conducting a General Internet search. However, the availability of information on the sustainability initiatives for this company is on a lower side. _x000D_  _x000D_   _x000D_  _x000D_  Key Takeaways:_x000D_  _x000D_  So far, for the 11 companies worked upon (including Danone), we have captured a total of 366 initiatives implemented in period of 2017-present, which are aligned with various UN SDGs. Below is a map of the number of initiatives of each company in line with the respective SDGs_x000D_  _x000D_  SDGs_x000D_  _x000D_  3M_x000D_  _x000D_  AB-InBev_x000D_  _x000D_  Danone_x000D_  _x000D_  JBS_x000D_  _x000D_  Mars Inc._x000D_  _x000D_  Midea Group_x000D_  _x000D_  Nestle_x000D_  _x000D_  P&amp;G_x000D_  _x000D_  PepsiCo_x000D_  _x000D_  Tyson Foods_x000D_  _x000D_  Unilever_x000D_  _x000D_  Total_x000D_  _x000D_  Responsible Consumption and Production_x000D_  _x000D_  3_x000D_  _x000D_  1_x000D_  _x000D_   _x000D_  _x000D_  18_x000D_  _x000D_  10_x000D_  _x000D_   _x000D_  _x000D_  12_x000D_  _x000D_  4_x000D_  _x000D_  22_x000D_  _x000D_  12_x000D_  _x000D_  13_x000D_  _x000D_  95_x000D_  _x000D_  Good Health and Well-Being_x000D_  _x000D_  1_x000D_  _x000D_  1_x000D_  _x000D_  3_x000D_  _x000D_  2_x000D_  _x000D_  8_x000D_  _x000D_  1_x000D_  _x000D_  16_x000D_  _x000D_  3_x000D_  _x000D_  15_x000D_  _x000D_  2_x000D_  _x000D_  14_x000D_  _x000D_  66_x000D_  _x000D_  Decent work and Economic Growth_x000D_  _x000D_  8_x000D_  _x000D_  4_x000D_  _x000D_   _x000D_  _x000D_  3_x000D_  _x000D_   _x000D_  _x000D_  1_x000D_  _x000D_  11_x000D_  _x000D_   _x000D_  _x000D_  10_x000D_  _x000D_  3_x000D_  _x000D_  8_x000D_  _x000D_  48_x000D_  _x000D_  Gender Equality_x000D_  _x000D_   _x000D_  _x000D_  1_x000D_  _x000D_   _x000D_  _x000D_   _x000D_  _x000D_  1_x000D_  _x000D_   _x000D_  _x000D_  2_x000D_  _x000D_  7_x000D_  _x000D_  5_x000D_  _x000D_   _x000D_  _x000D_  11_x000D_  _x000D_  27_x000D_  _x000D_  Clean Water and Sanitation_x000D_  _x000D_  2_x000D_  _x000D_  2_x000D_  _x000D_  1_x000D_  _x000D_  6_x000D_  _x000D_   _x000D_  _x000D_   _x000D_  _x000D_  5_x000D_  _x000D_  1_x000D_  _x000D_  8_x000D_  _x000D_   _x000D_  _x000D_  1_x000D_  _x000D_  26_x000D_  _x000D_  Climate Action_x000D_  _x000D_  6_x000D_  _x000D_  1_x000D_  _x000D_   _x000D_  _x000D_  1_x000D_  _x000D_  7_x000D_  _x000D_  1_x000D_  _x000D_   _x000D_  _x000D_  2_x000D_  _x000D_  4_x000D_  _x000D_  2_x000D_  _x000D_  1_x000D_  _x000D_  25_x000D_  _x000D_  Reduced Inequalities_x000D_  _x000D_   _x000D_  _x000D_   _x000D_  _x000D_   _x000D_  _x000D_  1_x000D_  _x000D_   _x000D_  _x000D_   _x000D_  _x000D_  6_x000D_  _x000D_   _x000D_  _x000D_   _x000D_  _x000D_  3_x000D_  _x000D_  4_x000D_  _x000D_  15_x000D_  _x000D_  Life On Land_x000D_  _x000D_  1_x000D_  _x000D_   _x000D_  _x000D_   _x000D_  _x000D_  5_x000D_  _x000D_   _x000D_  _x000D_   _x000D_  _x000D_   _x000D_  _x000D_   _x000D_  _x000D_  1_x000D_  _x000D_  2_x000D_  _x000D_  3_x000D_  _x000D_  12_x000D_  _x000D_  Partnership for the goals _x000D_  _x000D_   _x000D_  _x000D_  8_x000D_  _x000D_   _x000D_  _x000D_   _x000D_  _x000D_   _x000D_  _x000D_   _x000D_  _x000D_  3_x000D_  _x000D_   _x000D_  _x000D_   _x000D_  _x000D_  1_x000D_  _x000D_   _x000D_  _x000D_  12_x000D_  _x000D_  Affordable and Clean Energy_x000D_  _x000D_  4_x000D_  _x000D_  2_x000D_  _x000D_  1_x000D_  _x000D_  1_x000D_  _x000D_   _x000D_  _x000D_   _x000D_  _x000D_   _x000D_  _x000D_   _x000D_  _x000D_  2_x000D_  _x000D_   _x000D_  _x000D_  1_x000D_  _x000D_  11_x000D_  _x000D_  Industry Innovation and Infrastructure_x000D_  _x000D_  1_x000D_  _x000D_   _x000D_  _x000D_   _x000D_  _x000D_  3_x000D_  _x000D_   _x000D_  _x000D_  3_x000D_  _x000D_  1_x000D_  _x000D_   _x000D_  _x000D_   _x000D_  _x000D_   _x000D_  _x000D_  1_x000D_  _x000D_  9_x000D_  _x000D_  Zero Hunger_x000D_  _x000D_   _x000D_  _x000D_   _x000D_  _x000D_  1_x000D_  _x000D_   _x000D_  _x000D_   _x000D_  _x000D_   _x000D_  _x000D_  1_x000D_  _x000D_   _x000D_  _x000D_   _x000D_  _x000D_  6_x000D_  _x000D_  1_x000D_  _x000D_  9_x000D_  _x000D_  No Poverty_x000D_  _x000D_   _x000D_  _x000D_   _x000D_  _x000D_   _x000D_  _x000D_   _x000D_  _x000D_  3_x000D_  _x000D_  2_x000D_  _x000D_   _x000D_  _x000D_   _x000D_  _x000D_   _x000D_  _x000D_   _x000D_  _x000D_   _x000D_  _x000D_  5_x000D_  _x000D_  Quality Education_x000D_  _x000D_  	 _x000D_  _x000D_   _x000D_  _x000D_   _x000D_  _x000D_   _x000D_  _x000D_   _x000D_  _x000D_  1_x000D_  _x000D_   _x000D_  _x000D_  1_x000D_  _x000D_  2_x000D_  _x000D_   _x000D_  _x000D_  4_x000D_  _x000D_  Life Below Water_x000D_  _x000D_   _x000D_  _x000D_   _x000D_  _x000D_   _x000D_  _x000D_   _x000D_  _x000D_   _x000D_  _x000D_   _x000D_  _x000D_   _x000D_  _x000D_   _x000D_  _x000D_  2_x000D_  _x000D_   _x000D_  _x000D_   _x000D_  _x000D_  2_x000D_  _x000D_   _x000D_  _x000D_   _x000D_  _x000D_  Our take on “Criteria to Rank the shared companies on the basis of Sustainability”_x000D_  _x000D_  *	We did further research identifying the metrics, which might help quantify the scores of the goals/targets set by company. For instance, PepsiCo set the long term sustainability goals in 2016. Since then, the company has been reporting the progress of these set goals in percentages, along with the key areas where these goals will have the maximum impact. I have captured the progress of these goals in tabular format along with the SDGs they are aligned to (file attached for your reference). Through this model, we can get an average score of the Respective SDGs, which can later be compared with scores of companies derived through a similar model. We can discuss the further feasibility of this model over a call sometime next week as per your convenience. _x000D_  _x000D_   _x000D_  _x000D_  Efforts Invested: 6 Hours in this update (Total: 114 Hours)_x000D_  _x000D_  Charge Code: 15001-89_x000D_  _x000D_   _x000D_  _x000D_  Way Forward: Let us know a suitable time to discuss the progress so far and the next steps to be followed on the request, once we resume our operations by 9:30 am IST on Monday (Feb 10, 2020) and we will plan our workflow for the day accordingly. _x000D_  _x000D_   _x000D_  _x000D_  Hope this adds value to your study and looking forward to your thoughts on the same._x000D_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07 February 2020 10:15_x000D_  To: Singh, Nidhi &lt;Singh.Nidhi@</t>
  </si>
  <si>
    <t>Hi Tim, _x000D_  _x000D_   _x000D_  _x000D_  In this update, I have covered half SKU’s available on the first page for the brand “Bed, Bath and Beyond’ and have compiled my findings in the attached Excel file under the tab named “BBBY” for your reference. I have followed the earlier stated methodology and have also made sure to proceed based on the criteria for colours and sizes, as mentioned. _x000D_  _x000D_   _x000D_  _x000D_  Key Points: _x000D_  _x000D_  *	Prices for the SKU’s listed under Bed, Bath and Beyond have been captured in the local currency i.e. Indian Rupees ( ₹ )_x000D_  *	For the columns named “Original Price” and “Sales Price”, I have marked “NA” where relevant information was not present_x000D_  _x000D_   _x000D_  _x000D_  Effort hours: 6 hours in this update (Total hours: 20.5 hours as of now))_x000D_  _x000D_  Charge Code: 368178-04_x000D_  _x000D_   _x000D_  _x000D_  Way Forward: I will resume working on the remaining SKU’s for Bed, Bath and Beyond once we resume our operations by 11 PM New Jersey Time, Sunday (February 9, 2020). Meanwhile, my colleagues from Chile have resumed work for Target and will get back to you on their timelines shortly._x000D_  _x000D_   _x000D_  _x000D_  Please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Pablo Huber &lt;Pablo.Huber@evalueserve.com &lt;mailto:Pablo.Huber@evalueserve.com&gt; &gt; _x000D_  Sent: 07 February 2020 18:01_x000D_  To: Connor.Tim@</t>
  </si>
  <si>
    <t>Hi Arzaa,_x000D_  _x000D_   _x000D_  _x000D_  I hope you are doing good!_x000D_  _x000D_   _x000D_  _x000D_  In this update, I have located information for 44 databases (Row: 3 – 46) relevant to ‘protein sequences, 3D structures, and functions’. To locate the asked information, I have conducted an Open Internet search. Also, during the course of my research, I came across a (Link &lt;https://www.ncbi.nlm.nih.gov/pmc/articles/PMC5506686/table/T1/?report=objectonly&gt; ) which had a list of multiple protein databases and the same weblink has been used to cover most of the entries in this update within the allocated budget of 4 hours. However, the mentioned weblink has several other protein databases listed as well, which has not been covered in this update._x000D_  _x000D_   _x000D_  _x000D_  Notes:_x000D_  _x000D_  *	I have captured the relevant databases on the basis of their category (i.e. Protein sequence, 3D structure, Proteomic, etc.) primarily focussing on the shared categories (Protein sequences, 3D structures and functions), which has been identified from the shared weblink (Link &lt;https://www.ncbi.nlm.nih.gov/pmc/articles/PMC5506686/table/T1/?report=objectonly&gt; )_x000D_  *	While capturing data from the above mentioned link, I came across a database ‘PATRIC’ (shared by you) which falls under Genome annotation category. Thus, I have captured all the databases falling under this category using the weblink (Link &lt;https://www.ncbi.nlm.nih.gov/pmc/articles/PMC5506686/table/T1/?report=objectonly&gt; ) and the same has been highlighted in the attached Excel file as well, for your reference. I have followed the similar approach for databases captured following categories: Protein Sequence, 3D structure, Proteomic, Genome annotation and Protein-protein interaction_x000D_  *	Most of the databases covered in the attached output are open databases and have free access_x000D_  *	In certain cases (Ex: Metlin, Database of Interacting Proteins etc.), to access the information available in the database the user need to create a free account. These entries have been highlighted in ‘Yellow’ colour for your reference_x000D_  *	I have marked ‘-’ in those cells where the information could not be located_x000D_  _x000D_   _x000D_  _x000D_  Efforts Invested: 4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to us in case you need assistance on this or any other task, and we would be happy to book the latest avaiable capacity to assist you, accordingly._x000D_  _x000D_   _x000D_  _x000D_  Looking forward to working with you on future assignements,_x000D_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Karri Veera Bhadrareddy _x000D_  Sent: 07 February 2020 11:16_x000D_  To: Chaudhury, Azraa &lt;Chaudhury.Azraa@</t>
  </si>
  <si>
    <t>Hi Neil,_x000D_  _x000D_   _x000D_  _x000D_  Greetings of the day!_x000D_  _x000D_   _x000D_  _x000D_  As assured, I am sharing the findings for new list of 18 doctors, compiled under tab ‘New List’ of the attached Excel file along with the sources in tab ‘New List - Source’. Also, I have resumed work on Assignment 1 to locate the publications of 33 doctors (from row no. 9 to 28 and from row no. 67 to 79) and will continue same exercise with remaining list of specialists, once we resume operations by 8:00 pm Los Angeles time, Monday (February 09, 2020)._x000D_  _x000D_   _x000D_  _x000D_  Here are some notable points on the shared findings:_x000D_  _x000D_   _x000D_  _x000D_  *	For doctor ‘Mani Vannan’, there is variation of number of publications on basis of different sources;_x000D_  _x000D_  o   As per Piedmonts website &lt;https://doctors.piedmont.org/provider/Mani+A+Vannan/387525&gt; , he serves on the editorial boards of major cardiovascular journals and has over 200 publications  _x000D_  _x000D_  o   As per research gate website &lt;https://www.researchgate.net/profile/Mani_Vannan17&gt; , he has over 127 publications_x000D_  _x000D_  o   And Pubmed &lt;https://www.ncbi.nlm.nih.gov/pubmed/?term=Mani+Vannan&gt;  shows only 90 publication for this author. However, I have mentioned the publications number (200) by piedmonts website and shared the link for 127 detailed publication from research gate._x000D_  _x000D_  *	For ‘Christopher Meduri’, Year has been captured on basis of the statement “Dr. Meduri joins Piedmont Heart after recently completing his fellowship in interventional cardiology in 2014”_x000D_  *	No publication could be located for ‘Ellen Filer’_x000D_  *	In case of site location ‘Robert wood’ not much publications resulted appeared with the given name, for instance, Girija Surya, Leonard Y. Lee. However, I conducted a General internet search for the same but the results were not fruitful_x000D_  _x000D_   _x000D_  _x000D_  Efforts Invested: 9 hours (Total hours 23.5)_x000D_  _x000D_  Charge Code: 269176-42_x000D_  _x000D_   _x000D_  _x000D_  Way forward: Please review the work done so far and let me know your thoughts on the same. I will continue working on the remaining part of Assignment 1 and then start with Assignment 2, when we resume operations by 8:00 pm Los Angeles time, Monday (February 09, 2020)._x000D_  _x000D_   _x000D_  _x000D_  Looking forward to your reply,_x000D_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Nitika Madad &lt;Nitika.Madad@evalueserve.com &lt;mailto:Nitika.Madad@evalueserve.com&gt; &gt; _x000D_  Sent: 07 February 2020 11:06_x000D_  To: Chaudhary.Neil@</t>
  </si>
  <si>
    <t>Hi Reni,_x000D_  _x000D_   _x000D_  _x000D_  With this update, I am sharing the details captured with respect to the main differences between m2000 and Alinity platform. However, as previously mentioned there is no information around the possible timeline by which Abbott plans to phase out m2000. Also, for Alinity, there are no details about an upcoming product launch happening with respect to that platform. _x000D_  _x000D_   _x000D_  _x000D_  Efforts Invested: 1 Hour (Total: 2 hours)_x000D_  _x000D_  Charge Code: 227760-67_x000D_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07 February 2020 17:50_x000D_  To: Onafeko.Reni@</t>
  </si>
  <si>
    <t>Hi Sagar,_x000D_  _x000D_   _x000D_  _x000D_  Thank you for sharing this request._x000D_  _x000D_   _x000D_  _x000D_  In the limited time available, I have populated information for Kenya for the first seven questions, mentioned in the E-mail below. As suggested, I have compiled my output in a Word Document format. To locate data on the required ask, I have primarily conducted a General Internet search. _x000D_  _x000D_   _x000D_  _x000D_  During the course of my research, I found that Kenya, is aiming towards becoming a cashless economy by popularizing digital payments. However, the payment card market is still low due to dependence on cash. Moreover, the mobile payment solutions such as M-Pesa has revolutionized the mobile payment landscape in the country. _x000D_  _x000D_   _x000D_  _x000D_  Efforts Invested: 3 hours_x000D_  _x000D_  Charge Code: 235389-58_x000D_  _x000D_   _x000D_  _x000D_  Way Forward: I will continue working on the remaining questions for Kenya and initiate work on Thailand, once we resume our operations by 9:30 am, IST (February 10, 2020). Also, please note that the efforts on this request are billed from the Direct KPO team at Evalueserve. 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Vaishnavi, Sagar &lt;Vaishnavi.Sagar@</t>
  </si>
  <si>
    <t>Hi Zeina,_x000D_  _x000D_   _x000D_  _x000D_  In this update, we have evaluated 4 countries under Private Wealth Management against the list of criteria and additional drivers of competitiveness in the attached Excel file. We have completed work on Switzerland, Cayman Island and Hong Kong; however, Singapore is work-in-progress. As suggested, we have provided 2-3 insights per criteria per country in a tabular format._x000D_  _x000D_   _x000D_  _x000D_  Efforts Invested: 4.5 Hours_x000D_  _x000D_  Charge Code: Please share_x000D_  _x000D_   _x000D_  _x000D_  Please note, as there are multiple criteria for each country, it is taking more time than anticipated to work on the request. We have capped our efforts to ~10 minutes per criteria to capture the information. Please review the shared output and let us know in case of any suggestions._x000D_  _x000D_   _x000D_  _x000D_  Way Forward: We will continue work on the remaining countries once we will resume our operations by 10:00 PM Central time on February 09, 2020. _x000D_  _x000D_   _x000D_  _x000D_  Looking forward to your reply._x000D_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Vandana Kushwaha _x000D_  Sent: 07 February 2020 15:28_x000D_  To: 'Baydoun.Zeina@</t>
  </si>
  <si>
    <t>Hi Miriam,_x000D_  _x000D_   _x000D_  _x000D_  Thank you for your swift reply and sharing the case code._x000D_  _x000D_   _x000D_  _x000D_  I am coming back with my findings for this task – please find attached the updated Excel file. Since the zipped file containing the pdf versions of the reports is too big to be sent in this email, I have uploaded them and kindly ask you to download them by accessing this link: https://send.bcg.com/JfH1ZJN5cGHMjDaVGLjoNR5B._x000D_  _x000D_   _x000D_  _x000D_  As previously mentioned, the companies’ websites were leveraged to capture the targeted reports – in some cases, I encountered several documents within our scope and I have inserted them all in the newly added Reports tab for your reference. Please note that Schneider’s sustainability report is not available in PDF format, but presented in an interactive way on its website, therefore I have provided only the link to the targeted information. _x000D_  _x000D_   _x000D_  _x000D_  Efforts Invested: 2 Hours _x000D_  _x000D_  Charge Code: 211900-12_x000D_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Have a great day weekend,_x000D_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Benedi, Miriam [mailto:BenediDiaz.Miriam@</t>
  </si>
  <si>
    <t>Hi Rohan,_x000D_  _x000D_   _x000D_  _x000D_  We hope you are doing good._x000D_  _x000D_   _x000D_  _x000D_  We have covered the remaining 14 companies ( from row no. 15 to 27) and captured information on the asked parameters in the attached Excel file. To carry out the research, we referred to the company websites, their IR materials (wherever available), leveraged Thomson One (for public companies) and Orbis (for private companies) databases followed by a General Internet search (wherever required)._x000D_  _x000D_   _x000D_  _x000D_  Also, we have attached the supporting documents in the following link: https://send.bcg.com/1Yy3LHw9bFAvfn7tuLDHlulJ   _x000D_  _x000D_   _x000D_  _x000D_  Notes: _x000D_  _x000D_  *	ESSOD Design: Since, we did not hear back from you regarding the query mentioned by our colleagues from Chile centre on this company; therefore, we have not covered this company_x000D_  *	Indian Institute of Technology, Madras: We have not carried out research for this institute, as we believe it is an educational institute_x000D_  *	JP Research India Pvt Ltd and Nordmetall: _x000D_  _x000D_  	*	JPRI is a research company which provides their expertise in road traffic crash investigations, crash data analysis, crash reconstructions, road safety surveys and audits, or any road safety research activity (Link &lt;http://www.jpri.in/&gt; ). Since, the company did not provide any relevant information related to the asked parameters; therefore, we have mentioned its offering in the Column V- ‘Any other’_x000D_  	*	Similarly, for Nordmetall, we have provided the product offerings of the company in the ‘Column V’_x000D_  _x000D_  *	Arup: Arup is a Design and Engineering company which provides its services for various industries such as Arts and culture, Energy, Property, Sports, Transport, etc. (Link &lt;https://www.arup.com/our-firm&gt; ); however, we could not locate any information specific to the automobile sector on the company website. Thus, we conducted a General Internet search and came across two articles relevant to the automotive sector, as below:  _x000D_  _x000D_  *	Arup's analytical approach to design saved time and money for Ford (Link &lt;https://www.arup.com/projects/ford-gt&gt; )_x000D_  _x000D_  “When Ford decided to develop a modern tribute to motor sport's most famous race, the 24 Hour of Le Mans, it used the combined services of Mayflower Vehicle Systems and Arup. Arup's automotive specialists helped to complete the 1960s-inspired GT in just 24 months, half the time of a traditional vehicle programme. Arup's analytical approach to design saved time and money for Ford. The firm investigated options for material selection, extrusion size and shape, casting design and alternative joining techniques. This provided an optimised design that surpassed the client's expectations”_x000D_  _x000D_  *	A mass-production car, 30% lighter than average (Link &lt;https://www.arup.com/projects/superlight-car&gt; )_x000D_  _x000D_  “Arup’s experience in vehicle body development and the challenges of delivering sustainable solutions ensured that the firm played a key design role in the consortium tasked with designing the SuperLIGHT-CAR. The project’s ambitious objective was to develop technologies and concepts resulting in a 30% reduction in the body weight of a medium-sized car of the future. Arup’s role was to ensure that key performance criteria – body stiffness, crashworthiness, fatigue and buildability – could be achieved within the constraints of mass reduction and cost”_x000D_  _x000D_  *	We came across various companies, which reported their financials in their native currencies and not in USD; therefore we have converted them to USD using the OFX currency converter (Link &lt;https://www.ofx.com/en-au/forex-news/historical-exchange-rates/&gt; ) and have mentioned the conversion rates in the Excel file _x000D_  *	Controltec: Limited information was available on the company website, as the company has been acquired by Aptiv (Link &lt;https://www.control-tec.com/&gt; ). However, as of now, we have captured the information available on the company website. Also, it was mentioned that the updated information for Controltec is available on website of Aptiv (which has already been covered in DRS team's earlier update)_x000D_  _x000D_   _x000D_  _x000D_  Efforts Invested: 21 hours (Total hours: 36.5; India center: 28.5 hours; Chile center: 8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We have reserved some capacity to assist you on this request from our India center, for Monday. Let us know in case you require any further assistance on the task and based on your reply, we will proceed further, once we resume our operations, by 9:30 am IST on Monday (February 10, 2020). _x000D_  _x000D_   _x000D_  _x000D_  Looking forward to your reply,_x000D_  _x000D_   _x000D_  _x000D_  Regards,_x000D_  _x000D_  Evalueserve team 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Tanuj Anand &lt;Tanuj.Anand@evalueserve.com &lt;mailto:Tanuj.Anand@evalueserve.com&gt; &gt; _x000D_  Sent: 07 February 2020 10:49_x000D_  To: Jain.Rohan2@</t>
  </si>
  <si>
    <t>Attn. Fangqi: Evalueserve Update_Research for R&amp;D spend _RES1062515_ February 07, 2020</t>
  </si>
  <si>
    <t>Hi Fangqi,_x000D_  _x000D_   _x000D_  _x000D_  Hope you are doing well._x000D_  _x000D_   _x000D_  _x000D_  As suggested, I have invested around 1 hour to research on the three tasks shared by you and compiled my findings in the E mail below. _x000D_  _x000D_   _x000D_  _x000D_  Key findings:_x000D_  _x000D_   _x000D_  _x000D_  *	Task 1: Gross domestic expenditure on research and development_x000D_  _x000D_  *	I have checked the Gross domestic expenditure on research and development for the countries, namely Brazil, India, Saudi Arabia and South Africa and could only find the exact value for India, whose GERD was 3381.43 USD millions for the year 2016-2017 (page 3, LINK1 &lt;http://www.nstmis-dst.org/Statistics-Glance-2017-18.pdf&gt; )_x000D_  *	During the course of my research, I found a source where Research and development expenditure is mentioned as a % of GDP for each country.(LINK2 &lt;https://data.worldbank.org/indicator/GB.XPD.RSDV.GD.ZS&gt; ). However, if you want me to locate the GERD value for the remaining six countries, it will require around 1 more hour to research as well as compile the same in the Excel file shared by you_x000D_  _x000D_   _x000D_  _x000D_  *	Task 2: Ranking of AI patent output by country_x000D_  _x000D_  *	I have conducted General internet search to capture information related to the “ranking of AI patent output by country”. As a result, I came across one report by Gartner dated 2018, which talks about the Geographical distribution of AI patent applications, below is a snippet of the same for your reference:_x000D_  _x000D_   _x000D_  _x000D_  _x000D_  _x000D_  Source: page 13, http://www.caict.ac.cn/kxyj/qwfb/bps/201809/P020180918696200669434.pdf_x000D_  _x000D_   _x000D_  _x000D_  *	Also, I found one Statista link, in which data for “Number of artificial intelligence (AI) patent applications worldwide as of March 2019, by country” is given, which is being depicted below:_x000D_  _x000D_   _x000D_  _x000D_  _x000D_  _x000D_  Source: https://www.statista.com/statistics/1007944/number-of-ai-patents-worldwide-by-country/_x000D_  _x000D_   _x000D_  _x000D_   _x000D_  _x000D_  *	Task 3: Number of AI start-ups per country_x000D_  _x000D_   _x000D_  _x000D_  *	In the limited time available, I have searched for the reports related to the asked parameter but could not find any relevant reports other than the data shared by you. However, following is a bar graph for, ”Number of artificial intelligence (AI) startups worldwide in 2018”, by Statista_x000D_  _x000D_   _x000D_  _x000D_  _x000D_  _x000D_  Source: Statista_number-of-ai-startups-by-country-2018_x000D_  _x000D_   _x000D_  _x000D_  Way forward: Please review the findings shared and let me know if you want me to invest more time to capture information on the parameter, Gross domestic expenditure on research and development for the remaining six countries. Based on your reply, we will book the earliest time slot available and resume work on task 1._x000D_  _x000D_   _x000D_  _x000D_  Hope the above information might be helpful for your task. Looking forward to your reply._x000D_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Prashant Singh &lt;Prashant.Singh@evalueserve.com &lt;mailto:Prashant.Singh@evalueserve.com&gt; &gt; _x000D_  Sent: 06 February 2020 13:13_x000D_  To: Yang, Fangqi &lt;Yang.Fangqi@</t>
  </si>
  <si>
    <t>Hi Miriam,_x000D_  _x000D_   _x000D_  _x000D_  Thank you for your Email, I’m glad to know our output is in line with your expectations._x000D_  _x000D_   _x000D_  _x000D_  Do let me know in case of any queries._x000D_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Benedi, Miriam [mailto:BenediDiaz.Miriam@</t>
  </si>
  <si>
    <t>Hello Katy,_x000D_  _x000D_   _x000D_  _x000D_  Thank you for sharing details on this assignment._x000D_  _x000D_   _x000D_  _x000D_  We will be able to initiate efforts on locating tourism recovery packages following bushfires in Australia today, February 7, from our Romania center. _x000D_  _x000D_   _x000D_  _x000D_  We will start by using the data shared in your last e-mail and organize it in the “Consolidated list” Excel table, and then proceed with identifying other programs of the kind._x000D_  _x000D_   _x000D_  _x000D_  We will get in touch with our findings covering as much as possible by our EOD, 3 am, February 8, Melbourne time._x000D_  _x000D_   _x000D_  _x000D_  Any notes or changes you might have in the meantime, do let us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Mixter, Katy [mailto:Mixter.Katy@</t>
  </si>
  <si>
    <t>Thank you for your reply, Maxime. _x000D_  _x000D_   _x000D_  _x000D_  Using Factiva’s tool, the time spent per edition is reduced since we do not have to summarize the articles anymore. Factiva is automatically displaying the lead sentence of the article, as published by the newspaper. The overall template generation also works slightly faster. As an alternative, if you prefer the initial distribution option, we could also reduce the time spent if we eliminate the summaries and highlight the lead sentence ourselves._x000D_  _x000D_   _x000D_  _x000D_  Regarding the translation, this option is available only in the Factiva viewing mode, not directly in the inbox of the recipients. The content of the translation is generated by Google, which might not provide accurate results in all cases.  _x000D_  _x000D_   _x000D_  _x000D_  I hope this helps and do not hesitate to let me know in case of any other queries. _x000D_  _x000D_   _x000D_  _x000D_  Best wishes, 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Emanuela Berchi _x000D_  Sent: Friday, February 07, 2020 11:50 AM_x000D_  To: Kern, Maxime &lt;Kern.Maxime@</t>
  </si>
  <si>
    <t>Hi Yushan,_x000D_  _x000D_   _x000D_  _x000D_  Hope my Email finds you well._x000D_  _x000D_   _x000D_  _x000D_  I am reaching out with the results on this topic after investing around two hours to conduct this piece of research. During this time, I came across a single press release from August 2019 about this lawsuit on patent infringement. Indeed, J&amp;J sued Mylan for coping their blockbuster schizophrenia drug called Invega Sustenna. (Source &lt;https://news.bloomberglaw.com/pharma-and-life-sciences/j-j-sues-mylan-to-block-copies-of-blockbuster-schizophrenia-drug&gt; ) According to the article the drug’s patent will expire in January 2031, however, this &lt;https://www.fiercepharma.com/special-report/top-pharma-patent-expirations-2019&gt;  and this &lt;https://www.drugs.com/availability/generic-invega-sustenna.html&gt;  sources state that a patent of Invega Sustenna expired in May 2019 but another one is in force until January 2031. As per this &lt;https://www.bloomberglaw.com/public/desktop/document/JanssenPharmaceuticalsIncetalvMylanLaboratoriesLimitedetalDocketN/4?1581082105&gt;  document, J&amp;J vs Mylan civil action had a deadline in January 2, 2020. However, I have then searched the official civil act document filled in 9 August 2019 at Delaware District Court and apparently, this was terminated in 27 September 2019. (Source &lt;https://portal.unifiedpatents.com/litigation/Delaware%20District%20Court/case/1:19-cv-01488&gt; ) By reading through the litigation document &lt;https://litigationtools.maxval-ip.com/UnifiedPatentViewDocument/home/index?caseid=367530&gt; , it appears that Mylan has lost the act, as it can be seen the below extract, pages 13-14:_x000D_  _x000D_   _x000D_  _x000D_  “WHEREFORE, Plaintiffs respectfully pray that the Court grant the following relief: Enter judgment under 35 U.S.C. § 271(e)(2)(A) that Mylan has infringed at least one claim of the ’906 Patent through Mylan’s submission of ANDA No. 213124 to the FDA to obtain approval to manufacture, use, import, offer to sell, and sell Mylan’s proposed generic versions of JPI’s Invega Sustenna® brand product_x000D_  _x000D_  identified in this Complaint in the United States before the expiration of the ’906 Patent; _x000D_  _x000D_  Order that Mylan, its affiliates, officers, agents, servants, and employees, and those persons in active concert or participation with Mylan, are preliminarily and permanently enjoined from commercially manufacturing, using, importing, offering for sale, and selling Mylan’s proposed generic versions of JPI’s Invega Sustenna® brand products identified in this Complaint, and any other product that infringes or contributes to the infringement of the ’906 Patent, prior to the expiration of the ’906 Patent, or such later date as the Court may determine; _x000D_  _x000D_  If Mylan engages in the commercial manufacture, use,  offer for sale, sale, and/or importation into the United States of the proposed generic versions of JPI’s Invega Sustenna® brand products identified in this Complaint prior to the expiration of the ’906 Patent, a Judgment awarding damages to Plaintiffs resulting from such infringement with interest;”_x000D_  _x000D_   _x000D_  _x000D_  Regarding the timeframe required for such litigations in US, I have identified a source that states that “bad drug lawsuits routinely take a considerable amount of time (at least one to three years) to reach a favorable resolution.  Settlements are rarely reached quickly in such cases, because once it is discovered that the drug and/or medical device is harmful, these giant international pharmaceutical companies then hire teams of doctors and lawyers to prevent paying valid injury or death claims.” (Source &lt;https://igotyou.net/faqs/how-long-does-it-take-to-resolve-pharmaceutical-bad-drug-litigation/&gt; ) In the US, the patents protect drugs from copycat version for 20 after the drug is released on the market, and after the expiration the brand name sales are usually drop down around 80%. (Source &lt;https://www.forbes.com/2002/05/02/0502patents.html#1227795617bc&gt; ) _x000D_  _x000D_   _x000D_  _x000D_  Regarding your last question, no other press releases that might mention the industry's view on which side may win have been identified._x000D_  _x000D_   _x000D_  _x000D_  Efforts Invested: 2 Hours _x000D_  _x000D_  Charge Code: 211900-12_x000D_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feel free to let me know in case of any further help is needed on this or anything else._x000D_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Maria Somfelean _x000D_  Sent: Friday, February 07, 2020 2:47 PM_x000D_  To: Jiang.Yushan@</t>
  </si>
  <si>
    <t>Hi Shirley,_x000D_  _x000D_   _x000D_  _x000D_  In this update, I have identified two operators namely AT&amp;T (The US) and  TTC Mobile (Tanzania) along with information on the asked seven parameters, by following an earlier approach. After that, I have worked on the ask 2 (telco pricing benchmarking) on parameters such as  number of telco’s in the country, total market penetration (%) and Telco customers (in millions), for the time frame of 2015-19. However, work on the parameter namely ‘price per GB (USD)’ is still in progress. _x000D_  _x000D_   _x000D_  _x000D_  On the basis of my preliminary research for data on ‘price per GB (USD), I observed that information on price per GB is available in a format, shown below in the table. It will be very time intensive to capture the information related to price per GB, as the data is available in various packages with different validity. Also, I am apprehensive about the data availability for the parameter on yearly basis. However, Information for the same might be available on the Ovum database. As we do not have access to the Ovum database, you may reach out to BCG DRS team (http://bcgnavigator.bcg.com/Home/kn-home.asp) for this._x000D_  _x000D_  _x000D_  _x000D_   _x000D_  _x000D_  To capture the required information, I have checked the operators official websites and IR material, leveraged Thomson One database for analyst reports and supplemented it by conducting a General Internet search. Kindly note that, I have considered ‘mobile subscribers’ data for the parameter namely Telco customers (m) and Telco market penetration % for the time frame of 2015-19._x000D_  _x000D_   _x000D_  _x000D_  Efforts Invested: 7 hours _x000D_  _x000D_  Charge Code: SDV/NAI-00_x000D_  _x000D_   _x000D_  _x000D_  Way forward: I will continue work on the remaining work on ask 2 of telco pricing, once we resume our operations by 07.00 am, Kenya time, tomorrow (February 10, 2020). _x000D_  _x000D_   _x000D_  _x000D_  Please review the work done so far and let us know in case of any re-alignments._x000D_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Meenu Kumari _x000D_  Sent: 7 February 2020 11:15_x000D_  To: Mujera.Shirley@</t>
  </si>
  <si>
    <t>Hi Pierre,_x000D_  _x000D_   _x000D_  _x000D_  Trust my Email finds you well._x000D_  _x000D_   _x000D_  _x000D_  I am coming back with my findings for this task – please find attached the updated Excel file. As methodology, the companies’ websites, annual reports and 10K forms were leveraged to capture the desired information, together with press articles. _x000D_  _x000D_   _x000D_  _x000D_  Key points to note:_x000D_  _x000D_  *         The targeted companies’ reports do not present the breakdown of R&amp;D spend by sourcing type, thus this information was on the lower side. However, during my search I came across some of the current collaborations the players are involved in and extracted the figures they paid in 2018. Therefore, I was able to calculate an estimate of external R&amp;D spend for BMS and Sanofi, in case helpful.  _x000D_  _x000D_  *         BMS (Bristol-Myers Squibb) appears twice in the file, thus I have only included its financial information once and inserted “-“ in the second row where it appears._x000D_  _x000D_  *         An additional Comments column was inserted to include further details about exceptions encountered during the search._x000D_  _x000D_  *         Oanda’s exchange rate at 31.12.2018 was leveraged to convert local currencies in American dollars._x000D_  _x000D_   _x000D_  _x000D_  Efforts Invested: 5 Hours _x000D_  _x000D_  Charge Code: 382695-15_x000D_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Have a great day ahead,_x000D_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Laura Blaga _x000D_  Sent: Friday, February 7, 2020 9:13 AM_x000D_  To: Monin, Pierre &lt;Monin.Pierre@</t>
  </si>
  <si>
    <t>Dear Eva,_x000D_  _x000D_   _x000D_  _x000D_  Hope your day has been great. We have finished gathering the details on the offices and investment professionals of the shared list of companies and attached is the deliverable._x000D_  _x000D_   _x000D_  _x000D_  To offer a more consolidated view over the situations encountered, the most notable points have also been included in the file, as a comment or note. Do note that, as it has also been the case with previous updates, some of the players either do not have offices in the targeted regions or, if they do, the investment professionals were not always listed. _x000D_  _x000D_   _x000D_  _x000D_  Efforts Invested: 7 Hours (Total Hours: 18.5 Hours)_x000D_  _x000D_  Charge Code: 12335-20_x000D_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these results will prove useful to your project. We remain available should you need our assistance with anything else or have any queries._x000D_  _x000D_   _x000D_  _x000D_  Have a lovely weekend,_x000D_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Thursday, February 6, 2020 6:52 PM_x000D_  To: Klement.Eva@</t>
  </si>
  <si>
    <t>Hi Amber,_x000D_  _x000D_   _x000D_  _x000D_  Many thanks for reaching out to us with this. We can definitely book capacity for Monday, February 10, with our India center._x000D_  _x000D_   _x000D_  _x000D_  The team will reach out with further details as soon as started efforts on this._x000D_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Friday, February 7, 2020 4:02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RES1066729 &lt;https://bcg.service-now.com/nav_to.do?uri=u_request_drs_kpo_evs.do%3Fsys_id=7c4541461bbec094b176964ead4bcbde%26sysparm_stack=u_request_drs_kpo_evs_list.do&gt; _x000D_  Requestor: Chourasia Amber_x000D_  Request Subject: Revenue break-up for tobacco company_x000D_  Requested Deadline: _x000D_  _x000D_  Original Request:_x000D_  From: Chourasia.Amber@</t>
  </si>
  <si>
    <t>Hi Audrey,_x000D_  _x000D_   _x000D_  _x000D_  Many thanks for your reply and glad that the team was able to help._x000D_  _x000D_   _x000D_  _x000D_  Our India office has closed for the week but in case of any questions, please feel free to reach out and the team will get back to you once back online._x000D_  _x000D_   _x000D_  _x000D_  Wishing you a nice weekend,_x000D_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McGovern, Audrey (Hoiles) &lt;McGovern.Audrey@</t>
  </si>
  <si>
    <t>Hi Wissam,_x000D_  _x000D_   _x000D_  _x000D_  Thank you for your time over call!_x000D_  _x000D_   _x000D_  _x000D_  With this update, we have covered work on four tabs in the attached Excel file, a status on which, has been mentioned below for your reference. As apprehended, overall information on city level data remained on a lower side:_x000D_  _x000D_   _x000D_  _x000D_  Name of  the Tabs_x000D_  _x000D_  Status_x000D_  _x000D_  DR1_Baseline_x000D_  _x000D_  Completed_x000D_  _x000D_  DR2_Baseline_x000D_  _x000D_  Completed_x000D_  _x000D_  DR3_overnight visits_x000D_  _x000D_  WIP_x000D_  _x000D_  DR4_daytrip visitors_x000D_  _x000D_  Yet to be initiated_x000D_  _x000D_  DR5_ #daytrips per person per year_x000D_  _x000D_  Yet to be initiated_x000D_  _x000D_  DR6_Jeddah religious_x000D_  _x000D_  WIP_x000D_  _x000D_  DR7_Benchmark approach_x000D_  _x000D_  Yet to be initiated_x000D_  _x000D_   _x000D_  _x000D_  Notes:_x000D_  _x000D_   _x000D_  _x000D_  DR1_Baseline_x000D_  _x000D_  *	We have checked for the number of purpose-based visits in overall KSA and the suggested cities/provinces_x000D_  _x000D_  	*	We located information on Leisure and Business purpose visits of domestic and inbound travellers for KSA _x000D_  	*	For Riyadh and Mecca, information was available only for the total visits for domestic travellers for year 2018, 2019 and 2020. Break up of the same, on the basis of purpose of visit was not identified_x000D_  	*	During our course of research, we found five files. However, the files were in local language therefore we could not interpret the information (open data &lt;https://www.haj.gov.sa/en/InternalPageCategories/Details/50&gt; )_x000D_  _x000D_  DR2_Baseline_x000D_  _x000D_  *	We tried locating the list of cities within the suggested radius from Jeddah. However, the information was available only for the ones within the radius of 1 hours drive. Alternately, we located the list of cities near Jeddah, along with their population details. Hence, we checked the time required to travel to each of these cities, via Google Maps, and added the population details accordingly_x000D_  _x000D_  	*	We have added names of the cities which we have considered for each of the radius, for your reference_x000D_  _x000D_  DR3_overnight visits_x000D_  _x000D_  *	We conducted the research to locate the number of purpose based visits for four regions in the table. However, since the ask was very specific, the information specific to this was not available_x000D_  *	We further checked for city wise information, and have populated the relevant details in the respective cells_x000D_  _x000D_  	*	During our research we came across a report stating percentage of visits on various basis. We have leveraged these to calculate the number of visits. We have added the snippet of these graphs in the Tab ‘DR3_overnight visits (Graphs)’ for your reference_x000D_  	*	Since the exact information on the ask was not available, we have compiled some additional information on the same, in a separate column titled “Comments”, which might be useful_x000D_  _x000D_   _x000D_  _x000D_  DR6_Jeddah religious_x000D_  _x000D_  During our course of research, we have identified the total number of visitors for Mekkah city, the information on which has been compiled in this tab of the Excel file_x000D_  _x000D_   _x000D_  _x000D_  We leveraged Euromonitor database, checked the website of regional statistical agencies, regional websites for tourism and followed-up by conducting a General Internet search. We have attached Euromonitor pull-outs in the zip file titled “Euromonitor Pull-outs”, for your reference. _x000D_  _x000D_   _x000D_  _x000D_  Efforts Invested: 18 Hours_x000D_  _x000D_  Charge Code: 264593-60_x000D_  _x000D_   _x000D_  _x000D_  Way Forward: Our colleagues from Chile (copied in the Email) will get back to you with details on their approach and delivery timelines, in some time._x000D_  _x000D_   _x000D_  _x000D_  Let us know in case of any suggestions or changes,_x000D_  _x000D_   _x000D_  _x000D_  Regards,_x000D_  _x000D_  Evalueserve Team_x000D_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 &lt;mailto:Sanprati.Sharma@evalueserve.com&gt; &gt; _x000D_  Sent: 07 February 2020 13:17_x000D_  To: BCG &lt;BCG@evalueserve.com &lt;mailto:BCG@evalueserve.com&gt; &gt;_x000D_  Subject: Attn. Wissam: Evalueserve Acknowledgement: KSA tourism specific data/ Other worldwide destinations tourism specific data_February 07,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t>
  </si>
  <si>
    <t>Hi Maxime, _x000D_  _x000D_   _x000D_  _x000D_  Sorry for the multiple emails. _x000D_  _x000D_   _x000D_  _x000D_  I am writing with an update regarding Emanuela. Since she will take up some new responsibilities within our company, my colleague Andra, cc’ed to this email, will take over the TMT Newsletter starting Monday next week. Andra already has experience on similar products and she closely worked with Ema to transition the newsletter.   _x000D_  _x000D_   _x000D_  _x000D_  In case of anything, please do not hesitate to reach out._x000D_  _x000D_   _x000D_  _x000D_  Wish you a great weekend coming up,_x000D_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Liliana Polgar _x000D_  Sent: Friday, February 07, 2020 4:18 PM_x000D_  To: Kern.Maxime@</t>
  </si>
  <si>
    <t>Hello Katy,_x000D_  _x000D_   _x000D_  _x000D_  We have finished organizing and collecting the data of interest in the attached Excel file. _x000D_  _x000D_   _x000D_  _x000D_  Most of the initiatives taken to boost tourism in Australia have already been mentioned in the attachment from your last e-mail. We have selected and arranged this information in the “Consolidated list” and added two other initiates retrieved through a General Internet search. Besides, we have also identified a press article &lt;https://www.escape.com.au/news/how-the-travel-industry-is-supporting-the-australian-bushfire-relief/news-story/a28ad261148623d864056cc06d76ba23&gt;  talking about the support provided by certain travelling companies to various charities, community organizations, and various victims of Australia’s bushfires._x000D_  _x000D_   _x000D_  _x000D_  Efforts Invested: 2 Hours_x000D_  _x000D_  Charge Code: 219721-75_x000D_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of a new research assignment we can help with, feel free to contact us._x000D_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Adela Blaga _x000D_  Sent: Friday, February 7, 2020 4:12 PM_x000D_  To: Mixter.Katy@</t>
  </si>
  <si>
    <t>Hi Omar, _x000D_  _x000D_   _x000D_  _x000D_  Please find attached the deliverable for your request._x000D_  _x000D_   _x000D_  _x000D_  Today, we were able to locate 15 more companies that would fit the criteria (Worldwide, External Prosthetic manufacturers), which have been highlighted in green for your reference. We have also included the links to the main sources  our findings in the excel file. _x000D_  _x000D_   _x000D_  _x000D_  Efforts Invested: 2 Hours (Total Hours: 20.5 Hours)_x000D_  _x000D_  Charge Code: 315789-50_x000D_  _x000D_   _x000D_  _x000D_  Hope this is useful for you and please let us know in case of any remark. Also, kindly let us know if you need further assistance on this or any future assignments and we will be happy to book the earliest slot available._x000D_  _x000D_   _x000D_  _x000D_  Have a great weekend!_x000D_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Friday, February 07, 2020 9:05 AM_x000D_  To: Sentissi, Omar &lt;Sentissi.Omar@</t>
  </si>
  <si>
    <t>Hi Jonatan,_x000D_  _x000D_   _x000D_  _x000D_  Thanks for sharing this request with us._x000D_  _x000D_   _x000D_  _x000D_  Please note that we can assist you on this task on Monday, February 10, from our center in Chile. We will conduct the research in Spanish and let you know in case of any question or doubt regarding your instructions._x000D_  _x000D_   _x000D_  _x000D_  Let us know if a deadline extension is possible. Given a go-ahead, we will be able to initiate efforts at 1:00 pm CET (February 10)._x000D_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</si>
  <si>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Glad to have been of help, Omar! :)_x000D_  _x000D_   _x000D_  _x000D_  We look forward to working with you again in the future._x000D_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t>
  </si>
  <si>
    <t>Hi Wissam,_x000D_  _x000D_   _x000D_  _x000D_  Hope this email finds you well. This is Nicolas from our Chile center. _x000D_  _x000D_   _x000D_  _x000D_  Please note that we will initiate efforts on the remaining parts of your request shortly, following the same methodology as our colleagues. We will take from what is left to cover, starting from ‘DR3_overnight visits’ (marked as WIP, for your reference) and so on._x000D_  _x000D_   _x000D_  _x000D_  We will send you an update with as much as we can cover by our EOD (in about 4 hours)._x000D_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Sanprati Sharma _x000D_  Sent: Friday, February 07, 2020 12:04 PM_x000D_  To: Bechara.Wissam@</t>
  </si>
  <si>
    <t>Hi Tamara, _x000D_  _x000D_   _x000D_  _x000D_  Thank you for your reply. _x000D_  _x000D_   _x000D_  _x000D_  Please note that there are two analysts working on this task for different data points, both have faced some challenges below: _x000D_  _x000D_   _x000D_  _x000D_  Transportation emissions in 2020 (or most recent date)_x000D_  _x000D_  *         We have been looking for consolidated data that provides information for cities’ transportation emissions:_x000D_  _x000D_  o   The Distributed Active Archive Center provides a DARTE annual on-road emissions data set. As you mentioned, this data is provided in TIF files which we are not able to open (Source &lt;https://daac.ornl.gov/cgi-bin/dsviewer.pl?ds_id=1735&gt; ). Also, we have found some related websites that show some information regarding this database._x000D_  _x000D_  *  The New York Times provides an interactive map that shows a year’s worth of CO2 from passenger and freight traffic on every road in several metro areas. (Source)_x000D_  _x000D_  *         The US. Energy Information Administration (EIA &lt;https://www.eia.gov/state/&gt; ) provides:_x000D_  _x000D_  o   data on “State Carbon Dioxide Emission” with breakdowns on fuel, energy sectors, and state methodology. (Source &lt;https://www.eia.gov/environment/emissions/state/&gt; )_x000D_  _x000D_  o   Energy-Related Carbon Dioxide Emissions by State, Page 14, showcases a table on “2016 state energy-related carbon dioxide emissions by sector”  (Source &lt;https://www.eia.gov/environment/emissions/state/analysis/pdf/stateanalysis.pdf&gt; )_x000D_  _x000D_  *         We found EPA analysis on Transportation Sector Emissions for US that might be useful for your (Source &lt;https://www.epa.gov/ghgemissions/sources-greenhouse-gas-emissions#colorbox-hidden&gt; ) (Source &lt;https://www.epa.gov/greenvehicles/fast-facts-transportation-greenhouse-gas-emissions&gt; ) (Source &lt;https://nepis.epa.gov/Exe/ZyPDF.cgi?Dockey=P100WUHR.pdf&gt; )_x000D_  _x000D_  *         Since we have not being able to find a consolidated document that shows us the information for each city, we have continued working on each specific city. Please note that information could be shared differently since data will be extracted from multiple sources._x000D_  _x000D_   _x000D_  _x000D_  Historical Trends - Percent housing burden_x000D_  _x000D_  *         We have been searching for this percentage through the ACS/Census.gov database, however, finding the data has been very challenging. For example, as we are not experts on the census.gov database, finding the data is more difficult than expected. After spending some time, we were able to locate the following link &lt;https://www.census.gov/acs/www/data/data-tables-and-tools/narrative-profiles/2018/report.php?geotype=msa&amp;msa=38860&gt; . The Narrative Profiles contained on the website show the following data, we have taken the numbers here for the years 2014-2018 to 2010-2014. _x000D_  _x000D_   _x000D_  _x000D_  *         In addition, as per our understanding there are 1 on 1 year figures. However, in the time spent, we have not been able to locate them._x000D_  _x000D_   _x000D_  _x000D_  As suggested, we will deprioritize housing burden. And from now on, and in order to complete data point by data point, we will focus on completing  “Transportation Emission 2020”. Then, and if time allows, we will move to:_x000D_  _x000D_  o    Commute to work time (minutes), 1990-2020 for Portland, OR MSA; Seattle, WA MSA; Vancouver, Canada MSA_x000D_  _x000D_  o    Percent congestion (like TomTom rating—time for commute during free flow/time for commute during peak rush hour) for Portland, Seattle and Vancouver from as far back as possible_x000D_  _x000D_  *         2050 PROJECTIONS_x000D_  _x000D_  o    Transportation emissions (CO2e per capita if possible) in 2050 for Vancouver, Portland and Seattle_x000D_  _x000D_   _x000D_  _x000D_  In case we are not able to complete today, we will book capacity from our Chile center for Monday, February 10._x000D_  _x000D_   _x000D_  _x000D_  Please let us know in case of any changes or comments.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</si>
  <si>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Azhar,_x000D_  _x000D_   _x000D_  _x000D_  I am reaching out with the updated Excel file – we have managed to cover each beverage by following the methodology established in my previous Email. Do note that in order to cover everything, we have deployed another analyst._x000D_  _x000D_   _x000D_  _x000D_  Key points to note:_x000D_  _x000D_  *	Gin: we were not able to categorize some of the gins into the four types given by you, therefore we have used the category “Other”._x000D_  *	Aperitif: we have identified four kinds of aperitifs - bitters &amp; herbal liqueurs, fortified wines, aromatized wines and sparkling wines (source &lt;https://www.thrillist.com/spirits/liqueur/aperitifs-101&gt; )._x000D_  *	Spirit: we have considered 7 subdivisions - gin, vodka, rum, whiskey, tequila, brandy and liqueurs (source 1 &lt;http://www.syrupmagazine.com/what_it_is/what_alcohol.html&gt; , source 2 &lt;https://alcoholrehab.com/alcoholism/types-of-alcoholic-beverages/&gt; )._x000D_  *	Rum/cachaca: based on our research and on the listed rums in the Excel file, we used the following rum categories - White Rum, Light Rum, Cachaca, Gold Rum, Spiced Rum, Black Rum, Dark Rum. Additionally, we added the category blend._x000D_  *	Vodka: this kind of alcoholic beverage is categorized only as plain/neutral or flavored (source 1 &lt;http://www.vodkafacts.net/facts-about-vodka/vodka-types-and-classification/&gt; , source 2 &lt;https://tastessence.com/types-of-vodka&gt; )._x000D_  *	Whiskey: based on our research, whiskey is categorized according to geography (source 1 &lt;https://www.invaluable.com/blog/types-of-whiskey/&gt; , source 2 &lt;https://food.ndtv.com/food-drinks/6-different-types-of-whiskeys-a-whiskey-or-a-whisky-lover-should-know-1744958&gt; ). Thus we have used the following categories: Scotch, Bourbon, Japanese and other. For the “Other” category we have left more details in the comment section._x000D_  *	For Pimm's 750ml UK (row 53) we considered Pimm’s no. 6, as this was the only other such beverage we could identify, except for Pimm’s No. 1 750 ml which is listed on row 69 (source &lt;https://shop.anyoneforpimms.com/collections/featured-products/products/pimms-no-6-vodka-cup&gt; ). Also, we considered them to be spirits rather than aperitifs, as they are based on gin, respectively vodka. _x000D_  *	Hapsburg Absinthe 72.5% 500ml and La Fee Absinthe 700ml France were marked as spirits, as they are not considered aperitifs (source &lt;https://www.absinthes.com/en/faq.php?faq=14&amp;section=22&gt; )._x000D_  *	We could not identify Appleton Estate VX 700 ml (row 125)._x000D_  _x000D_   _x000D_  _x000D_  Efforts Invested: 11.5 Hours_x000D_  _x000D_  Charge Code: 2390081-19_x000D_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results prove useful and please let us know in case you need further help on this request or on anything else._x000D_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&lt;Kathrin.Groszhart@evalueserve.com&gt; _x000D_  Sent: Friday, February 7, 2020 12:00 PM_x000D_  To: Alam.Azhar@</t>
  </si>
  <si>
    <t>Hi Timo, _x000D_  _x000D_   _x000D_  _x000D_  We are coming back with a first update for this request, please find attached the Word file. _x000D_  _x000D_   _x000D_  _x000D_  We have conducted an open Internet search for articles and news. We have used Key words such as “Schmolz +Bickenbach +Ascometal” using German/English language skills . We used a range of dates since the 15th of December 2019 till today 7th of February,2020._x000D_  _x000D_  Please note that the information was on the lower side for this range of dates regarding the BUs._x000D_  _x000D_   _x000D_  _x000D_  We have also conducted a search using Factiva, for general Information regarding the company Schmolz + Bickenbach, we have located 51 headlines, please let us know if you would like us to include them all (General Information regarding the Company). However this file is very heavy and we would like to know if this information would be useful for you in order to send it across._x000D_  _x000D_   _x000D_  _x000D_  We would like to know if this is aligned with your expectations._x000D_  _x000D_   _x000D_  _x000D_  Efforts Invested: 2 Hours_x000D_  _x000D_  Charge Code: 386186-10_x000D_  _x000D_   _x000D_  _x000D_  Looking forward to your comments._x000D_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Friday, February 07, 2020 9:02 AM_x000D_  To: Schips, Timo &lt;Schips.Timo@</t>
  </si>
  <si>
    <t>Hi Timo_x000D_  _x000D_   _x000D_  _x000D_  Thank you for your swift reply. Sure, we will include all the related news as well for S+B group to the Word file already shared. _x000D_  _x000D_  We will provide an update as soon as completed or by our EOD. _x000D_  _x000D_   _x000D_  _x000D_  Please let us know if you have any further update or realignment.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t>
  </si>
  <si>
    <t>Hi Carmen,_x000D_  _x000D_   _x000D_  _x000D_  Since we have not heard back from you, we are releasing the capacity booked for the follow up request._x000D_  _x000D_  Please let us know in case you require our assistance in this or in future projects, so we can plan work accordingly._x000D_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Friday, February 07, 2020 8:49 AM_x000D_  To: To, Carmen &lt;To.Carmen@</t>
  </si>
  <si>
    <t>Hi Zineb,_x000D_  _x000D_   _x000D_  _x000D_  Thanks for sharing this request with us. Please note that the only operational center at this moment is Chile and unfortunately we are fully booked for the day with previously committed requests and a few hours from closing operations, hence the earliest capacity to assist you is on Monday, February 10, from our center in India._x000D_  _x000D_   _x000D_  _x000D_  Please let us know in case a deadline extension is possible and we will gladly add this request in our colleagues’ pipeline._x000D_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Bouslama, Zineb &lt;Bouslama.Zineb@</t>
  </si>
  <si>
    <t>Hi Carmen,_x000D_  _x000D_   _x000D_  _x000D_  Thank you for your swift reply._x000D_  _x000D_   _x000D_  _x000D_  As we did not received confirmation, please note that currently we are fully booked and will not be able to assist you on this today.  However, please let us know if we should block time for Monday, February 10, from our Chile center. _x000D_  _x000D_  Looking forward to your reply._x000D_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t>
  </si>
  <si>
    <t>Hi Carmen,_x000D_  _x000D_   _x000D_  _x000D_  Please note that due to the urgency of the task, we have been able to free up 1.5 hours in order to proceed with the research._x000D_  _x000D_  Apologies for the miscommunication._x000D_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t>
  </si>
  <si>
    <t>Hello Laura, _x000D_  _x000D_   _x000D_  _x000D_  Please find attached an update for your request. _x000D_  _x000D_   _x000D_  _x000D_  Today, we completed Wix and covered Aweber following the same methodology than before. _x000D_  _x000D_   _x000D_  _x000D_  Please note that we skipped Zoho: we found the Zoho Marketplace &lt;https://marketplace.zoho.com/crm#action=new&gt; , with all the apps available per category, however, the list changes when we change the Zoho Extension (Zoho CMR, Zoho SalesIQ, Zoho Books, etc.). We wanted to know if we should consider all the integrations for Zoho (the X placed only on the Zoho column) or provide several competitor’s columns according to the Zoho Extension (one column for Zoho CMR, another for Zoho SalesIQ, etc). _x000D_  _x000D_   _x000D_  _x000D_  Efforts Invested: 7 Hours (Total Hours: 32 Hours)_x000D_  _x000D_  Charge Code: 397273-10_x000D_  _x000D_   _x000D_  _x000D_  Way forward: Please review the work done so far and let us know if you have any remarks. We will continue working on this on Monday, February 10, as soon as we are back at the office. _x000D_  _x000D_   _x000D_  _x000D_  Have a very nice weekend!_x000D_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Friday, February 07, 2020 8:44 AM_x000D_  To: Spindler.Laura@</t>
  </si>
  <si>
    <t>Hi Tim,_x000D_  _x000D_   _x000D_  _x000D_  Please find attached an update for your request._x000D_  _x000D_   _x000D_  _x000D_  Today, we deployed multiple analysts (2) in order to speed up work, however, unfortunately we were not able to cover all products for Target website._x000D_  _x000D_   _x000D_  _x000D_  Please note that we covered pages 1 to 6, and also 11-12, leaving a gap uncovered between pages 7 to 10 and pages 13, 14 and 15 as well. This means that we were able to fulfill data for 208 products from a total of 351. We added a comment in column R as a reference for you._x000D_  _x000D_   _x000D_  _x000D_  Effort hours: 11.5 Hours (Total hours: 32 Hours (6 Hours India center; 26 Hours Chile Center))_x000D_  _x000D_  Charge Code: 368178-04_x000D_  _x000D_   _x000D_  _x000D_  Way forward: Please review the work done and let us know if you have any queries or comments. Since we are reaching your deadline for this task, we will hold efforts on this, unless you tell us otherwise. We hope this information is helpful for your project and please do not hesitate in reaching out to us in case you need further assistance on this or future projects._x000D_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Himanshu Gaur _x000D_  Sent: Friday, February 07, 2020 10:11 AM_x000D_  To: Connor.Tim@</t>
  </si>
  <si>
    <t>Hi Misha,_x000D_  _x000D_   _x000D_  _x000D_  Thank you for sharing this request with us._x000D_  _x000D_   _x000D_  _x000D_  Please note that the earliest available slot to assist you is on Monday, February 10 from our India center. The team will get back to you with a detailed methodology once they resume operations, at around 11PM on Sunday, Eastern time. Hope this is suitable._x000D_  _x000D_   _x000D_  _x000D_  In case of any questions or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t>
  </si>
  <si>
    <t>Hi Carmen,_x000D_  _x000D_   _x000D_  _x000D_  Please find attached an update for your request._x000D_  _x000D_   _x000D_  _x000D_  Please note that we have spent 1.5 hours conducting open internet research to look for partnerships with wellness providers. We have tried combination of different keywords using either the name of the providers suggested or the name of the services or advices indicated in your email. Due to time constraints, we were not able to cover all the companies, however we located some partnerships within the required services plus 2 health wellness benefits for Prudential._x000D_  _x000D_   _x000D_  _x000D_  We have added the information in an excel file along with the name of the partner, date, a brief description and the source._x000D_  _x000D_   _x000D_  _x000D_  Efforts Invested: 1.5 Hours (Total Hours: 4.5 Hours)_x000D_  _x000D_  Charge Code: 331606-31_x000D_  _x000D_   _x000D_  _x000D_  Way Forward: since we were not able to spend more time on this task, let us know if a budget and deadline extension is possible to continue on Monday. We will reserve a few hours in case needed._x000D_  _x000D_   _x000D_  _x000D_  We hope the information provided is useful and let us know in case of any question._x000D_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To, Carmen &lt;To.Carmen@</t>
  </si>
  <si>
    <t>Hi Tamara, _x000D_  _x000D_   _x000D_  _x000D_  Please find attached an update for your request. We have checked 20 out of 27 cities, searching for their transportation emissions. The task has been a bit time consuming since even though some of the cities reported their emissions, they did not always presented it in a straight-forward manner, for example in many cases, we calculated total city emissions by the transportation sector percentage, if available. Please note that data for 2020 is almost negligible.  _x000D_  _x000D_   _x000D_  _x000D_  Points to note: _x000D_  _x000D_  *         For Vancouver we were not able to find specific information. However, we do find information for BC province, please note that we have added this information on the Excel file. (Source &lt;https://www2.gov.bc.ca/assets/gov/environment/climate-change/data/provincial-inventory/2017/2017_provincial_inventory.xlsx&gt; ). Also, we found partial data from Metrovancouver’s website on Greenhouse gas emissions. (Source &lt;http://www.metrovancouver.org/metro2040/environment/reduce-ghgs/ghg-emissions/Pages/default.aspx&gt; )_x000D_  _x000D_  *         For Sacramento, we only found information from a 2011 report with data from the year 2005 (Source &lt;https://planning.saccounty.net/PlansandProjectsIn-Progress/Documents/Climate%20Action%20Plan/CAP%20Strategy%20and%20Framework%20Document.PDF&gt; ). Also we were able to find information for the state of California (Source &lt;https://ww3.arb.ca.gov/cc/inventory/pubs/reports/2000_2017/2000_2017_ghg_inventory_trends_figures.xlsx&gt; ) _x000D_  _x000D_  *         For Buffalo and Charlotte we were not able to locate data. However, for Charlotte we located that transportation accounted for 40% of emissions. _x000D_  _x000D_   _x000D_  _x000D_  While making our research, we came across two interesting results that might be helpful for you_x000D_  _x000D_  *         A Detailed Map of Auto Emissions in America. The map shows a year’s worth of CO2 from passenger and freight traffic on every road in specific metro areas link &lt;https://www.nytimes.com/interactive/2019/10/10/climate/driving-emissions-map.html&gt;  _x000D_  _x000D_  *         Total citywide emissions for 2016  https://data.cdp.net/widgets/dfed-thx7 _x000D_  _x000D_   _x000D_  _x000D_  Efforts Invested: 12 Hours_x000D_  Charge Code: 330502-16_x000D_  _x000D_   _x000D_  _x000D_  Way forward: Please review the work done and let us know in case of any comments or changes. We will continue working on the remaining cities and data points on Monday, February 10, once resuming operations. _x000D_  _x000D_   _x000D_  _x000D_  Have a nice weekend!_x000D_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</si>
  <si>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Wissam,_x000D_  _x000D_   _x000D_  _x000D_  Please find attached an update for your request._x000D_  _x000D_   _x000D_  _x000D_  Today, we worked on the ‘DR3_overnight visits’ sheet, searching for the required information for the locations considered as ‘WIP’ on the previous update. However, as mentioned by our colleagues, information availability was negligible due to the specificity of the task. Nevertheless, we came across some articles that we think might be useful for you which have been included in the ‘Sources’ column, including relevant comments. Please find a summary of our findings below._x000D_  _x000D_   _x000D_  _x000D_  Points to note:_x000D_  _x000D_  *         For Hudson Yards, according to  Placer’s data &lt;https://www.placer.ai/blog/hudson-yards-a-must-visit-in-nyc-according-to-data-by-placer-ai/&gt; , Hudson Yards had a traffic of over 120,000 domestic visitors each weekend since its launch (March, 2019). A CNBC article &lt;https://www.cnbc.com/2019/10/15/hudson-yards-occupancy-rates-top-estimates-less-than-a-year-in.html&gt; , mentions that Hudson Yards (Mall area) is expected to see more than 20 million visitors in its first year being opened._x000D_  _x000D_  *         We were not able to locate information for Barangaroo overnight visitors. Although, Barangaroo South project &lt;https://www.barangaroosouth.com.au/about/masterplan&gt;  is expected to attract around 18 million visits per year._x000D_  _x000D_  *         No information regarding Mission bay overnight visitors was located. However, according to The San Francisco Travel Association &lt;https://www.sftravel.com/article/san-francisco-travel-reports-record-breaking-year-tourism&gt; , San Francisco welcomed a total of 24.6 million visitors in 2015, an increase of 2.7 percent from 2014.   This included 18.9 million leisure visitors (up 2.7 percent from 2014) and 5.8 million business travelers in 2015 (also up 2.7% from 2014). For 2019, San Francisco Travel expected to be a total of 26.5 million visitors to the city (link &lt;https://www.sftravel.com/article/san-francisco-travel-reports-record-breaking-tourism-levels-2018-gives-projections-2019&gt; )._x000D_  _x000D_  *         We were not able to locate data for overnight visitors to West Kowloon Cultural District. However, as reported by Hong Kong Tourism Board &lt;https://www.legco.gov.hk/yr18-19/english/panels/edev/papers/edev20190225cb4-534-2-e.pdf&gt; , Hong Kong had 29.26 million of Overnight visitor arrivals in 2018, of which 3.9 million accounted for Overnight Business visitor arrivals._x000D_  _x000D_  *         Copenhagen recorded 9.0 million overnight stays in 2018, according to official Danmarks Statistik figures, comprising of 5.9 million international bed nights, and 3.1 million Danish bed nights (link &lt;https://www.routesonline.com/news/29/breaking-news/285999/how-copenhagens-joined-up-tourism-approach-is-paying-dividends/&gt; ). Also, as of 2016, Copenhagen was among the quickest-growing tourism destinations in Europe, reaching 8.1% tourism growth from 2009 to 2016 (link &lt;http://cphpost.dk/news/copenhagen-among-quickest-growing-tourism-destinations-in-europe.html&gt; )._x000D_  _x000D_   _x000D_  _x000D_  Efforts Invested: 3 Hours (Total Hours India: 18 Hours ; Total Hours Chile: 3 Hours)_x000D_  _x000D_  Charge Code: 264593-60_x000D_  _x000D_   _x000D_  _x000D_  Way forward:_x000D_  _x000D_  Hope this is useful and kindly let us know in case of any remark. Our colleagues from India will continue working on this task on Monday, February 10, once they resume operations._x000D_  _x000D_   _x000D_  _x000D_  Hope you have a great weekend._x000D_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Friday, February 07, 2020 1:15 PM_x000D_  To: Bechara.Wissam@</t>
  </si>
  <si>
    <t>Hi Alethea,_x000D_  _x000D_   _x000D_  _x000D_  We are coming back with interim results for this task. In terms of methodology, we conducted a press search on the most recent news related to Coronavirus in the different countries listed._x000D_  _x000D_   _x000D_  _x000D_  Points to note_x000D_  _x000D_   _x000D_  _x000D_  •        Today we were able to complete 14 countries and there are 26 left to work on._x000D_  _x000D_  •        Information was available for most of the items required, however, when not available or not mentioned in press releases or Government webpages, we have added “n/a”. Please note that some countries did not have strict guidelines for quarantine and/or travel; they mainly provided advice._x000D_  _x000D_  •        Currently it is taking us around 50 minutes to 1 hour per country as we have to go through all information available and then collate the most relevant elements._x000D_  _x000D_   _x000D_  _x000D_  Efforts Invested: 12 Hours_x000D_  _x000D_  Charge Code: 247767-57_x000D_  _x000D_   _x000D_  _x000D_  Way Forward: Please review the work shared and let us know in case of any questions. We will continue work on this task on Monday, February 10, from our Chile center once we resume operations for the day at 12.00 London time (9AM Chile time), unless you suggest otherwise._x000D_  _x000D_   _x000D_  _x000D_  Looking forward to your comments._x000D_  _x000D_   _x000D_  _x000D_  Regards,_x000D_  _x000D_  Sofia_x000D_  _x000D_  Sofia Gonzalez | Senior Business Analyst | Evalueserve | +56 32 299 6100 (Extn. 6302) _x000D_  _x000D_   _x000D_  _x000D_  Evalueserve Chile S.A., Alvarez 646, Piso-10, Edf. Alcazar, Viña del Mar, 2580107 Chile_x000D_  _x000D_   _x000D_  _x000D_  From: Tan, Alethea [mailto:Tan.Alethea@</t>
  </si>
  <si>
    <t>Hi Timo_x000D_  _x000D_   _x000D_  _x000D_  We are coming back with the results for this request. Please find our Word file attached. _x000D_  _x000D_  As requested we have added news articles from the past 8 weeks (since Dec 15, 2019 until Feb 7, 2020) for Schmolz+Bickenbach._x000D_  _x000D_   _x000D_  _x000D_  Points to note: _x000D_  _x000D_  *         We have included 12 articles from the oldest to the most recent ones (considering an 8-week timeframe)._x000D_  _x000D_  *         Some of the articles located offered subscription to the website (article was not provided completely), so we discarded those pieces. _x000D_  _x000D_   _x000D_  _x000D_  Efforts Invested: 3 Hours in this update (Total: 5 Hours invested)_x000D_  _x000D_  Charge Code: 386186-10_x000D_  _x000D_   _x000D_  _x000D_  Please let us know if you have any questions regarding the output shared.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Friday, February 07, 2020 2:45 PM_x000D_  To: Schips, Timo &lt;Schips.Timo@</t>
  </si>
  <si>
    <t>Hi Veronica,_x000D_  _x000D_   _x000D_  _x000D_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 _x000D_  _x000D_   _x000D_  _x000D_  We will inform you immediately once we got permit to provide WFH for BCG within these 2 weeks as we have already sent out inquiry._x000D_  _x000D_   _x000D_  _x000D_  If your request is not urgent, we can reserve our capacity on Feb 24 for your follow-up request._x000D_  _x000D_   _x000D_  _x000D_  Look forward to your early reply._x000D_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WFH (Work From Home) from Feb 10 to 21 to preventl the spread of NCP (Novel Coronavirus Pneumonia) and China Center will return to normal operation from February 24, 2020._x000D_  _x000D_   _x000D_  _x000D_  From: Qiao, Veronica &lt;Qiao.Veronica@</t>
  </si>
  <si>
    <t>Hi Vania,_x000D_  _x000D_   _x000D_  _x000D_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We will inform you immediately once we got permit to provide WFH for BCG within these 2 weeks as we have already sent out inquiry._x000D_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preventl the spread of NCP (Novel Coronavirus Pneumonia) and China Center will return to normal operation from February 24, 2020._x000D_  _x000D_   _x000D_  _x000D_  From: Estrellita, Vania &lt;Estrellita.Vania@</t>
  </si>
  <si>
    <t>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Onafeko, Reni &lt;Onafeko.Reni@</t>
  </si>
  <si>
    <t>Hi Takahiro,_x000D_  _x000D_   _x000D_  _x000D_  Thank you for reaching out to us,_x000D_  _x000D_   _x000D_  _x000D_  As suggested, we have capacity available to assist you on this request today, February 10, 2020 from our India center. Let us know if you would like us to initiate work on this request and we will book the bandwidth accordingly. Based on your go-ahead we will keep this in our pipeline, else we plan to release the capacity by 3 pm Tokyo time, today._x000D_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Rajat Jain (Caps-08) &lt;Rajat.Jain2@evalueserve.com&gt; _x000D_  Sent: 07 February 2020 17:34_x000D_  To: Watanabe.Takahiro@</t>
  </si>
  <si>
    <t>Hi Ganesh,_x000D_  _x000D_   _x000D_  _x000D_  I hope you are doing good. _x000D_  _x000D_   _x000D_  _x000D_  I am initiating work to capture information on the three parameters- Size (Annual revenue and annual production), Fit (Material specialising and Application industries) and Credibility (Key clients) for the list of 71 companies in the tab ‘Ferro Silicon Manganese’ and 8 companies in the tab ‘AL’ of the shared Excel file. _x000D_  _x000D_   _x000D_  _x000D_  To carry out the research, I will to refer to the company websites, their IR materials and leverage databases such as Thomson One (for public companies) and Orbis (for private companies), followed by conducting a General Internet search. _x000D_  _x000D_   _x000D_  _x000D_  Initially, I plan to share an interim update with you, after covering the first ten companies, to check if the adopted methodology and the results captured for these companies would be in line with your requirements. Post that, I will share an update, covering as many companies as possible, by 7 pm IST, today (February 10, 2020)._x000D_  _x000D_   _x000D_  _x000D_  Let me know in case you have any budget cap for the request. 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From: Bianca Metzler &lt;bianca.metzler@evalueserve.com &lt;mailto:bianca.metzler@evalueserve.com&gt; &gt; _x000D_  Sent: 07 February 2020 18:35_x000D_  To: Sri Ganesh, LB &lt;SriGanesh.LB@</t>
  </si>
  <si>
    <t>Hi Yuta, _x000D_  _x000D_   _x000D_  _x000D_  Trust you are doing good, and had a chance to review the shared update._x000D_  _x000D_   _x000D_  _x000D_  I am resuming work to identify the facility type for the remaining 76 facilities of P&amp;G and Unilever. I will use the earlier shared methodology of leveraging the IR material of the respective companies, and follow it up with a General Internet search to fill in any gaps._x000D_  _x000D_   _x000D_  _x000D_  I will share the final output, by 10:30 pm Tokyo time, today (February 10, 2020)._x000D_  _x000D_   _x000D_  _x000D_  Let me know in case of any changes or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07 February 2020 18:32_x000D_  To: Inumaru.Yuta@</t>
  </si>
  <si>
    <t>Hi Aaqib,_x000D_  _x000D_   _x000D_  _x000D_  I hope you are doing good!_x000D_  _x000D_   _x000D_  _x000D_  We have reserved some capacity to assist you on this request from our India center, today (February 10, 2020). Please share the file for US companies by 12 PM IST today, so that we can initiate work on the task at the earliest. In case we do not hear back from you, we plan to release the booked capacity for the day._x000D_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From: Sanprati Sharma &lt;Sanprati.Sharma@evalueserve.com &lt;mailto:Sanprati.Sharma@evalueserve.com&gt; &gt; _x000D_  Sent: 07 February 2020 11:48_x000D_  To: Mujtaba.SyedAaqib@</t>
  </si>
  <si>
    <t>Hi Rohan,_x000D_  _x000D_   _x000D_  _x000D_  Thank you for your time over the call._x000D_  _x000D_   _x000D_  _x000D_  As discussed, we are releasing the booked capacity from our India center for today. Let us know in case you require any further assistance on this or any other task and we would be happy to book the latest available slot to assist you accordingly._x000D_  _x000D_   _x000D_  _x000D_  Have a great day ahead._x000D_  _x000D_   _x000D_  _x000D_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From: Tanuj Anand _x000D_  Sent: 07 February 2020 19:23_x000D_  To: Jain.Rohan2@</t>
  </si>
  <si>
    <t>Hi Johnny,_x000D_  _x000D_   _x000D_  _x000D_  Thank you for reaching out to us,_x000D_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(4 pm Tokyo time). Please share the request details as per your convenience for the team to start working on the request at the earliest._x000D_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08:36:11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RES1067365 &lt;https://bcg.service-now.com/nav_to.do?uri=u_request_drs_kpo_evs.do%3Fsys_id=2acb4efa1bb64894b176964ead4bcbbc%26sysparm_stack=u_request_drs_kpo_evs_list.do&gt; _x000D_  Requestor: Ho Johnny_x000D_  Request Subject: BCG) Capacity Request_x000D_  Requested Deadline: _x000D_  _x000D_  Original Request:_x000D_  From: Ho.Johnny@</t>
  </si>
  <si>
    <t>Hi Wangming,_x000D_  _x000D_   _x000D_  _x000D_  Thank you for reaching out to us._x000D_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We will inform you immediately once we got permit to provide WFH for BCG within these 2 weeks as we have already sent out inquiry._x000D_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Sun, Wangming &lt;Sun.Wangming@</t>
  </si>
  <si>
    <t>Hi Wray,_x000D_  _x000D_   _x000D_  _x000D_  We are initiating work to locate market size and growth for the yellow highlighted sub-sectors in the Excel file shared by you. We will spend around 3.5 hours and share an update with you by 12 PM KSA time, today._x000D_  _x000D_   _x000D_  _x000D_  Let us know in case of any realignments,_x000D_  _x000D_   _x000D_  _x000D_  Kind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Wang, Wray &lt;Wang.Wray@</t>
  </si>
  <si>
    <t>Hi Rutwik,_x000D_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Shah, Rutwik &lt;Shah.Rutwik@</t>
  </si>
  <si>
    <t>Hi Amber,_x000D_  _x000D_   _x000D_  _x000D_  Greetings for the day!_x000D_  _x000D_   _x000D_  _x000D_  I am initiating work to capture financial information for the three major tobacco companies, namely, British America Tobacco, Philips Morris and Japan Tobacco for the past 5 years. As suggested, we will capture information related to:_x000D_  _x000D_  *	Revenue breakdown of tobacco and non-tobacco products_x000D_  *	Revenue breakdown of RRP (reduced risk products) and non-RRP (combustible portfolio) for tobacco products_x000D_  _x000D_   _x000D_  _x000D_  As suggested, I will leverage the annual reports of the company to source the asked financial information followed by conducting a General Internet search, if required.  _x000D_  _x000D_  I plan to share my findings, compiled in an Excel file, latest by 7 PM IST today (February 10, 2020)._x000D_  _x000D_   _x000D_  _x000D_  Hope this works._x000D_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07 February 2020 20:18_x000D_  To: Chourasia.Amber@</t>
  </si>
  <si>
    <t>Hi Vivian,_x000D_  _x000D_   _x000D_  _x000D_  Thank you for reaching out to us,_x000D_  _x000D_   _x000D_  _x000D_  The earliest available slot to assist you on this request is today, February 10,2020 from our Chile center. Let us know if the timeline works for you and we will book the bandwidth accordingly. The team will share a detailed methodology along with expected delivery timelines once they initiate work on the request today morning (6 am Dallas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</si>
  <si>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Eraldo,_x000D_  _x000D_   _x000D_  _x000D_  Thank you for sharing the follow up task!_x000D_  _x000D_   _x000D_  _x000D_  As suggested, I will spend an hour on the follow up task and leverage Orbis database (using NAICS Code) to identify companies providing translation services for Arabic to English language (and vice-versa) in UAE. _x000D_  _x000D_   _x000D_  _x000D_  I will share an update on this by 1:00 pm Dubai time, today (February 10, 2020)._x000D_  _x000D_   _x000D_  _x000D_  Regards,_x000D_  _x000D_  Siddharrth 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Cavalli, Eraldo &lt;Cavalli.Eraldo@</t>
  </si>
  <si>
    <t>Hi Fumi,_x000D_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You can also book our Japanese capacity after Feb 24 in advance. Please feel free to reach out to us if you have any other questions._x000D_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Fukushima, Fumiaki &lt;Fukushima.Fumiaki@</t>
  </si>
  <si>
    <t>Hi Camille,_x000D_  _x000D_   _x000D_  _x000D_  Thank you for reaching out._x000D_  _x000D_   _x000D_  _x000D_  We will initiate work on the request in the second half by 10:30 am Paris time today (February 10, 2020) and share the detailed methodology with the estimated delivery timelines by the same._x000D_  _x000D_   _x000D_  _x000D_  Hope this works. Let us know in case of any re-alignments._x000D_  _x000D_   _x000D_  _x000D_  Regards_x000D_  _x000D_   _x000D_  _x000D_  Evalueserve Team_x000D_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Request Management System_x000D_  Sent: 08 February 2020 06:07:08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RES1067063 &lt;https://bcg.service-now.com/nav_to.do?uri=u_request_drs_kpo_evs.do%3Fsys_id=4c86134e1b7a4494b176964ead4bcb60%26sysparm_stack=u_request_drs_kpo_evs_list.do&gt; _x000D_  Requestor: Shang Camille_x000D_  Request Subject: Cybersecurity competitors' benchmark_x000D_  Requested Deadline: _x000D_  _x000D_  Original Request:_x000D_  From: Shang.Camille@</t>
  </si>
  <si>
    <t>Hi Zineb,_x000D_  _x000D_   _x000D_  _x000D_  Greetings for the day!_x000D_  _x000D_   _x000D_  _x000D_  I am initiating work to collate information with respect to activities associated with famous belvederes/viewpoints. _x000D_  _x000D_   _x000D_  _x000D_  As suggested, I will work to capture details based on the below mentioned parameters:_x000D_  _x000D_  *	For Tab ‘Worldwide destinations’, I will update the details about each destination/concept, and populate my findings catering to Description, Fees (If applicable), Visits per Year, Height, Surface area (If applicable) and Trip advisor rating_x000D_  *	For Tab 2 ‘Belevederes in Middle east’, I will search for the famous belvederes in Middle East( by referring to the shared list of regions in the same Tab) and update information regarding the ‘List of activities on site’ and a ‘Short description’ for the same _x000D_  _x000D_  _x000D_  To update the requisite details, I will conduct a General Internet search and refer to the official websites of these destinations, wherever available and scan any reports or press articles sharing insight for the same. Please share if you have a budget cap for this request._x000D_  _x000D_  I plan to compile my findings in the Excel file and share an update by 8:30 AM Boston time, today (February 10,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Bouslama, Zineb &lt;Bouslama.Zineb@</t>
  </si>
  <si>
    <t>Hi Romain,_x000D_  _x000D_   _x000D_  _x000D_  We are initiating work to capture revenue of the first 60 companies (from Ant Financial to lemonade) shared by you in the Excel file. As suggested, the final output would have three columns Revenue (latest available year), year of revenue, followed by its sources._x000D_  _x000D_   _x000D_  _x000D_  To source the information, we plan to run a batch search in Orbis database. In case any company remained unidentified in Orbis, we then plan to leverage Factiva database, followed by conducting a General Internet search._x000D_  _x000D_   _x000D_  _x000D_  Based on our experience, we would like to highlight that Orbis might provide an estimate of figures and not the exact values. We will highlight such cases in Blue._x000D_  _x000D_   _x000D_  _x000D_  We will share our findings in an Excel file, by 3:30 AM New York time, today (February 10, 2020)._x000D_  _x000D_   _x000D_  _x000D_  Let us know in case of any changes,_x000D_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_________________________________x000D_  _x000D_  F</t>
  </si>
  <si>
    <t>Hi Abdulrahman,_x000D_  _x000D_   _x000D_  _x000D_  Thank you for reaching out to us,_x000D_  _x000D_   _x000D_  _x000D_  The earliest available slot to assist you on this request is today, February 10, 2020 from our Chile center. Let us know if the timeline works for you and we will book the bandwidth accordingly. The team will share a detailed methodology along with expected delivery timelines once they initiate work on the request today morning (5 am Calgary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</si>
  <si>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Azhar,_x000D_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(11 am Dubai time). 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02:04:29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RES1067230 &lt;https://bcg.service-now.com/nav_to.do?uri=u_request_drs_kpo_evs.do%3Fsys_id=9d2238b21bf60894b176964ead4bcb9b%26sysparm_stack=u_request_drs_kpo_evs_list.do&gt; _x000D_  Requestor: Alam Azhar_x000D_  Request Subject: Prices of beverages_x000D_  Requested Deadline: _x000D_  _x000D_  Original Request:_x000D_  From: Alam.Azhar@</t>
  </si>
  <si>
    <t>Hi Fumi,_x000D_  _x000D_   _x000D_  _x000D_  So far only China center can provide web search in Japanese.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Hope this helps. 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Fukushima, Fumiaki &lt;Fukushima.Fumiaki@</t>
  </si>
  <si>
    <t>Hi Marisa,_x000D_  _x000D_   _x000D_  _x000D_  Thank you for sharing the request._x000D_  _x000D_   _x000D_  _x000D_  I am initiating work to locate information on strategy development process for ‘Oil and gas’ companies, wherein, I will be working on locating the best practices on the five mentioned parameters below: _x000D_  _x000D_  *	Competitor intelligence function – How companies leverage competitor intelligence function and the typical activities spread out between Corporate and the various business units_x000D_  *	Strategy function as internal consulting function – Whether the O&amp;G have their strategy function as a part of internal consulting or not, if yes, what activities do they typically complete and how do they work with BU’s_x000D_  *	Best practices for company's enterprise risk management process_x000D_  *	Best practices for linking company’s’ strategy to planning function_x000D_  *	Best practices to get senior executives (heads of BUs) more involved in the strategy process and get them to buy-in_x000D_  _x000D_   _x000D_  _x000D_  Methodology – To gather the required information, I plan to locate the top 5 companies of the O&amp;G sector and conduct research on the same to fetch the best practices followed by the companies in the last 2 years. Further, as an alternate approach, I will leverage Factiva database and scan press articles that provide information catering to innovative and ground breaking practices of leading O&amp;G companies and later conduct a General Internet search for any additional information (if available)._x000D_  _x000D_   _x000D_  _x000D_  I will share my findings with you by 5:30 AM Los Angeles time, today (February 10, 2020). _x000D_  _x000D_   _x000D_  _x000D_  Let me know in case of any changes or realignments._x000D_  _x000D_   _x000D_  _x000D_  Thanks,_x000D_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</si>
  <si>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Sagar,_x000D_  _x000D_   _x000D_  _x000D_  Thank you for your reply._x000D_  _x000D_   _x000D_  _x000D_  I am resuming work to locate information on the remaining questions for Kenya, followed by Thailand. I will compile my findings in the previously shared Word document for Kenya, and send an interim update by 2:00 pm IST, today (February 10, 2020). _x000D_  _x000D_   _x000D_  _x000D_  Hope this works. Let me know in case of any changes or additions._x000D_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Vaishnavi, Sagar &lt;Vaishnavi.Sagar@</t>
  </si>
  <si>
    <t>Hi Neil,_x000D_  _x000D_   _x000D_  _x000D_  Thank you for your detailed Email._x000D_  _x000D_   _x000D_  _x000D_  As suggested, I am resuming my efforts to collate the required information in the below mentioned priority order:_x000D_  _x000D_   _x000D_  _x000D_  *	To identify the physicians from health system (Scrips &gt; Intermountain (IMC) &gt; Robert Wood Johnson)_x000D_  *	To collate the above mentioned information in the shared Excel file_x000D_  *	I will paste the headshot photographs and name of the physicians in the PowerPoint Presentation_x000D_  _x000D_   _x000D_  _x000D_  I will source this information from the shared sources in the same way you described it. However, please note that as per the standard LinkedIn user agreement (that a LinkedIn User has to accept prior to using LinkedIn Services), copying and reproducing LinkedIn data without the express consent of LinkedIn or the relevant user is prohibited. The applicable restrictions are also listed below:_x000D_  _x000D_   _x000D_  _x000D_  “LinkedIn User Agreement – Section 8.2 - LinkedIn “DOs” and “DON’Ts - Don'ts. You agree that you will not:_x000D_  _x000D_  *	Scrape or copy profiles and information of others through any means (including crawlers, browser plugins and add-ons, and any other technology or manual work);_x000D_  *	Copy or use the information, content or data of others available on the Services (except as expressly authorized);_x000D_  *	Copy, modify or create derivative works of LinkedIn, the Services or any related technology (except as expressly authorized by LinkedIn);_x000D_  *	Collect, use, copy, or transfer any information obtained from LinkedIn without the consent of LinkedIn;_x000D_  *	Share or disclose information of others without their express consent. “_x000D_  _x000D_   _x000D_  _x000D_  Today, I have 8 hours of available capacity and will share an update, covering as much as much ground possible, by 5:30 am Pacific Time (February 10, 2020)._x000D_  _x000D_   _x000D_  _x000D_  Let me know in case of any concern,_x000D_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Chaudhary, Neil &lt;Chaudhary.Neil@</t>
  </si>
  <si>
    <t>Hi Audrey,_x000D_  _x000D_   _x000D_  _x000D_  Thank you for sharing the additional task._x000D_  _x000D_   _x000D_  _x000D_  I will initiate the work on the request to locate market size and growth for the 7 new markets in the second half of my day i.e. by 4:00 AM, ET and will share the detailed methodology and timelines, once I will initiate the work on the task._x000D_  _x000D_   _x000D_  _x000D_  Hope this works. Let me know in case of any changes._x000D_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McGovern, Audrey (Hoiles) &lt;McGovern.Audrey@</t>
  </si>
  <si>
    <t>Hi Shirley,_x000D_  _x000D_   _x000D_  _x000D_  Hope you had a chance to review the work done so far._x000D_  _x000D_   _x000D_  _x000D_  I am resuming work to locate information, for the below mentioned asks: _x000D_  _x000D_   _x000D_  _x000D_  *	Ask 1: I am putting my efforts on hold for the remaining work on Ask 1 (Price per GB), as I am apprehensive about the data availability on a yearly basis, since the companies provides data plans in various bundle offerings_x000D_  *	Ask 2: For this, I will gather information on the parameters namely Revenue by person and Number of customers for the operator Safaricom. I will look into the official website and IR material of Safaricom, and leverage analyst reports, followed by conducting a General Internet search, to locate the required information_x000D_  *	I will initiate work on Ask 3 (regional data) on the parameter “revenue per user in USD for a time frame of 2015 to 2019” and will leverage analyst reports an IR materials to gather the required data_x000D_  _x000D_   _x000D_  _x000D_  I will compile my findings in the previously shared Excel file and send an update, by 4:30 pm, Kenya time, today (February 10, 2020). Also, please let me know, in case, if there is a specific budget available for this request._x000D_  _x000D_   _x000D_  _x000D_  Looking forward to your reply._x000D_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Meenu Kumari _x000D_  Sent: 7 February 2020 19:57_x000D_  To: Mujera.Shirley@</t>
  </si>
  <si>
    <t>Hi Zeina,_x000D_  _x000D_   _x000D_  _x000D_  Thank you for your time over the call._x000D_  _x000D_   _x000D_  _x000D_  As discussed, we are awaiting your reply on the revised requirement. Please share the details as per your convenience and we will then get back to you with a detailed approach and delivery timelines, accordingly. _x000D_  _x000D_   _x000D_  _x000D_  Looking forward to your reply._x000D_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Vandana Kushwaha &lt;Vandana.Kushwaha@evalueserve.com &lt;mailto:Vandana.Kushwaha@evalueserve.com&gt; &gt; _x000D_  Sent: 07 February 2020 19:14_x000D_  To: Baydoun.Zeina@</t>
  </si>
  <si>
    <t>Hi Rika,_x000D_  _x000D_   _x000D_  _x000D_  Thank you for reaching out to us,_x000D_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(4 pm Tokyo time). 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08:07:48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RES1067326 &lt;https://bcg.service-now.com/nav_to.do?uri=u_request_drs_kpo_evs.do%3Fsys_id=f345cafa1b764894b176964ead4bcbb2%26sysparm_stack=u_request_drs_kpo_evs_list.do&gt; _x000D_  Requestor: Ri Ka_x000D_  Request Subject: Request: Reseach on key persons_x000D_  Requested Deadline: _x000D_  _x000D_  Original Request:_x000D_  From: Ri.Ka@</t>
  </si>
  <si>
    <t>Hi Misha,_x000D_  _x000D_   _x000D_  _x000D_  Thank you for your go-ahead._x000D_  _x000D_   _x000D_  _x000D_  We have resumed our operations from our India center for today. I am initiating work on the task, to locate information on ‘Toronto Raptors and NBA popularity’ for the shared countries (e.g. China, Japan, South Korea, Philippines, Australia, Brazil, India, Spain, Germany, France, Russia, Turkey etc.). As of now, I plan to use keywords such as ‘Viewership’, ‘Sponsorship’, ‘Revenue’, etc. to locate the asked information leveraging Factiva (for press search) followed by a General Internet search. Also, let me know, if you would like me to capture information around any specific keyword/parameter as well._x000D_  _x000D_   _x000D_  _x000D_  In case of limited information availability specific to ‘Toronto Raptors’, I plan to locate the popularity levels for NBA in general for the mentioned countries._x000D_  _x000D_   _x000D_  _x000D_  I will share my findings, by 8:30 am Toronto time, today (February 10, 2020)._x000D_  _x000D_   _x000D_  _x000D_  Let me know in case of any realignments,_x000D_  _x000D_   _x000D_  _x000D_  Best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Hosain, Misha &lt;Hosain.Misha@</t>
  </si>
  <si>
    <t>Hi Hyunkyu,_x000D_  _x000D_   _x000D_  _x000D_  Thank you for sharing your feedback!_x000D_  _x000D_   _x000D_  _x000D_  You are correct on the count of 609 unique companies in total, which includes 567 unique companies in the sheet titled ‘Ship Mgmt’ and 42 companies in the sheet ‘Shipping Co’. Out of the total 609 companies, we are yet to cover 370 unique companies (334 companies from the ‘Ship Mgmt’ tab and 36 companies from the ‘Shipping Co’ tab) and I am continuing work on the same._x000D_  _x000D_   _x000D_  _x000D_  I understand your urgency on this task; however, I would like to highlight that we have limited capacity of 9 hours, available for today. In case if we would be able to free up more resources due to re-alignment in workflow, we will utilize them to expedite the process. I hope this is suitable. Meanwhile, I will try to cover as many companies as possible by the end of the day and share an update with you by 10:30 pm Seoul time, today (February 10, 2020). _x000D_  _x000D_   _x000D_  _x000D_  Let me know in case of any realignments,_x000D_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Koo, Hyunkyu &lt;Koo.Hyunkyu@</t>
  </si>
  <si>
    <t>Hi Anne,_x000D_  _x000D_   _x000D_  _x000D_  Thank you for reaching out to us,_x000D_  _x000D_   _x000D_  _x000D_  The earliest available slot to assist you on this request is today, February 10, 2020 from our Chile center. Let us know if the timeline works for you and we will book the bandwidth accordingly. The team will share a detailed methodology along with expected delivery timelines once they initiate work on the request today morning (4 am LA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11:33:47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RES1067537 &lt;https://bcg.service-now.com/nav_to.do?uri=u_request_drs_kpo_evs.do%3Fsys_id=7d74bafa1bbe4894b176964ead4bcb12%26sysparm_stack=u_request_drs_kpo_evs_list.do&gt; _x000D_  Requestor: Jensen Anne_x000D_  Request Subject: 185743-26 - Search assistance request_x000D_  Requested Deadline: _x000D_  _x000D_  Original Request:_x000D_  From: Jensen.Anne@</t>
  </si>
  <si>
    <t>Hi Wissam,_x000D_  _x000D_   _x000D_  _x000D_  Thank you for the reply and greetings from our India Centre!_x000D_  _x000D_   _x000D_  _x000D_  I am initiating work to locate the required information for the sheets titled ‘DR4_daytrip visitors, DR5_ #daytrips per person per year and DR6_Jeddah religious’. The work on sheet 3 (DR3_overnight visits) is already completed by our Chile team and the file was shared with you by our colleague Nicolas (the update shared by Chile team has also been attached with this mail).  _x000D_  _x000D_   _x000D_  _x000D_  To locate the required information, I will leverage the similar methodology shared in the previous Emails._x000D_  _x000D_   _x000D_  _x000D_  I will compile my findings in the same Excel file and will share an update by 5.30 pm Dubai time, today (February 10, 2020)._x000D_  _x000D_   _x000D_  _x000D_  Let me know in case of any changes,_x000D_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t>
  </si>
  <si>
    <t>+ Marking the DL_x000D_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Baydoun, Zeina &lt;Baydoun.Zeina@</t>
  </si>
  <si>
    <t>Hi Takahiro, _x000D_  _x000D_  We are initiating work to capture the name of digital companies; which DBS invests in or the name of digital solutions developed by DBS. We will refer to the examples shared in the Excel file and look for similar data for DBS. To source the information, we will leverage DBS website, investors reports and conduct a General Internet search to source the requested information._x000D_  _x000D_  We will share our findings capping our efforts to allocated 5 hours, compiled in the shared Excel file, by 10:30 PM Tokyo time, today (February 10, 2020)._x000D_  _x000D_  Let us know in case of any realignments._x000D_  _x000D_  Regards,_x000D_  _x000D_  Vandana_x000D_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Watanabe, Takahiro &lt;Watanabe.Takahiro@</t>
  </si>
  <si>
    <t>Hi Aaqib,_x000D_  _x000D_   _x000D_  _x000D_  Thank you for your time over the call a short while ago._x000D_  _x000D_   _x000D_  _x000D_  As discussed, I am initiating work on the yellow highlighted cells of the attached Excel file. I will work on the following sheets:_x000D_  _x000D_  1.	Tour Operators: Segregate the listed companies into ‘Travel Agents’ and ‘Tour Operators’, and check if they provide the required tour packages (‘Adventure Tour Packages’, ‘Cultural Tour Packages’, ‘Packages to UAE’, ‘Packages to Middle East (excluding UAE)’)_x000D_  2.	Travel Agents: Populate the information for ‘Travel Agents’ identified from the ‘Tour Operators’ sheet_x000D_  3.	Travel Agencies: Check if the listed travel agencies provide the required tour packages_x000D_  4.	General Sales Agent (GSA): Locate general sales agents in the US and capture their details, if available. By General Sales Agent, I understand that these are third-party vendors which other travel companies hire to conduct marketing and promotional activities_x000D_  5.	Events: Capture the major travel events happening in the year 2020 in United States_x000D_  _x000D_   _x000D_  _x000D_  To locate this information, I will check company websites along with conducting a General Internet search._x000D_  _x000D_   _x000D_  _x000D_  I will compile my findings in the Excel file and share an interim update, covering as much ground as possible, by 3 pm IST, today (February 10, 2020)._x000D_  _x000D_   _x000D_  _x000D_  Let me know in case of any 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Mujtaba, Syed Aaqib &lt;Mujtaba.SyedAaqib@</t>
  </si>
  <si>
    <t>Hi Ritwik,_x000D_  _x000D_   _x000D_  _x000D_  Thank you for looping us in,_x000D_  _x000D_   _x000D_  _x000D_  Hi Marielle,_x000D_  _x000D_   _x000D_  _x000D_  Thank you for reaching out to us,_x000D_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Tiwari, Ritwik &lt;Tiwari.Ritwik@</t>
  </si>
  <si>
    <t>Hi Vania,_x000D_  _x000D_   _x000D_  _x000D_  Thank you for looping us in,_x000D_  _x000D_   _x000D_  _x000D_  Hi Daniel,_x000D_  _x000D_   _x000D_  _x000D_  Thank you for reaching out to us,_x000D_  _x000D_   _x000D_  _x000D_  We can assist you on this request from our India center tomorrow, February 11, 2020 . Let us know if the timeline is suitable and we will book our bandwidth accordingly. The team will share a detailed methodology along with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From: Estrellita, Vania &lt;Estrellita.Vania@</t>
  </si>
  <si>
    <t>Hi Amber,_x000D_  _x000D_   _x000D_  _x000D_  Thank you for the time over the call._x000D_  _x000D_   _x000D_  _x000D_  As discussed, I will work to capture financial information for British America Tobacco and Japan Tobacco for the past 5 years, as of now. Also, as suggested, I will list my assumptions in the first tab of the Excel file._x000D_  _x000D_  I plan to share an update for British America Tobacco, covering as much as possible, by 1:30 PM IST today (February 10, 2020)._x000D_  _x000D_   _x000D_  _x000D_  Hope this is suitable._x000D_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Chourasia, Amber &lt;Chourasia.Amber@</t>
  </si>
  <si>
    <t>Hi Pradyot,_x000D_  _x000D_   _x000D_  _x000D_  Thank you for looping us in,_x000D_  _x000D_   _x000D_  _x000D_  Hi Yuta,_x000D_  _x000D_   _x000D_  _x000D_  Thank you for sharing the request with us,_x000D_  _x000D_   _x000D_  _x000D_  Unfortunately, all our centres are running at full capacity today with previously pipelined requests._x000D_  _x000D_   _x000D_  _x000D_  The earliest available slot to assist you on this request is tomorrow, February 11, 2020 from our India center. Let us know if the timeline is suitable and we will book our bandwidth accordingly. The team will share a detailed methodology along with expected delivery timelines once we initiate work on the request tomorrow morning (1 pm Tokyo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From: Mukerjee, Pradyot &lt;Mukerjee.Pradyot@</t>
  </si>
  <si>
    <t>Hi Vania,_x000D_  _x000D_   _x000D_  _x000D_  Our Chile center is completely booked today with previously committed requests. However, I am marking my colleagues from Chile center to get back to you in case they can assist you sooner on this._x000D_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Estrellita, Vania &lt;Estrellita.Vania@</t>
  </si>
  <si>
    <t>Hi Vivian,_x000D_  _x000D_   _x000D_  _x000D_  Thank you for your go-ahead on this,_x000D_  _x000D_   _x000D_  _x000D_  The capacity has been blocked and the team will be in touch with more details on methodology and delivery timelines once back in the office today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Lee, Vivian &lt;Lee.Vivian@</t>
  </si>
  <si>
    <t>Hi Zeina, _x000D_  _x000D_   _x000D_  _x000D_  We tried connecting with you over a call on +971547915064 to get a better understanding of the request; however, could not connect. Since we had few queries on the task, please suggest a suitable time to discuss the request in detail. We are available from 8 AM to 5:30 PM UAE time (Monday to Friday). _x000D_  _x000D_   _x000D_  _x000D_  Since the attached deck shared by you already has some prefilled data for few countries (on slides 6 and 7), let us know if you would like us to conduct a fresh search for these prefilled countries as well. Meanwhile, as per our understanding, we are initiating work to evaluate the remaining 4 countries (Aruba, Jersey, San Marino and Mauritius.) under “Private Aircraft” asset class for the new listed criteria’s mentioned on Slide 6._x000D_  _x000D_   _x000D_  _x000D_  As our India Centre is operational till 5:30 PM Dubai time, we will share our update in the deck, along with the Excel file by our EOD. _x000D_  _x000D_   _x000D_  _x000D_  Looking forward to your reply._x000D_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t>
  </si>
  <si>
    <t>Hello Katy,_x000D_  _x000D_   _x000D_  _x000D_  Many thanks for your feedback and the additional assignment._x000D_  _x000D_   _x000D_  _x000D_  We have resumed operations at our Romania center and I can now start off on finding the grants description in the Excel ‘consolidated list’. For this purpose, I will conduct a General Internet search to identify official announcements and press articles of interest._x000D_  _x000D_   _x000D_  _x000D_  In regards to the organization patronizing the grants, I have noticed that the information was already included in the “Provider “column. In case I come across other providers or additional data on the topic, I plan to mention these in a new column I will entitle “Comments”. _x000D_  _x000D_   _x000D_  _x000D_  I will share my findings by latest our EOD, 3 am, February 11, Melbourne time._x000D_  _x000D_   _x000D_  _x000D_  Please let me know in case of any changes or notes to the present methodology._x000D_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Mixter, Katy [mailto:Mixter.Katy@</t>
  </si>
  <si>
    <t>Hi Ikuko,_x000D_  _x000D_   _x000D_  _x000D_  Many thanks for sharing this research with us. We will gladly help with it starting today, in the second part of our day but do note that we will have limited capacity and might not be able to cover the entire task until our EOD. Nonetheless, we will book some additional time for tomorrow, to continue our efforts on this, if this might work for you too._x000D_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Terada, Ikuko &lt;Terada.Ikuko@</t>
  </si>
  <si>
    <t>Hi Sagar,_x000D_  _x000D_   _x000D_  _x000D_  In this update, I have completed task to gather information for Kenya, following an earlier stated methodology. My findings are compiled in the attached Word Document. During the course of my research, I found that Kenya, has approximately 91% mobile penetration, with 25.3% of the population adopting mobile banking services. _x000D_  _x000D_   _x000D_  _x000D_  Efforts Invested: 3 hours (Total: 6 hours)_x000D_  _x000D_  Charge Code: 235389-58_x000D_  _x000D_   _x000D_  _x000D_  Way Forward: I will continue working on Thailand on similar parameters and questions. I will compile my findings in a separate Word document and send an update by 7.00 pm, IST today (February 10, 2020)._x000D_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Nittya Balodia &lt;Nittya.Balodia@evalueserve.com &lt;mailto:Nittya.Balodia@evalueserve.com&gt; &gt; _x000D_  Sent: 10 February 2020 11:17_x000D_  To: Vaishnavi.Sagar@</t>
  </si>
  <si>
    <t>Hi Audrey,_x000D_  _x000D_   _x000D_  _x000D_  Thank you for your patience!_x000D_  _x000D_   _x000D_  _x000D_  I am initiating work to locate the information pertaining to the market size and market growth for the list of 7 markets (Precision Navigation, Airspace Management, Air Traffic Solutions, Military Training, Military and Government Training, Command and Control and Command and Control Support &amp; Data Analytics) shared within the Excel file._x000D_  _x000D_   _x000D_  _x000D_  I plan to conduct an EMIS database search particular to market reports, followed by a General Internet search._x000D_  _x000D_   _x000D_  _x000D_  I will share my findings by 8:30 AM, ET, February 10, 2020 (Monday)._x000D_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Devansh Bilala _x000D_  Sent: 10 February 2020 11:23_x000D_  To: McGovern.Audrey@</t>
  </si>
  <si>
    <t>Hi Yushan,_x000D_  _x000D_   _x000D_  _x000D_  Many thanks for your reply and feedback – I am glad that my finding were helpful for your project._x000D_  _x000D_   _x000D_  _x000D_  In case of any further assistance needed, please do not hesitate to reach out to us._x000D_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Jiang, Yushan [mailto:Jiang.Yushan@</t>
  </si>
  <si>
    <t>Hello Laura,_x000D_  _x000D_   _x000D_  _x000D_  Thank you for your feedback, I am glad the results proved in line with your expectations._x000D_  _x000D_   _x000D_  _x000D_  Should there be any new request I can assist with,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Sanz Herrera, Laura [mailto:SanzHerrera.Laura@</t>
  </si>
  <si>
    <t>Hi Johnny,_x000D_  _x000D_   _x000D_  _x000D_  Thank you for sharing the request details with us._x000D_  _x000D_   _x000D_  _x000D_  I am Maria from our Romania center and I am initiating work on this task about main functions of the listed BioPharma companies. I will start with creating an Excel file where I will include the desired details for each pharma company. As methodology, I will leverage the official websites and will also conduct a General Internet search to identify the Headquarter, R&amp;D, production, manufacturing, supply chain and any other corporate function such as: finance, human resources, IT, etc. After completing this part, I will move forward to find the address of each main function identified. _x000D_  _x000D_   _x000D_  _x000D_  Regarding the LinkedIn usage, please note that LinkedIn is not part of the approved databases list between Evalueserve and BCG, hence I will not be able to use it during my work on this request. Nonetheless, I will use other available sources to capture the addresses. _x000D_  _x000D_   _x000D_  _x000D_  I will reach out with an update as soon as completed, latest by our EOD, 1 AM Tokyo time, February 11._x000D_  _x000D_   _x000D_  _x000D_  In case of any other notes or suggestions, please feel free to let me know._x000D_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Ho, Johnny [mailto:Ho.Johnny@</t>
  </si>
  <si>
    <t>Hi Ganesh,_x000D_  _x000D_   _x000D_  _x000D_  In this update, I have covered the first ten companies and captured information on the asked parameters in the attached Excel file. To carry out the research, I have referred to the companies’ websites and leveraged Orbis database, followed by conducting a General Internet search. Also, I have created an additional tab named ‘Sources- Ferro Silico manganese’ in which I have captured the relevant sources for you reference._x000D_  _x000D_   _x000D_  _x000D_  The availability of information on the asked parameters is quite limited and since the companies covered so far were small, they did not cover much information on their revenues, production capacities, key clients and the industries they cater to, on their company websites, Orbis or Open Internet search.  _x000D_  _x000D_   _x000D_  _x000D_  Notes: _x000D_  _x000D_  *	Anjaney Ferro Alloys Limited and Anyang Jinfang Metallurgy Co Ltd: Company websites could not be located_x000D_  *	Asia Minerals Limited: The overall production capacity of the company could not be located; however, on the company website it was mentioned that ‘Kudumane Manganese Resources’ (which is shareholding mining business of the company) is currently is operating 1.8 million MT of annual production (Link &lt;https://www.asia-minerals.com/kmr&gt; ). Since the whole companies production capacity could not be located, thus I have not updated the same in the Excel file _x000D_  *	Aveks India: No company could be identified by this name. However, I could locate a company named ‘Aveks AS’ (Link &lt;https://www.aveks.com/&gt; ) which is headquartered in Istanbul and has operations in Kolkata (India). As of now, I have captured the information for the same in the Excel file_x000D_  *	For the parameter ‘Annual revenue’, no values could be located for the year 2019; however, from Orbis, I could locate the operating revenue (for the latest available year) for some of the companies _x000D_  _x000D_   _x000D_  _x000D_  Query: _x000D_  _x000D_  *	Application industries: Since, the companies covered so far does not provide any information on their application industries on their company websites, therefore, please let me know how would you like me to cover this parameter. As of now, I have spent some time on them but could not find any specific information _x000D_  _x000D_   _x000D_  _x000D_  Efforts Invested: 2.5 hours_x000D_  _x000D_  Charge Code: 112363-71_x000D_  _x000D_   _x000D_  _x000D_  Way Forward: Please review the share work and let me know in case of any queries. Meanwhile, I am continuing work on the remaining 61 companies from the tab ‘Ferro Silico manganese’ and will share an update, by 7 pm IST, today (February 10, 2020). Also, let me know in case you have any budget cap on the request and a suitable time to connect with you over a call to discuss the query stated above._x000D_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 China center will be closed till February 23, 2020, following a government advisory in the country._x000D_  _x000D_   _x000D_  _x000D_  From: Sakshi Sharma _x000D_  Sent: 10 February 2020 10:15_x000D_  To: SriGanesh.LB@</t>
  </si>
  <si>
    <t>Hi Marielle,_x000D_  _x000D_   _x000D_  _x000D_  Hope my email finds you well. _x000D_  _x000D_   _x000D_  _x000D_  We have just started operations in the Romania office and I am about to initiate work on this request._x000D_  _x000D_   _x000D_  _x000D_  As methodology, I will populate the Excel for the 51 countries enlisted in the excel following Portugal’s example. I will share my results later today, by our EOD (11 am EST, February 10). In the meantime, feel free to let me know in case of any notes or suggestions._x000D_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Prashant Singh &lt;Prashant.Singh@evalueserve.com &lt;mailto:Prashant.Singh@evalueserve.com&gt; &gt; _x000D_  Sent: Monday, February 10, 2020 8:57 AM_x000D_  To: Miller, Marielle &lt;Miller.Marielle@</t>
  </si>
  <si>
    <t>Hi Shirley,_x000D_  _x000D_   _x000D_  _x000D_  Thank you for your swift reply,_x000D_  _x000D_   _x000D_  _x000D_  By the time I received your E-mail, I already populated some information for Ask 2 on the parameters namely Total Revenue and Number of customers for the operator Safaricom. Since, data on revenue per user was not directly available, hence I calculated it as Total revenue/Number of customers, to derive data on the required ask. _x000D_  _x000D_   _x000D_  _x000D_  Efforts Invested: 1 hour in this update (Total: 18 hours)_x000D_  _x000D_  Charge Code: SDV/NAI-00_x000D_  _x000D_   _x000D_  _x000D_  Way forward: As suggested, I am putting my efforts on hold for this request, until I receive further instructions from you. Based on the next steps from you, I will book the next available slot to assist you._x000D_  _x000D_   _x000D_  _x000D_  Looking forward to your reply on the next steps after the call with your client._x000D_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Mujera, Shirley &lt;Mujera.Shirley@</t>
  </si>
  <si>
    <t>Hi Amber,_x000D_  _x000D_   _x000D_  _x000D_  In this update, I have captured financial information (revenue breakdown) for Japan Tobacco for the past 5 years, and British America Tobacco is work-in-progress._x000D_  _x000D_   _x000D_  _x000D_  As suggested, I have listed the key assumptions in the tab “Assumptions”. Also, I have captured additional information in the respective sheets which might be useful to you._x000D_  _x000D_   _x000D_  _x000D_  Efforts Invested: 2 Hours_x000D_  _x000D_  Charge Code: 188900-59_x000D_  _x000D_   _x000D_  _x000D_  Way forward: Please review the work shared and let me know in case of any suggestions or changes. Meanwhile, I plan to continue working on British America Tobacco and Philips Morris._x000D_  _x000D_   _x000D_  _x000D_  Looking forward to your inputs._x000D_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Krati Goyal &lt;Krati.Goyal@evalueserve.com &lt;mailto:Krati.Goyal@evalueserve.com&gt; &gt; _x000D_  Sent: 10 February 2020 12:39_x000D_  To: Chourasia.Amber@</t>
  </si>
  <si>
    <t>Hi Azhar,_x000D_  _x000D_   _x000D_  _x000D_  Hope your week started well and thank you for your request._x000D_  _x000D_   _x000D_  _x000D_  We have resumed operations at our Romania Center and will be able to initiate work on this task today, February 10. However, we noticed that the mentioned file is missing and, in order for us to proceed with this part of the research, it would be great if you could share it with us once again._x000D_  _x000D_   _x000D_  _x000D_  In the meantime, we have looked over the four restaurants for which you would like us to identify a wine list and noticed that all four of them have locations in London. Please let us know if London is the target city and we will leverage the restaurants’ webpages to compile the desired information. Do note, that after a short preliminary research, it seems that Zuma Restaurant &lt;https://zumarestaurant.com/menu/?m-loc=london&amp;m-menu=drinks-list&gt;  sells the wine by the glass and not by bottle. For Coya Restaurants we identified two locations in London – Angel Court &lt;https://www.coyarestaurant.com/london-angel-court#1532705724251-c710cdc8-20dd&gt;  and Mayfair &lt;https://www.coyarestaurant.com/london-mayfair#mayfair-menu&gt;  – and it seems that there are no wines displayed in their online menu. For Amazonico &lt;https://amazonicorestaurant.com/wp-content/uploads/2019/12/job_796-Cocktails-Spirits-London-0911-1.pdf&gt;  and Buddha Bar &lt;https://www.buddhabarlondon.com/wp-content/uploads/2019/07/Wine-Menu.pdf&gt;  in London we easily identified the wine menus. _x000D_  _x000D_   _x000D_  _x000D_  Looking forward to hearing from you._x000D_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t>
  </si>
  <si>
    <t>Hi Wray,_x000D_  _x000D_   _x000D_  _x000D_  We have completed work to locate market size and growth for the yellow highlighted sub-sectors in the Excel file shared by you. The data for ‘Trucking’, ‘Internet infrastructure’, ‘Mobile apps’ and ‘Independent power producer’ sub-sectors was not available._x000D_  _x000D_   _x000D_  _x000D_  We have included ‘Notes’ in the cells wherever applicable and also attached EMIS reports for your reference._x000D_  _x000D_   _x000D_  _x000D_  Efforts Invested: 4 hours (Total: 22.5 hours)_x000D_  _x000D_  Charge Code: 264593-61_x000D_  _x000D_   _x000D_  _x000D_  Please review the work and let us know in case of any suggestions. We will be happy to assist you on the task further._x000D_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is helpful. _x000D_  _x000D_   _x000D_  _x000D_  Kind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Aman Bansal _x000D_  Sent: 10 February 2020 10:41_x000D_  To: Wang.Wray@</t>
  </si>
  <si>
    <t>Thank you for the go-ahead on this, Ikuko. Then we will try to capture as many details as possible in the time we have available today and will wait for a confirmation from your side before proceeding further tomorrow._x000D_  _x000D_   _x000D_  _x000D_  Should there be any changes or further notes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Terada, Ikuko &lt;Terada.Ikuko@</t>
  </si>
  <si>
    <t>Hi Rika,_x000D_  _x000D_   _x000D_  _x000D_  Hope my Email finds you well._x000D_  _x000D_   _x000D_  _x000D_  This is Laura from our Romania center and I am about to start work on this request. I will gladly help with a research for these individuals but before starting work on this, I would like to point out that LinkedIn is not among the sources that can be used as it is not part of the approved databases list between Evalueserve and BCG. As for Facebook, again, it would be against our compliance policy to source the information from there as we are not allowed to use our personal accounts for log in purposes. _x000D_  _x000D_   _x000D_  _x000D_  Considering the above, I plan to leverage the company’s website, BoardEx database and conduct a General Internet search to capture the desired information. The results will be compiled in the Excel file provided and shared as soon as finished, no later than our EOD, 1 am Tokyo time, February 11._x000D_  _x000D_   _x000D_  _x000D_  In the meantime, feel free to let me know in case of any changes from your part._x000D_  _x000D_   _x000D_  _x000D_  Best wishes,_x000D_  _x000D_  Laura _x000D_  _x000D_   _x000D_  _x000D_  Laura Blaga | Business Analyst | Evalueserve | +40 364 730 300 (Extn. 3385) _x000D_  _x000D_   _x000D_  _x000D_  S.C. Evalueserve S.R.L., Olimpia Business Center, Calea Dorobantilor, 98-100, Etaj 4, Cluj-Napoca, Cluj 400609, Romania_x000D_  _x000D_   _x000D_  _x000D_  From: Ri, Ka [mailto:Ri.Ka@</t>
  </si>
  <si>
    <t>Hola Alberto,_x000D_  _x000D_   _x000D_  _x000D_  Muchas gracias por tu feedback._x000D_  _x000D_   _x000D_  _x000D_  Lo entiendo – a partir de la próxima edición, voy a ignorar las noticias regionales y me enfocaré en los artículos a nivel nacional._x000D_  _x000D_   _x000D_  _x000D_  Un saludo,_x000D_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t>
  </si>
  <si>
    <t xml:space="preserve"> Hi Zeina,_x000D_  _x000D_   _x000D_  _x000D_  Thank you for your time over the call._x000D_  _x000D_   _x000D_  _x000D_  As discussed, we are initiating work to evaluate the 6 countries (Bermuda, British Virgin Islands, Cayman Islands, Malta, Isle of Man and KSA) under “Private Aircraft” asset class for all the new listed criteria’s mentioned in Slide 3 of the updated deck. We will provide insights for each criteria and try to capture the scientific numbers/ rankings or indices where available._x000D_  _x000D_   _x000D_  _x000D_  We will share our updated deck, along with the Excel file by 5:30 PM Dubai time._x000D_  _x000D_   _x000D_  _x000D_  Let us know in case of any realignments._x000D_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t>
  </si>
  <si>
    <t>Hi Ming,_x000D_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in the RMS as usual and one of the other 3 centers will assist you according to their capacity._x000D_  _x000D_   _x000D_  _x000D_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You can also book our Korean capacity after Feb 24 in advance. Please feel free to reach out to us if you have any other questions._x000D_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Su, Ming &lt;Su.Ming@</t>
  </si>
  <si>
    <t>Hi Azhar,_x000D_  _x000D_   _x000D_  _x000D_  Thank you for your swift reply and the notes._x000D_  _x000D_   _x000D_  _x000D_  We will then initiate work into finding the price for each of the beverages for UK or Europe in the attached list. Do note that information on the price from the supplier to B2B might be on the lower side and in this case we will look for the price of the items in supermarkets. _x000D_  _x000D_   _x000D_  _x000D_  Additionally we will add another tab with the four restaurants in London and Dubai and compile their wine lists and prices into this tab, should they be available. Regarding Zuma Restaurant &lt;https://zumarestaurant.com/menu/?m-loc=london&amp;m-menu=drinks-list&gt; , which sells the wine by the glass and not by bottle, let us know if you would like us to compile this data into the file. _x000D_  _x000D_   _x000D_  _x000D_  As we might not be able to cover all of the beverages today, do inform us if there is a specific task or category of beverages that you think we should prioritize._x000D_  _x000D_   _x000D_  _x000D_  Should you have any additional notes, feel free to reach out. We will get back to you with an update by latest our EOD, 8 pm GMT._x000D_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t>
  </si>
  <si>
    <t>Hi Eraldo,_x000D_  _x000D_   _x000D_  _x000D_  Thank you for your patience!_x000D_  _x000D_   _x000D_  _x000D_  I have invested an hour on the shared follow up task and have been able to further identify 20 companies (starting row 23, highlighted in ‘Yellow’ for your reference) from Orbis database, providing Translation services for Arabic to English language in UAE. As suggested, I have compiled my findings in the Excel file shared in our previous updates. _x000D_  _x000D_   _x000D_  _x000D_  Methodology:_x000D_  _x000D_  I first checked for translational companies on Orbis database using NAICS code (NAICS:541930), and filtered out results for UAE. However, this result fetched no relevant results. After this, I searched for companies through their business activities using keywords – ‘translate’; ‘translational services’; ‘interpretation services’; ‘Arabic’ and ‘English’. This approach fetched a list of 152 companies (pull-out attached), from which 20 relevant companies could be identified._x000D_  _x000D_   _x000D_  _x000D_  Efforts Invested: 1 Hour (Total: 27 hours)_x000D_  _x000D_  Charge Code: 24074329_x000D_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Let us know in case of any further assistance required on this task, or any other task, and we will book the earliest available slot for you._x000D_  _x000D_   _x000D_  _x000D_  Looking forward to working with you on future assignments._x000D_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Cavalli, Eraldo &lt;Cavalli.Eraldo@</t>
  </si>
  <si>
    <t>Hi Aaqib,_x000D_  _x000D_   _x000D_  _x000D_  In this update, I have captured information for six out of the nine companies in the sheet ‘Tour Operators’ and have identified five travel agents. I have updated the same in the sheet ‘Travel Agents’, while work is yet to be initiated on General Sales Agent and Events sheet._x000D_  _x000D_   _x000D_  _x000D_  Notes:_x000D_  _x000D_  *	Most of the listed companies were a group which had subsidiaries providing various services such as travel management, solutions, consulting, bookings, etc. Hence, it was a time consuming task to check if any subsidiary of the group offers the required parameters (‘Adventure Tour Packages’, ‘Cultural Tour Packages’, ‘Packages to UAE’, ‘Packages to Middle East (excluding UAE)’)_x000D_  *	‘Carlson Wagonlit Travel Inc’: The company majorly provides services such as travel management and consulting. The website states that the company offers an application which enables users to book hotels and flights (Link &lt;https://www.mycwt.com/travel-management/keeping-moving/travel-booking-services/&gt; ). However, no information or specific webpage was available for online booking services or package details. Hence, I have marked ‘-‘ for the same_x000D_  _x000D_   _x000D_  _x000D_  Efforts Invested: 2 Hours (Total Hours: 57.5 Hours; India Hours: 50 hours; Chile Hours: 7.5 Hours)_x000D_  _x000D_  Charge Code: 340461-16_x000D_  _x000D_   _x000D_  _x000D_  Way Forward: Please review the shared work and let me know in case of any queries. Meanwhile, I am continuing work on the remaining three companies of the sheet ‘Tour Operators’. Post completion, I will initiate work on the General Sales Agent and Events sheet, and will share an update on this, covering as much ground as possible, by 7 pm IST, today (February 10, 2020)._x000D_  _x000D_   _x000D_  _x000D_  Hope this works._x000D_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Smarth Grover _x000D_  Sent: 10 February 2020 12:17_x000D_  To: Mujtaba.SyedAaqib@</t>
  </si>
  <si>
    <t>Morning Maxime,_x000D_  _x000D_   _x000D_  _x000D_  It is nice to meet you and I am looking forward to our collaboration on this product. _x000D_  _x000D_   _x000D_  _x000D_  Since we have not received further indications on any changes to the methodology for now, I have used the already established approach in compiling the latest edition of the TMT IGTI newsletter. Today I have included two articles on Italy, one from Israel and three with a global focus._x000D_  _x000D_   _x000D_  _x000D_  Looking forward to any thoughts you might have and hope you have a great start of the week._x000D_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Liliana Polgar _x000D_  Sent: Friday, February 7, 2020 5:12 PM_x000D_  To: Kern.Maxime@</t>
  </si>
  <si>
    <t>Hi Nidhi,_x000D_  _x000D_   _x000D_  _x000D_  Thank you for your reply!_x000D_  _x000D_   _x000D_  _x000D_  As suggested, we will block our calendars for Friday morning for our discussion on this request, and will also share a meeting invite for the same._x000D_  _x000D_   _x000D_  _x000D_  Looking forward to our discussion._x000D_  _x000D_   _x000D_  _x000D_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Singh, Nidhi &lt;Singh.Nidhi@</t>
  </si>
  <si>
    <t>Hi Ganesh,_x000D_  _x000D_   _x000D_  _x000D_  Thank you for your time over the call._x000D_  _x000D_   _x000D_  _x000D_  As discussed, to cover the parameter ‘Annual revenue’, I will leverage our available databases such as Factiva, Orbis and EMIS and will add an additional column named ‘Financial year’ to mention the latest year for which I could find the details. For the parameter ‘Application industry’, I will capture the industry the company is catering to, if available on the website, else I will mark it as ‘-‘. _x000D_  _x000D_   _x000D_  _x000D_  Also, to carry out the research, I will only refer to the companies website and leverage our available databases (and will not carry out an Open Internet search). _x000D_  _x000D_   _x000D_  _x000D_  I will share my findings with you, covering as many companies as possible, by 7 pm IST, today (February 10, 2020). _x000D_  _x000D_   _x000D_  _x000D_  Let me know in case of any re-alignments. 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Sri Ganesh, LB &lt;SriGanesh.LB@</t>
  </si>
  <si>
    <t>Hi Anton,_x000D_  _x000D_   _x000D_  _x000D_  Hope my Email finds you well. We have capacity to get started on this research today, February 10, from our Romania center and will be able to share a first update, with as much as we can cover by our EOD (5 pm, CET). We plan to also block some capacity in advance for tomorrow, to continue with the remaining part._x000D_  _x000D_   _x000D_  _x000D_  As for effort estimates, indeed, in case the company is straight forward in the products and services provided, it will take around 1 minute to establish if it is a distributor of cybersecurity/IT/software. However, for other cases, we might need a bit more time to understand if these are part of the company’s offering. As a rough estimate, we believe that at least 10 hours will be needed to go through all these players however, do note that this is just an estimate and you will be charged on the actual time invested into the task. Additionally, do note that you will be charged at a rate of USD 55/hr. thus, in case you would like us to limit ourselves to a specific number of hours, please let us know and we will keep this in mind._x000D_  _x000D_   _x000D_  _x000D_  Looking forward to any notes or suggestions you might have._x000D_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11:39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RES1067786 &lt;https://bcg.service-now.com/nav_to.do?uri=u_request_drs_kpo_evs.do%3Fsys_id=57952fba1bfa8894b176964ead4bcb06%26sysparm_stack=u_request_drs_kpo_evs_list.do&gt; _x000D_  Requestor: Barthelmess Anton_x000D_  Request Subject: Customer list research_x000D_  Requested Deadline: _x000D_  _x000D_  Original Request:_x000D_  From: Barthelmess.Anton@</t>
  </si>
  <si>
    <t>Hi Romain,_x000D_  _x000D_   _x000D_  _x000D_  I have completed work to capture the revenue for the first 60 companies (in ‘Output’ tab) into the attached Excel file. I first ran a batch search of 60 companies in the Orbis database. For companies that remained unidentified, I then leveraged Factiva database, followed by conducting a General Internet search. I have also attached Orbis Pull out for your reference._x000D_  _x000D_   _x000D_  _x000D_  Below are the key points that summarize my research:_x000D_  _x000D_  *	For Lu.com: We found an article, which stated that Lu.com, earned more than 71.2 billion yuan (USD 10.35 Million) for users in seven years (Link &lt;https://www.lu.com/about/2018012131500.html&gt; )_x000D_  *	All the ‘Estimated’ revenue figures, extracted from Orbis databases are highlighted in blue cells. Exact values for these companies was not available in the database_x000D_  *	Revenue figures are in USD millions. For the cases, where revenue was not provided in USD, I have converted them into USD, by using historical average rate &lt;https://www.ofx.com/en-au/forex-news/historical-exchange-rates/&gt;  and XE.com &lt;https://www.xe.com/currencytables/&gt; _x000D_  *	I have mentioned “-”, in cells where no information was available_x000D_  _x000D_   _x000D_  _x000D_  Efforts Invested: 3.5 Hours_x000D_  _x000D_  Charge Code: 293088-26_x000D_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findings and let us know in case of any queries or further assistance required._x000D_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From: Aman Bansal &lt;Aman.Bansal@evalueserve.com &lt;mailto:Aman.Bansal@evalueserve.com&gt; &gt; _x000D_  Sent: 10 February 2020 11:07_x000D_  To: Tancre.Romain@</t>
  </si>
  <si>
    <t>Hi Genta,_x000D_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11, 2020 from our Romania centre. Let us know if the timelines work for you and we will book the bandwidth accordingly. The team will share a detailed methodology and expected delivery timelines once they initiate work on the request tomorrow (5 pm Tokyo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</si>
  <si>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Amber,_x000D_  _x000D_   _x000D_  _x000D_  Thank you for your time over the call._x000D_  _x000D_   _x000D_  _x000D_  As suggested, I have completed work to capture financial information (revenue breakdown) for British America Tobacco for the past 7 years, whereas Japan Tobacco is still in work-in-progress. Since, the data for revenue breakdown by product category was on a lower side, I have captured the sales volume breakdown of the products and updated the same in the Excel file._x000D_  _x000D_   _x000D_  _x000D_  Efforts Invested: 1.5 Hours (Total: 3.5 Hours)_x000D_  _x000D_  Charge Code: 188900-59_x000D_  _x000D_   _x000D_  _x000D_  Way forward: Please review the work shared and let me know in case of any suggestions or changes. Meanwhile, I plan to continue work on Japan Tobacco and will share another update by..._x000D_  _x000D_   _x000D_  _x000D_  Looking forward to your inputs._x000D_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Krati Goyal &lt;Krati.Goyal@evalueserve.com &lt;mailto:Krati.Goyal@evalueserve.com&gt; &gt; _x000D_  Sent: 10 February 2020 14:18_x000D_  To: Chourasia.Amber@</t>
  </si>
  <si>
    <t>Hi Genta,_x000D_  _x000D_   _x000D_  _x000D_  Thank you for your go-ahead on this,_x000D_  _x000D_   _x000D_  _x000D_  The capacity has been blocked and the team will be in touch with more details on methodology and delivery timelines once back in the office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Ihoroi, Genta &lt;Ihoroi.Genta@</t>
  </si>
  <si>
    <t>Sure, Anton, we can definitely do that. We will invest no more than 3.5 hours into this, starting from Vocalink Ltd downwards and get back to you with an update of our progress by EOD (5 pm, CET)._x000D_  _x000D_   _x000D_  _x000D_  Feel free to reach out to us in case of any additional notes or changes from your side._x000D_  _x000D_   _x000D_  _x000D_  Best wishes,_x000D_  _x000D_  Bianca 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Barthelmess, Anton &lt;Barthelmess.Anton@</t>
  </si>
  <si>
    <t>Hi Camille, _x000D_  _x000D_   _x000D_  _x000D_  I have gone through the request details and understand that you are looking at cyber security details for the shared list of 16 companies. From the first tab i.e. financials, I am apprehensive on the data availability since detailed segmental revenue are mostly limited, especially for COGS and expenses. For this, I plan to follow the below approach:_x000D_  _x000D_  *	In case the company is into cyber security business line: I will consider the overall company data for financials_x000D_  *	In case the company is into multiple business lines: I will consider only the cyber security segment, however, data is expected to be limited in this case_x000D_  _x000D_   _x000D_  _x000D_  For financials, I am planning to check the company fillings and go through the segmental information. Further, I will leverage IDC and analyst reports to check industry reports._x000D_  _x000D_   _x000D_  _x000D_  After this, I will pick task 2 of the request i.e. to locate data on Security Operations Centres (SoC). Considering the granularity of the required data points under this tab, information might not be easily available. Nevertheless, I will check company website, IR fillings, and conduct a press search to gather the available data. Also, it would be great if you could give us clarity around the parameter, ‘Incl. 24h/7j’ mentioned in column D; for now, we will be leaving this field blank._x000D_  _x000D_   _x000D_  _x000D_  I will share an update on tab 1, after covering as much ground possible, by 2:30 pm Paris time, today (February 10, 2020) and continue work tomorrow as well for spill overs._x000D_  _x000D_   _x000D_  _x000D_  Looking forward to hearing from you on the above mentioned query._x000D_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Meenu Kumari &lt;Meenu.Kumari@evalueserve.com &lt;mailto:Meenu.Kumari@evalueserve.com&gt; &gt; _x000D_  Sent: 10 February 2020 11:05_x000D_  To: Shang.Camille@</t>
  </si>
  <si>
    <t>Attn. Rika: EVS - BCG - Deliverable _RESearch on key persons_RES1067326_February 10, 2020</t>
  </si>
  <si>
    <t>Hi Rika,_x000D_  _x000D_   _x000D_  _x000D_  Thank you for your Email._x000D_  _x000D_   _x000D_  _x000D_  I am coming back with my findings for this request and attached is the updated Excel file. By leveraging the available sources, I managed to capture all details only for one person and partial information for 3 other individuals - the information is on the lower side since LinkedIn could not be used during the search although it might offer a bit more details. As methodology, I started by leveraging the company’s website, BoardEX and then conducted a General Internet search, but with no luck. Then, I supplemented the search with Factiva and Orbis databases but these did not yield any additional relevant details within our scope._x000D_  _x000D_   _x000D_  _x000D_  Efforts Invested: 2.5 Hours _x000D_  _x000D_  Charge Code: 201660-75_x000D_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Nonetheless, I do hope this will prove useful for your project and regret not being able to provide a profile for all individuals. Do let me know whenever further assistance is needed on this or anything else and I will gladly assist._x000D_  _x000D_   _x000D_  _x000D_  Have a great evening,_x000D_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Ri, Ka [mailto:Ri.Ka@</t>
  </si>
  <si>
    <t>Hi Pierre,_x000D_  _x000D_   _x000D_  _x000D_  Thank you for your feedback, I am glad to know our findings were useful for your project._x000D_  _x000D_   _x000D_  _x000D_  Looking forward to work with you again in the future._x000D_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Monin, Pierre [mailto:Monin.Pierre@</t>
  </si>
  <si>
    <t>Hi Rika,_x000D_  _x000D_   _x000D_  _x000D_  Thank you for your swift reply._x000D_  _x000D_   _x000D_  _x000D_  We do understand you would need more information but unfortunately, I have already exhausted all possible compliance approved sources for this research. _x000D_  _x000D_   _x000D_  _x000D_  The usage of LinkedIn is not allowed as it is not part of the approved databases list between Evalueserve and BCG. As per the standard LinkedIn user agreement (that a LinkedIn User has to accept prior to using LinkedIn Services), copying and reproducing LinkedIn data without the express consent of LinkedIn or the relevant user is prohibited. _x000D_  _x000D_   _x000D_  _x000D_  As a result, I have conducted a General Internet search and leveraged the below mentioned databases, however no other information within our scope could be located for these individuals._x000D_  _x000D_   _x000D_  _x000D_  Again, regret not being able to offer more details on this profiling exercise. Do let me know in case of any other queries or help needed._x000D_  _x000D_   _x000D_  _x000D_  Best wishes,_x000D_  _x000D_  Laura 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Ri, Ka [mailto:Ri.Ka@</t>
  </si>
  <si>
    <t>Hi Abdulrahman,_x000D_  _x000D_   _x000D_  _x000D_  Thank you for your go-ahead on this,_x000D_  _x000D_   _x000D_  _x000D_  The capacity has been blocked and the team will be in touch with more details on methodology and delivery timelines shortly._x000D_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Alnoaimi, Abdulrahman &lt;Alnoaimi.Abdulrahman@</t>
  </si>
  <si>
    <t>Hi Aaqib,_x000D_  _x000D_   _x000D_  _x000D_  Thank you for your time over the call._x000D_  _x000D_   _x000D_  _x000D_  As discussed, I will complete the sheet ‘Online Travel Agency’ first and then initiate work on the ‘Events’ sheet. Also, I will check if the companies listed in the Excel file shared by you are ‘Tour Operators’ or ‘Travel Agents’._x000D_  _x000D_   _x000D_  _x000D_  I will strive to cover as much as possible and share an update by 7:00 pm IST, today (February 10, 2020)_x000D_  _x000D_   _x000D_  _x000D_  Let me know in case of any changes._x000D_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Mujtaba, Syed Aaqib &lt;Mujtaba.SyedAaqib@</t>
  </si>
  <si>
    <t>Hi Amber,_x000D_  _x000D_   _x000D_  _x000D_  I am sharing this Email on behalf of my colleague Krati._x000D_  _x000D_   _x000D_  _x000D_  I have completed work to capture financial information (revenue breakdown) for Japan Tobacco for the past 7 years. Since, the data for revenue breakdown by product category was on a lower side, I have captured the sales volume breakdown and additional information of the products and updated the changes in the Excel file._x000D_  _x000D_   _x000D_  _x000D_  Please refer to the following points to get an overview of the key assumptions for both the companies:_x000D_  _x000D_  *	Combustible products have been included in the category ‘Tobacco products’_x000D_  *	Reduced-risk products (RRPs), NGP, Oral and nicotine products are included in the ‘Non-tobacco products’ category_x000D_  _x000D_   _x000D_  _x000D_  Efforts Invested: 1.5 Hours (Total: 5 Hours)_x000D_  _x000D_  Charge Code: 188900-59_x000D_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findings and let us know in case of any queries or further assistance required._x000D_  _x000D_   _x000D_  _x000D_  Kind regards,_x000D_  _x000D_  Evalueserve Team_x000D_  _x000D_   _x000D_  _x000D_  Manpreet Kaur | Business Analyst | Evalueserve | + 91 124 462 2300 (Extn. 1767)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Krati Goyal &lt;Krati.Goyal@evalueserve.com &lt;mailto:Krati.Goyal@evalueserve.com&gt; &gt; _x000D_  Sent: 10 February 2020 16:19_x000D_  To: Chourasia.Amber@</t>
  </si>
  <si>
    <t>Hi Tamara, _x000D_  _x000D_   _x000D_  _x000D_  Hope you had a nice weekend!_x000D_  _x000D_   _x000D_  _x000D_  Please note that we are back at the office and will continue on the remaining points for transportation emissions and then the others required points. _x000D_  _x000D_   _x000D_  _x000D_  In case of any comments or changes, please let us know.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Friday, February 07, 2020 5:18 PM_x000D_  To: Gilkes, Tamara &lt;Gilkes.Tamara@</t>
  </si>
  <si>
    <t>Hello Laura, _x000D_  _x000D_   _x000D_  _x000D_  Hope you had a very nice weekend. Note that we are back at the office and we will continue working on your request. _x000D_  _x000D_   _x000D_  _x000D_  Please let us know your thoughts about Zoho, we will work on the remaining competitors before initiate on Zoho. _x000D_  _x000D_   _x000D_  _x000D_  Looking forward to your answer.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Friday, February 07, 2020 5:03 PM_x000D_  To: Spindler.Laura@</t>
  </si>
  <si>
    <t>Hi Audrey,_x000D_  _x000D_   _x000D_  _x000D_  I have completed work to locate information regarding the market size and market growth for the shared list of 7 markets and complied my findings in the attached Excel file. I have leveraged EMIS database and further supplemented it with a General Internet search to locate the required information._x000D_  _x000D_   _x000D_  _x000D_  Key Points:_x000D_  _x000D_  *	I have inserted a ‘Comments’ column to give a detailed summary of the information located as per the source_x000D_  *	For ‘Precision Navigation’ market, I was able to locate information only for the estimated market growth _x000D_  *	As information for only ‘Military Simulation Virtual Training’ was available, and as suggested in the Excel file, that information for live virtual instructive training is to be a pert of ‘Military and Government Training’ market, I have updated the information in this category only. I was not able to locate the information pertaining to only ‘Military Training’ markets_x000D_  *	For ‘Command and Control Support and Data Analytics’, I was able to locate the information a market report on command and control system market which stated services as one of the segment. The report is titled ‘Command and Control Systems Market Analysis and Segment Forecasts to 2025 report’ and as per my understanding the ‘Support and Data Analytics Market’ would be included in the ‘Services’ segment of the market. Hence, I have compiled the segmented information for this market. You can access the report from the following link (Link &lt;https://send.bcg.com/nKpxDtnXEy7qVtRJ92GP4t6K&gt; )_x000D_  _x000D_   _x000D_  _x000D_  Efforts Invested: 4.5 hours (Total: 12.0 hours)_x000D_  _x000D_  Charge Code: 176460-25_x000D_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Devansh Bilala _x000D_  Sent: 10 February 2020 13:54_x000D_  To: McGovern.Audrey@</t>
  </si>
  <si>
    <t>Hi Yuta, _x000D_  _x000D_   _x000D_  _x000D_  Thank you for your patience!_x000D_  _x000D_   _x000D_  _x000D_  I have completed work to identify the facility type for the remaining 76 facilities of P&amp;G and Unilever; using the earlier shared methodology._x000D_  _x000D_   _x000D_  _x000D_  I have created a new tab titled “Summary” in the attached Excel file, which provides a brief of the total facility count, number of facilities considered ‘Industry 4.0’ along with data sources used to locate manufacturing facilities and number of facilities of each type, for all the companies._x000D_  _x000D_   _x000D_  _x000D_  A graphical representation of number of facilities considered “Industry 4.0” and “type of facility” for each of the companies have been provided below for your reference:_x000D_  _x000D_  	_x000D_  		_x000D_   _x000D_  _x000D_  _x000D_  _x000D_  _x000D_   _x000D_  _x000D_  Efforts Invested: 7 hours (Total: 86 hours)_x000D_  _x000D_  Charge Code: 201660-75_x000D_  _x000D_   _x000D_  _x000D_  As suggested, for now, I am keeping my efforts on this request on-hold. In case you require any further assistance on this, feel free to reach out and we will gladly book the earliest available slot to assist you._x000D_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Ankit Kumar Verma _x000D_  Sent: 10 February 2020 10:17_x000D_  To: 'Inumaru.Yuta@</t>
  </si>
  <si>
    <t>Hi Timo_x000D_  _x000D_   _x000D_  _x000D_  Hope my Email finds you well. _x000D_  _x000D_  In regards to your questions. _x000D_  _x000D_   _x000D_  _x000D_  1.       We have conducted the search within English and German language, nevertheless we compiled the work in English just to be more consistent, if go ahead is provided on your end we will add the articles within the language located. _x000D_  _x000D_  2.       We have added 2 articles from the NZZ, however we can continue to look further for articles today 10 February 2020, if needed. _x000D_  _x000D_  3.       Regarding the 8 - week time frame, we have calculated 8 weeks back since last week 7th of February, 2020. We searched for articles published since the 15th of December, 2019 on forward. We assured that the articles were published within this time frame (Date is provides usually within the articles), please let us know if this is the time frame you were hoping for. _x000D_  _x000D_   _x000D_  _x000D_  Looking forward on your comments.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t>
  </si>
  <si>
    <t>Hi Amber,_x000D_  _x000D_   _x000D_  _x000D_  Thank you for your time over the call._x000D_  _x000D_   _x000D_  _x000D_  The financials captured for Philip Morris are from its 2018 Annual report &lt;http://www.annualreports.com/HostedData/AnnualReports/PDF/NYSE_PM_2018.pdf&gt; . _x000D_  _x000D_   _x000D_  _x000D_  Let us know in case of any doubts or queries._x000D_  _x000D_   _x000D_  _x000D_  Kind regards,_x000D_  _x000D_  Evalueserve Team_x000D_  _x000D_   _x000D_  _x000D_  Manpreet Kaur | Business Analyst | Evalueserve | + 91 124 462 2300 (Extn. 1767)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Manpreet Kaur (Caps-08) &lt;Manpreet.Kaur2@evalueserve.com &lt;mailto:Manpreet.Kaur2@evalueserve.com&gt; &gt; _x000D_  Sent: 10 February 2020 17:45_x000D_  To: Chourasia.Amber@</t>
  </si>
  <si>
    <t>Hi Yang,_x000D_  _x000D_   _x000D_  _x000D_  We have created the newsletter focusing on Digital/Neo/Challenger banks (from January 15th to January 31st 2020) by following the earlier stated methodology. As suggested, we have used the shared template and hyperlinked the complete article under the headline captured. _x000D_  _x000D_   _x000D_  _x000D_  Efforts Invested: 9 hours_x000D_  _x000D_  Charge Code: Please share_x000D_  _x000D_   _x000D_  _x000D_  Please review the output and let us know in case of any changes. _x000D_  _x000D_   _x000D_  _x000D_  Kind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Yu, Yang &lt;Yu.Yang@</t>
  </si>
  <si>
    <t>Hi Jean,_x000D_  _x000D_   _x000D_  _x000D_  Many thanks for reaching out to us with this. We will gladly look into it tomorrow, February 11, from our Romania office._x000D_  _x000D_   _x000D_  _x000D_  The analyst will be in touch with more details on methodology, delivery timelines and any queries that might come up, as soon as starting efforts on this._x000D_  _x000D_   _x000D_  _x000D_  Hope this works for you and do let us know in case of any notes or changes from your side._x000D_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t>
  </si>
  <si>
    <t>Thank you too for your reply and apologies for not being more clear regarding the sources, Rika. _x000D_  _x000D_   _x000D_  _x000D_  We understand the urgency of this request and the fact that there might be a delay in the project because of this but do note that we have mentioned in the initial email that LinkedIn and Facebook are not among the sources that can be used during our research. _x000D_  _x000D_   _x000D_  _x000D_  Nonetheless, we do appreciate your feedback and will take it into consideration for all future similar requests._x000D_  _x000D_   _x000D_  _x000D_  We regret any inconvenience this may have caused._x000D_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Ri, Ka [mailto:Ri.Ka@</t>
  </si>
  <si>
    <t>Hi Jonatan,_x000D_  _x000D_   _x000D_  _x000D_  Hope this email finds you well. This is Nicolas from Evalueserve Chile Center. Note that we have capacity to assist you on your request today._x000D_  _x000D_   _x000D_  _x000D_  Please let us know if our assistance is still needed in order to initiate efforts on this. _x000D_  _x000D_   _x000D_  _x000D_  Looking forward to your answer._x000D_  _x000D_   _x000D_  _x000D_  Best regards, _x000D_  _x000D_  Nicolas_x000D_  _x000D_   _x000D_  _x000D_  Nicolas Quagliotti | Business Analyst | Evalueserve | +56 32 299 6100 (Extn. 6359) _x000D_  _x000D_   _x000D_  _x000D_  Evalueserve Chile S.A., Alvarez 646, Piso-10, Edf. Alcazar, Viña del Mar, 2580107 Chile_x000D_  _x000D_   _x000D_  _x000D_  From: Tamara Weitzel _x000D_  Sent: Friday, February 7, 2020 1:02 PM_x000D_  To: Larsen, Jonatan &lt;Larsen.Jonatan@</t>
  </si>
  <si>
    <t>Hi Genta,_x000D_  _x000D_   _x000D_  _x000D_  Hope my Email finds you well._x000D_  _x000D_   _x000D_  _x000D_  Due to some workflow realignments in our center, I am able to start work on this request now. In order to capture details about the stage and type of renewable sources used for each of the three targeted projects implemented by ENI in Italy, Pakistan and Egypt, the company’s website will be leveraged. If necessary, a press search will also be conducted. The information will be compiled in an Excel file and shared as soon as completed, no later than our EOD, 1 am Tokyo time, February 11._x000D_  _x000D_   _x000D_  _x000D_  In the meantime, feel free to let me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Prashant Singh _x000D_  Sent: Monday, February 10, 2020 1:00 PM_x000D_  To: Ihoroi, Genta &lt;Ihoroi.Genta@</t>
  </si>
  <si>
    <t>Hi Abdulrahman,_x000D_  _x000D_   _x000D_  _x000D_  Thank you for sharing this request with us. This is Bruno from Evalueserve Chile center._x000D_  _x000D_   _x000D_  _x000D_  Please note we will initiate efforts on this task today, February 10, from our Center. As suggested, we will work only in the red “To Do” stickers finding the current roles of each board member. We will take into account the following:_x000D_  _x000D_  *         We will make an open internet search through Google to find any relevant source that provides the requested information. Please note that we will not be able to use LinkedIn as a research methodology. As per the standard LinkedIn user agreement, copying and reproducing LinkedIn data without the express consent of LinkedIn or the relevant user is prohibited._x000D_  _x000D_  *         In case individuals are retired, we will list their most recent job_x000D_  _x000D_  *         Whenever we are not able to find results, we will add a comment box beside the individual’s name._x000D_  _x000D_  *         We will exclude their board memberships, if an individual servers on several boards, we will list that information as a second line._x000D_  _x000D_   _x000D_  _x000D_  As of now, we will initiate our efforts allocating two analysts and send you an update in about 2.5 hours from now. Please let us know if a deadline extension is possible in order to plan our work accordingly, as we might allocate more analysts in the second part of our day._x000D_  _x000D_  Hope this works. Let us know in case of any re-alignments._x000D_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Prashant Singh _x000D_  Sent: Monday, February 10, 2020 8:49 AM_x000D_  To: Alnoaimi, Abdulrahman &lt;Alnoaimi.Abdulrahman@</t>
  </si>
  <si>
    <t>Hi Aaqib,_x000D_  _x000D_   _x000D_  _x000D_  In the remaining time, I have completed work on the sheets ‘Tour Operators’, ‘Travel Agents’ and ‘Online Travel Agencies’. Further, I have checked if the companies listed in the Excel file shared by you, are ‘Travel Agents’ or ‘Tour Operators’, as per the best of my understanding. I have compiled my findings in the sheet titled ‘Brand_Us_Travel Intermediaries’ in the attached Excel file._x000D_  _x000D_   _x000D_  _x000D_  Notes:_x000D_  _x000D_  *	For the sheet ‘Tour Operators’: _x000D_  _x000D_  	*	I have captured information for the company ‘Carlson Wagonlit Travel Inc.’ through the website shared by you_x000D_  	*	For the last company ‘Others’: I have marked this entry as ‘-‘ since no information could be located for this entry_x000D_  _x000D_   _x000D_  _x000D_  Efforts Invested: 3.5 Hours (Total Hours: 61 Hours; India Hours: 53.5 hours; Chile Hours: 7.5 Hours)_x000D_  _x000D_  Charge Code: 340461-16_x000D_  _x000D_   _x000D_  _x000D_  Way Forward: Please review the work shared so far and let me know in case of any queries. I will initiate work on the sheet ‘Events’, once we resume our operations by 9:30 am IST, tomorrow (February 11, 2020)._x000D_  _x000D_   _x000D_  _x000D_  Hope this works._x000D_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Smarth Grover _x000D_  Sent: 10 February 2020 17:43_x000D_  To: Mujtaba.SyedAaqib@</t>
  </si>
  <si>
    <t>Hi Vivian_x000D_  _x000D_   _x000D_  _x000D_  Hope my Email finds you well. _x000D_  _x000D_   _x000D_  _x000D_  This is Marcela from Evalueserve Chile Center. Please note we will start efforts on this task shortly. _x000D_  _x000D_  We will conduct an Open internet search to locate any information regarding the decision making, strategy and vision of Barbara Sugg. _x000D_  _x000D_   _x000D_  _x000D_  We will compile our findings within an Excel file and send you our results after 4 hours of efforts invested. _x000D_  _x000D_   _x000D_  _x000D_  Please let us know if you have any update or realignment in the meanwhile.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Lee, Vivian [mailto:Lee.Vivian@</t>
  </si>
  <si>
    <t>Hi Alethea, _x000D_  _x000D_   _x000D_  _x000D_  Thank you for your email, we are glad that the results are aligned with tour expectations so far._x000D_  _x000D_  Please note that we have initiated efforts on the remaining countries and will deploy multiple analysts (2) in order to speed up work._x000D_  _x000D_  We aim to complete the remaining 26 countries today EOD as we are more familiarized with the task._x000D_  _x000D_   _x000D_  _x000D_  Please let us know in case of any updates or changes._x000D_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Tan, Alethea [mailto:Tan.Alethea@</t>
  </si>
  <si>
    <t>Hi Marisa,_x000D_  _x000D_   _x000D_  _x000D_  Thank you for your reply. Your point was duly noted. As suggested, we have not limited our research scope to Oil &amp; Gas industry._x000D_  _x000D_   _x000D_  _x000D_  In this update, I have worked on locating information on the first two parameters, i.e. Competitor intelligence function and Strategy function as internal consulting function, and compiled my findings in the attached Excel file. I would like to highlight that the mentioned topics are niche and the results for the same were limited and scattered, due to which it took considerable amount of time to gather the required information._x000D_  _x000D_   _x000D_  _x000D_  Note: _x000D_  _x000D_  *	For the required parameters, information related to Oil and Gas sector was very limited, and minimal results could be located after a thorough search. Few of the sources fetched indirect reference to the function of competitive intelligence and same has been compiled in the output_x000D_  _x000D_   _x000D_  _x000D_  Efforts Invested: 5.5 hours_x000D_  _x000D_  Charge Code: 183226-30_x000D_  _x000D_   _x000D_  _x000D_  Way Forward: Please review the output shared and let me know in case of any queries or changes. I have reserved 9 hours of capacity at our India centre to assist you on this request and will continue work on the remaining 4 parameters, once we resume operations by 8:00 PM Los Angeles time, tomorrow (February 11, 2020)._x000D_  _x000D_   _x000D_  _x000D_  Kind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Mazzotta, Marisa &lt;Mazzotta.Marisa@</t>
  </si>
  <si>
    <t>Hi Ganesh,_x000D_  _x000D_   _x000D_  _x000D_  In this update, I have covered the next 20 companies (from row no. 16-35) and captured information on the required parameters in the attached Excel file. Also, I have updated ‘Annual revenue’ for the previously shared 10 companies from EMIS and Factiva  (wherever applicable). _x000D_  _x000D_   _x000D_  _x000D_  To carry out the research, I have leveraged Factiva, EMIS databases and referred to the company websites. However, the availability of information on the ask remains on the lower side. _x000D_  _x000D_   _x000D_  _x000D_  Notes:_x000D_  _x000D_  *	I have inserted an additional column in the Excel file ‘Financial year’ in which, I have mentioned the latest year for which, I could locate the revenue figures_x000D_  *	Chayouqianqi Tengfei Ferroalloys Co.,Ltd, Eastern Metallurgical Co., Ltd and Huade County Tiancheng Ferroalloy Co. Ltd: The company websites could not be located for these three companies_x000D_  *	Ferro Alloys Corporation Limited: The Ferro Alloys Corporation Limited is widely known as FACOR Group (Link &lt;http://www.facorgroup.in/&gt; ). I have captured information on the FACOR Group in the Excel file and thus have left the columns as ‘-‘ for Ferro Alloys Corporation Limited_x000D_  *	Gautam Ferro Alloys: The company has already been covered under the name ‘Bihar Foundry &amp; Castings Ltd - Gautam Ferro Alloys’. Thus, I have marked ‘-‘ in the Excel file, for this company_x000D_  *	Allok Ferro Alloys Ltd: The company could be identified as ‘Alok Ferro Alloys Ltd’ (Link &lt;http://hpslindia.com/associates-afal/&gt; )_x000D_  *	For some of the companies, the financials could be located in their native currencies; therefore, to convert them to INR I have used the Fx top Currency Converter (Link &lt;https://fxtop.com/en/historical-exchange-rates.php?A=1&amp;C1=TWD&amp;C2=INR&amp;YA=1&amp;DD1=01&amp;MM1=01&amp;YYYY1=2012&amp;B=1&amp;P=&amp;I=1&amp;DD2=09&amp;MM2=02&amp;YYYY2=2020&amp;btnOK=Go%21&gt; ) and have mentioned the conversion rates in the Excel file_x000D_  _x000D_   _x000D_  _x000D_  Efforts Invested: 4.5 hours (Total: 7 hours)_x000D_  _x000D_  Charge Code: 112363-71_x000D_  _x000D_   _x000D_  _x000D_  Way Forward: Please review the shared work and let me know in case of any queries. I will continue work on the remaining 41 companies from the tab ‘Ferro Silico manganese’, followed by covering the 8 companies from the tab ‘AL’, once we resume our operations, by 10:00 am IST, tomorrow (February 11, 2020)._x000D_  _x000D_   _x000D_  _x000D_  Have a great day ahead!_x000D_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Sakshi Sharma _x000D_  Sent: 10 February 2020 15:45_x000D_  To: SriGanesh.LB@</t>
  </si>
  <si>
    <t>Hi Misha,_x000D_  _x000D_   _x000D_  _x000D_  I hope you are doing good!_x000D_  _x000D_   _x000D_  _x000D_  I have completed work on the task, to locate information on ‘Toronto Raptors and NBA popularity’ for the five countries (China, Philippines, Australia, Brazil and Japan). To locate the asked information, I leveraged Factiva (for press search) followed by a General Internet search. I have captured a brief summary about the articles along with relevant sources in the attached Excel file._x000D_  _x000D_   _x000D_  _x000D_  Key Points:_x000D_  _x000D_  *	Initially, I conducted a General Internet search to locate country-level information pertaining to ‘Toronto Raptors’, however the results were very limited. Thus, for most of the countries, I have captured information around the country-level viewership for ‘NBA’ games. Moreover, for Philippines, I was able to locate team specific information and the same has been covered in the attached Excel file _x000D_  *	According to the league’s annual report on teams’ digital performance, NBA franchises gained 47 million new followers on Chinese social media platforms during the 2018-19 season (Link &lt;https://www.reuters.com/article/us-china-basketball-market-factbox/factbox-nba-taking-flak-in-china-a-valuable-market-with-500-million-fans-idUSKBN1WM1WI&gt; )_x000D_  *	Philippines is among the prominent countries having a massive viewership for NBA games backed by NBA streams available on Facebook and Twitter (Link &lt;https://www.sportspromedia.com/news/nba-facebook-watch-la-lakers-streaming-record-philippines&gt; )_x000D_  *	NBA has agreed a one-year rights deal with Brazilian media company Bandeirantes, covering the upcoming 2019/20 NBA season. The broadcaster will air two live regular-season games every week via its free-to-air (FTA) and pay-tv channels as well as the NBA Finals (Link &lt;https://www.sportspromedia.com/news/band-brazil-nba-season-tv-rights-agreement&gt; )_x000D_  *	As per the research conducted, United States is among the key market for NBA with maximum volume of viewers. However, the NBA television (ESPN, TNT and NBA TV) viewership has been down 14 percent through December 6, 2019 compared to the same period in 2018 (Link &lt;https://www.foxbusiness.com/sports/nba-ratings-dip-christmas-day-games-experts-theory&gt; )_x000D_  *	I have also provided a summary of the overall NBA viewership and ‘Toronto Raptors’ valuation under the ‘Global’ tab for your reference_x000D_  _x000D_  Efforts Invested: 7.5 hours _x000D_  _x000D_  Charge Code: 351331-03_x000D_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you require any further assistance on this or any other task and we would be happy to book the latest available slot to assist you accordingly._x000D_  _x000D_   _x000D_  _x000D_  Looking forward to working with you on future assignments._x000D_  _x000D_   _x000D_  _x000D_  Best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Tanuj Anand _x000D_  Sent: 10 February 2020 11:41_x000D_  To: Hosain.Misha@</t>
  </si>
  <si>
    <t>Hi Neil,_x000D_  _x000D_   _x000D_  _x000D_  Greetings of the day!_x000D_  _x000D_   _x000D_  _x000D_  I have compiled the required information of Scripps’ and Intermountain’s physicians under the tab ‘Specialists’ of the attached Excel file along with the sources under tab ‘Source’._x000D_  _x000D_   _x000D_  _x000D_  Notes: _x000D_  _x000D_  *	Information availability was limited on ‘joining year’ of the specialists and marked ‘NA’ in the respective cells for such cases_x000D_  *	Below is the information availability on publications of certain authors on shared sources (USnews or Pubmed) which could not be identified using the given instructions: _x000D_  _x000D_   _x000D_  _x000D_  Physicians_x000D_  _x000D_  Health Systems_x000D_  _x000D_  Comment_x000D_  _x000D_  Source_x000D_  _x000D_  Rajeev Mohan, MD_x000D_  _x000D_  Scripps_x000D_  _x000D_  No publications on USNews website_x000D_  _x000D_  https://health.usnews.com/doctors/rajeev-mohan-686066_x000D_  _x000D_  Matthew Price, MD_x000D_  _x000D_  Scripps_x000D_  _x000D_  Pubmed publications link is provided on their website. Hence, I included number from the same (163 publications)_x000D_  _x000D_  https://www.ncbi.nlm.nih.gov/pubmed?term=price%2C%20matthew%20j_x000D_  _x000D_   _x000D_  _x000D_  Malhar Patel, MD_x000D_  _x000D_   _x000D_  _x000D_  Scripps_x000D_  _x000D_  No publications on USNews website_x000D_  _x000D_  https://health.usnews.com/doctors/malhar-patel-623318_x000D_  _x000D_  Kelly (Trey) R. O'Neal, III, MD_x000D_  _x000D_  Intermountain_x000D_  _x000D_  No publications on USnews website and also no results with this name on PubMed_x000D_  _x000D_  https://health.usnews.com/doctors/kelly-r-trey-oneal-52652_x000D_  _x000D_  Lynn Harris_x000D_  _x000D_   _x000D_  _x000D_  Intermountain_x000D_  _x000D_  Not found on USnews website_x000D_  _x000D_  -_x000D_  _x000D_  Brian M Hunter_x000D_  _x000D_  Intermountain_x000D_  _x000D_  Not found on USnews website_x000D_  _x000D_  -_x000D_  _x000D_   _x000D_  _x000D_  Efforts Invested: 8 hours (Total Hours: 31.5)_x000D_  _x000D_  Charge Code: 269176-42_x000D_  _x000D_   _x000D_  _x000D_  Way forward: Please review the work done so far and let me know your thoughts on the same. Since, we did not have available capacity to complete the required task today and seeing the urgency of the task, tomorrow we will deploy two analyst on the remaining task (to collate the required information for Robert Wood Johnson and capture headshot photographs and name of the physicians in the PowerPoint Presentation) and will try to cover as much as possible; once we resume our operations by 8:30 pm Pacific Time (February 10, 2020). Hope this is suitable.  _x000D_  _x000D_   _x000D_  _x000D_  Looking forward to your reply,_x000D_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Nitika Madad _x000D_  Sent: 10 February 2020 11:19_x000D_  To: Chaudhary.Neil@</t>
  </si>
  <si>
    <t>No problem, Alethea._x000D_  _x000D_  We will keep your colleague cc’d from now on._x000D_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Tan, Alethea [mailto:Tan.Alethea@</t>
  </si>
  <si>
    <t>Hi Vicki, _x000D_  _x000D_   _x000D_  _x000D_  We will add the properties that are all-inclusive in Caribbean/Mexico for Live Aqua and Fiesta Americana. Please note that we will initiate work in a couple of hours and send as soon as complete.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Chan, Vicki [mailto:Chan.Vicki@</t>
  </si>
  <si>
    <t>Hello Azhar,_x000D_  _x000D_   _x000D_  _x000D_  Hope you had a good day._x000D_  _x000D_   _x000D_  _x000D_  While waiting for your reply on the priority, we have decided to start work on the four restaurants in London and Dubai: Amazonico, Buddha Bar, Zuma and Coya Restaurant. Please find attached the Excel file where we introduced a second tab named Restaurants. There you will find a list of the wines served together with their prices, which we found by leveraging the restaurants’ webpages._x000D_  _x000D_   _x000D_  _x000D_  Key points to note:_x000D_  _x000D_  *         We did not consider Champagne as being part of the wine offering - in case you might like us to include this beverage too, please let us know and we will gladly make the changes._x000D_  _x000D_  *         Since Amazonico listed the wines only by the glass in both London and Dubai, we have decided to add them too, for you reference and in case useful . (Source 1 &lt;https://amazonicorestaurant.com/wp-content/uploads/2019/12/job_796-Cocktails-Spirits-London-0911-1.pdf&gt; , Source 2 &lt;https://amazonicorestaurant.com/wp-content/uploads/2020/02/Amazonico-Dubai-Cocktail-Menu-2.pdf&gt; )_x000D_  _x000D_  *         For Buddha Bar in Dubai we could not identify a wine list on the website. (Source &lt;https://www.buddhabar-dubai.com/our-menus&gt; )_x000D_  _x000D_  *         For Zuma Restaurant and Coya Restaurant the currency was not mentioned, we assumed they listed the prices in local currency (GBP and AED). (Source 1 &lt;https://zumarestaurant.com/menu/?m-loc=london&amp;m-menu=drinks-list&gt; , Source 2 &lt;https://zumarestaurant.com/menu/?m-loc=dubai&amp;m-menu=drinks-list&gt; , Source 3 &lt;https://www.coyarestaurant.com/dubai2/#1525859415152-0743bfe2-c08b&gt; )_x000D_  _x000D_  *         For Coya we only identified wines in their Dubai restaurant. (Source 1 &lt;https://www.coyarestaurant.com/london-angel-court#1532705724251-c710cdc8-20dd&gt; , Source 2 &lt;https://www.coyarestaurant.com/london-mayfair#1525859415152-0743bfe2-c08b&gt; , Source 3 &lt;https://www.coyarestaurant.com/dubai2/#1525859415152-0743bfe2-c08b&gt; )_x000D_  _x000D_   _x000D_  _x000D_  Further, we will focus on task one and unless you specify otherwise, we will start with the aperitifs category. To find the desired information we will use a General Internet Search, focusing on finding the price for each of the beverages for UK or Europe in the attached list. As mentioned before, do note that information on the price from the supplier to B2B might be on the lower side and we might have to look for the price of the items in supermarkets. We will be in touch with another update by our EOD (8 pm, Dubai time)._x000D_  _x000D_   _x000D_  _x000D_  Efforts Invested: 5 Hours _x000D_  _x000D_  Charge Code: 239081-19_x000D_  _x000D_   _x000D_  _x000D_  Please feel free to reach out should you have any notes or queries._x000D_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Monday, February 10, 2020 11:35 AM_x000D_  To: Alam.Azhar@</t>
  </si>
  <si>
    <t>Hi Jonatan,_x000D_  _x000D_   _x000D_  _x000D_  Thanks for the time over the phone and swift reply._x000D_  _x000D_   _x000D_  _x000D_  We have viewed the excel file you shared with us and everything seems clear. We will conduct open Internet searches in Spanish to gather information for Wellboats and Fish Feed (Producers, Transporters and Vessels). As requested, we will send you an update with as much as we can cover after two hours of work._x000D_  _x000D_   _x000D_  _x000D_  Hope this is suitable for you and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</si>
  <si>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Takahiro,_x000D_  _x000D_   _x000D_  _x000D_  We have completed work to capture the name of digital companies; which DBS invests in or the name of digital solutions developed by DBS in the shared Excel file. Also, for your reference we have updated comments and sources in Column G and H, respectively._x000D_  _x000D_   _x000D_  _x000D_  Key points:_x000D_  _x000D_  *	We understand that SWIFT payments are a type of international transfer sent via the SWIFT international payment network. However, as we were uncertain whether this is relevant in context the requested parameter, we have included the details related to “SWIFT Global Payments Innovation (gpi) solution” in the Excel file. Let us know in case of any changes_x000D_  *	Protocol: We have referred to some of the examples within this parameter. However, we were uncertain about the type of information you wanted us to capture. It would be great if you could provide us with more clarity around the parameter_x000D_  _x000D_   _x000D_  _x000D_  Efforts Invested: 5 Hours_x000D_  _x000D_  Charge Code: 196841-62_x000D_  _x000D_   _x000D_  _x000D_  Please review the work shared and let us know in case of any changes._x000D_  _x000D_   _x000D_  _x000D_  Way Forward: Based on your reply, we will book the earliest available bandwidth. Also, please confirm if budget extension is possible to work on the same. _x000D_  _x000D_   _x000D_  _x000D_  Looking forward to your reply,_x000D_  _x000D_   _x000D_  _x000D_  Kind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Vandana Kushwaha _x000D_  Sent: 10 February 2020 12:04_x000D_  To: Watanabe.Takahiro@</t>
  </si>
  <si>
    <t>Hi Sagar,_x000D_  _x000D_   _x000D_  _x000D_  I have completed task to populate information on the asked questions, for Thailand. My findings are compiled in the attached Word Document. To locate data on the required ask, I have primarily conducted a General Internet search. _x000D_  _x000D_   _x000D_  _x000D_  During the course of my research, I found that Thailand majorly operates as a bank – led digital payment provider. It has also introduced PromptPay and QR code payment systems to encourage mobile payments. However, it is not evident if the country has a domestic payment scheme in place. _x000D_  _x000D_   _x000D_  _x000D_  Efforts Invested: 5 hours in this update (Total: 11 hours)_x000D_  _x000D_  Charge Code: 235389-58_x000D_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Vaishnavi, Sagar &lt;Vaishnavi.Sagar@</t>
  </si>
  <si>
    <t>Hi Abdulrahman,_x000D_  _x000D_   _x000D_  _x000D_  Thank you for your reply and deadline extension. We will proceed accordingly and send you an update before 11AM MST. 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t>
  </si>
  <si>
    <t>Hi Zineb,_x000D_  _x000D_   _x000D_  _x000D_  Hope you are doing well!_x000D_  _x000D_   _x000D_  _x000D_  With this update, I am sharing the completed work on the Tab ‘Worldwide destinations’ and have collated 9 ‘High viewpoints’ in alignment with the instructions for Tab ‘Belevederes in Middle East’. I have compiled my findings in the attached Excel file. _x000D_  _x000D_   _x000D_  _x000D_  Tab ‘Worldwide destinations’: _x000D_  _x000D_  *	Based on the research conducted, for the destinations mentioned in this tab, the information was not readily available through the official websites, wherever available. For all the parameters, I referred to multiple travel websites like Lonelyplanet, Tripadvisor, Yelp, Viator to name a few to collate the requisite details, which made the research process time intensive. It took me 12- 15 minutes to update details for one destination_x000D_  *	Additionally, for none of the destinations, details around surface area could be located since the data was available through third party sources, which were not accessible from our end. However, I plan to conduct another round of search in the next update with respect to this parameter and update the data wherever available_x000D_  *	Information with respect to ‘Visits per year’ was available for only a few destinations and also the quoted year associated with the visitors was not available in all the cases_x000D_  _x000D_   _x000D_  _x000D_  Tab ‘Belevederes in Middle East’:_x000D_  _x000D_  For the 9 destinations captured so far, details around the activities that are being conducted in the summit are not very elaborate in nature. However, I have updated the same wherever available, alongwith details around the highlights of the summit. As per my understanding, keeping in alignment with the shared list of destinations in tab 1, I have considered belvederes as locations which were basically hikes/trails which serve as high viewpoint destinations, similar to the ones mentioned in the tab ‘Worldwide destinations’ and serve the purpose of sight seeing_x000D_  _x000D_   _x000D_  _x000D_  Efforts Invested: 7 Hour_x000D_  _x000D_  Charge Code: 224020-62_x000D_  _x000D_   _x000D_  _x000D_  Way Forward: Please review the work done so far and let me know in case of any queries. I first plan to recheck for information on the surface area and number of visits per year. After this, I will resume work on locating further ‘High viewpoints’, catering to the shared list of Middle East countries, once we resume our operations by 11:30 PM Boston time, today (February 10, 2020)._x000D_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Bouslama, Zineb &lt;Bouslama.Zineb@</t>
  </si>
  <si>
    <t>Hi Wissam,_x000D_  _x000D_   _x000D_  _x000D_  I hope you are doing good!_x000D_  _x000D_   _x000D_  _x000D_  With this update, I have captured the asked information for the Sheet 4 (DR4_daytrip visitors) and also populated the missing information for ‘Hongkong and Denmark’ for overnight visit (DR3_overnight visits tab) in the same Excel file. I would like to highlight that city/country (Table 2) level data was available, but the availability of information on landmarks (Table 1) was not available. Since information on day trip visitors for the shared landmarks is not available, I have provided some information regarding total number of visitors/visits for table 1, in the below Email, which might be useful._x000D_  _x000D_   _x000D_  _x000D_  A status of the progress till now has been provided below:_x000D_  _x000D_   _x000D_  _x000D_  Name of  the Tabs_x000D_  _x000D_  Status_x000D_  _x000D_  DR1_Baseline_x000D_  _x000D_  Completed_x000D_  _x000D_  DR2_Baseline_x000D_  _x000D_  Completed_x000D_  _x000D_  DR3_overnight visits_x000D_  _x000D_  Completed_x000D_  _x000D_  DR4_daytrip visitors_x000D_  _x000D_  Completed_x000D_  _x000D_  DR5_ #daytrips per person per year_x000D_  _x000D_  Yet to be initiated_x000D_  _x000D_  DR6_Jeddah religious_x000D_  _x000D_  WIP_x000D_  _x000D_  DR7_Benchmark approach_x000D_  _x000D_  Yet to be initiated_x000D_  _x000D_   _x000D_  _x000D_  During the course of my research I found some relevant information which might be used for you:_x000D_  _x000D_  *	Marina Bay (Singapore) - I found a document &lt;Link &lt;https://uploads-ssl.webflow.com/59f124b879d276000135fdf5/5b87469a64a949e8da2f494b_TouristInfofinal14sure.pdf&gt; &gt;, which contains the graph depicting the Ratio of footfall to the mean footfall. Please find the snippet for the same._x000D_  _x000D_   _x000D_  _x000D_  _x000D_  _x000D_   _x000D_  _x000D_  *	As per the &lt;Link &lt;https://www.hafencity.com/en/living/destination-hafencity-metropolitan-life-and-tourism.html&gt; &gt;,the Construction is yet to be completed for the ‘Hafen City (Hamburg)’, once it is completed, it is expected to welcome 80,000 visitors a day, similarly, for ‘Barangaroo’, &lt;Link &lt;https://www.planning.nsw.gov.au/Assess-and-Regulate/State-Significant-Projects/Barangaroo&gt; &gt;, the construction is scheduled to be completed in 2024, and when completed, it is expected witness a footfall of 33,000 visitors a day_x000D_  *	There was an article &lt;Link &lt;https://www.crainsnewyork.com/real-estate/hudson-yards-emerges-top-tourist-destination-its-not-no-1&gt; &gt;, which depicts the ‘Visit Trends’ for Hudson Yards and other NYC Popular Tourist Destination, please find the snippet for the same as below_x000D_  _x000D_   _x000D_  _x000D_         _x000D_  _x000D_  *	According to the King’s Cross sustainability report &lt;Page 5, Link &lt;https://www.kingscross.co.uk/media/Sustainability-at-KX-16-17.pdf&gt; &gt;, 60% of the public realm of King’s Cross is now complete and it welcomes 5.5 million visitors a year_x000D_  *	According to a report, &lt;Page 18,Link &lt;https://webmedia.westkowloon.hk/media/_file/wkcd-eia-eng.pdf&gt; &gt;, the total number of residents and tourists attending the exhibitions/arts performance for ‘West Kowloon Cultural  District (Hong Kong)’, was around 2.5 million in 2015, gradually increasing to around 4.3 million in 2031 and further expected to stabilize at above 4.5 million per annum in 2045 and thereafter._x000D_  *	For Barcelona, I came across the source, &lt;Link &lt;https://ajuntament.barcelona.cat/turisme/en/estadistiques_enquestes&gt; &gt;, which contains certain documents regarding the Barcelona tourism, as the documents are in their local language, it is difficult for me to translate and analyse them_x000D_  _x000D_   _x000D_  _x000D_  To locate the asked information, I have followed the similar methodology as shared in the previous Email. I would like to highlight that Number of the visitors for New York, Sydney and London of the asked parameters has been manually calculated from the graphs and the snippets for the same has been attached in the Tab ‘DR3_DR4 visits (Graphs)’ for your reference._x000D_  _x000D_   _x000D_  _x000D_  Efforts Invested: 6 Hours today (Total Hours India: 24 Hours ; Total Hours Chile: 3 Hours)_x000D_  _x000D_  Charge Code: 264593-60_x000D_  _x000D_   _x000D_  _x000D_  Please review the output shared and let me know in case of any queries or comments, I will work on the remaining task, once we resume our operations by 8:30 am, Dubai time, Tomorrow, (February 11, 2020)_x000D_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Prince Girdhar _x000D_  Sent: 10 February 2020 11:50_x000D_  To: Bechara.Wissam@</t>
  </si>
  <si>
    <t>Hi Hyunkyu,_x000D_  _x000D_   _x000D_  _x000D_  I hope you had a great day!_x000D_  _x000D_   _x000D_  _x000D_  In this update, I have covered 100 unique companies from ‘Ship Mgmt’ tab (starting from Row 236, highlighted in ‘Yellow’) and 25 companies from the ‘Shipping Co’ tab (starting from Row 9 , highlighted in ‘Yellow’). I have compiled my findings in the attached excel file._x000D_  _x000D_   _x000D_  _x000D_  Unfortunately, we were not able to free-up more resources to expediate the process as our centre was running at full capacity for today, with previously committed requests, because of which we were not able to complete the entire request  today._x000D_  _x000D_   _x000D_  _x000D_  Efforts Invested: 7.5 hours (Total: 21.5 hours)_x000D_  _x000D_  Charge Code: 280347-25_x000D_  _x000D_   _x000D_  _x000D_  Way Forward: Please let me know in case you would like me to work on the remaining 234 unique companies in the ‘Ship Mgmt’ tab and 11 companies in the ‘Shipping Co’ tab. Given a go-ahead, I will continue work on the same, once we resume our operations by 1:00 pm Seoul time, tomorrow (February 11, 2020). _x000D_  _x000D_   _x000D_  _x000D_  Let me know in case of any realignments,_x000D_  _x000D_   _x000D_  _x000D_  Kind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Ritaban Mukhopadhyay _x000D_  Sent: 10 February 2020 11:46_x000D_  To: Koo.Hyunkyu@</t>
  </si>
  <si>
    <t>Thank you for your Email, Laura. _x000D_  _x000D_   _x000D_  _x000D_  Of course, we will work on Acumbamail and search for the countries headquarters of each integration before working on Zoho. _x000D_  _x000D_   _x000D_  _x000D_  We will strive to allocate multiple analysts in order to accelerate the process for the country headquarter column._x000D_  _x000D_   _x000D_  _x000D_  We will send you as much as we can cover by our EOD.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Spindler, Laura [mailto:Spindler.Laura@</t>
  </si>
  <si>
    <t>Hi Camile,_x000D_  _x000D_   _x000D_  _x000D_  Thank you for your reply,_x000D_  _x000D_   _x000D_  _x000D_  In this update, we have captured information for eight companies from the list of 16 companies upto Tenable (Column J), on the parameters namely revenue, cost of goods sold and breakdown of operating expense for a time frame of 2017-19. To gather the required information, we have looked into the companies website and IR material, leveraged IDC and Thomson One databases for analyst report._x000D_  _x000D_   _x000D_  _x000D_  Key points:_x000D_  _x000D_  *	Out of eight companies covered today, six enterprises offer only cybersecurity services whereas Spunk and HCL technologies have multiple product offerings. Hence, we populated data from the annual reports for those six companies_x000D_  *	There is no such line item as "operating expenses – CoGS" in income statement. So, we marked the parameter as '-‘_x000D_  *	For the company Crowdstrike holdings Inc., there are only nine months data available and no SEC filings are available before FY 2019. (Link &lt;https://ir.crowdstrike.com/static-files/b51064f5-1262-4132-b0d6-9fc3fa60b4ca&gt; ). Hence, we have left this blank_x000D_  *	We came across a report by IDC named “Worldwide Cybersecurity Analytics, Intelligence, Response, and Orchestration Revenue by Top Vendors, 2017 and 2018 (USD million)” (attached along with the output file), in which cybersecurity services revenue (for 2017 and 2018) is available. For cases, where we were unable to identify the cybersecurity revenue specifically, we have leveraged the same_x000D_  *	There are cases where parent company is operating under various segments. However, we have captured information for the subsidiary company which is a pure play provider of cybersecurity solutions. For instance, Carbon Black is a subsidiary of VMware, that offers cyber security solutions_x000D_  _x000D_   _x000D_  _x000D_  Efforts Invested: 4 hours_x000D_  _x000D_  Charge Code: 264792-70_x000D_  _x000D_   _x000D_  _x000D_  Way forward: We will continue work on the remaining eight companies, by following a similar approach, once we resume our operations by 5:00 am Paris time, tomorrow (February 11, 2020). After completing work on the task 1, we will continue work on task 2 of the request i.e. to locate data on Security Operations Centres (SoC). Considering the granularity of the required data points under this tab, information might not be easily available._x000D_  _x000D_   _x000D_  _x000D_  Please review the work done so far and let us know in case of any re-alignments._x000D_  _x000D_   _x000D_  _x000D_  Regards,_x000D_  _x000D_  Varunika &amp;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Shang, Camille &lt;Shang.Camille@</t>
  </si>
  <si>
    <t>Hi Anne,_x000D_  _x000D_   _x000D_  _x000D_  Please note that we have initiated efforts on this request recently._x000D_  _x000D_   _x000D_  _x000D_  In order to get this information, we will conduct open searches to locate prevalence data for the conditions listed in column C which have blank cells in column D. We will focus our searches in  G7 countries Markets (US, France, Germany, Italy, Spain, UK, and Japan) and if not available will try to include worldwide data._x000D_  _x000D_   _x000D_  _x000D_  We will share our output by your deadline in around 1.5 hours._x000D_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Request Management System [mailto:bcg@service-now.com] _x000D_  Sent: Monday, February 10, 2020 10:11 AM_x000D_  To: Pablo Huber &lt;Pablo.Huber@evalueserve.com&gt;_x000D_  Subject: Request RES1067537: Assigned to you_x000D_  _x000D_   _x000D_  _x000D_  Dear Pablo,_x000D_  _x000D_   _x000D_  _x000D_  You have been assigned a new request: Request RES1067537 - 185743-26 - Search assistance request._x000D_  _x000D_   _x000D_  _x000D_  _x000D_  _x000D_  Original Request: _x000D_  _x000D_  From: Jensen.Anne@</t>
  </si>
  <si>
    <t xml:space="preserve"> Hi Zeina,_x000D_  _x000D_   _x000D_  _x000D_  In today’s update, we have completed work to capture information for 4 countries (Bermuda, British Virgin Islands, Cayman Islands and Malta ) under “Private Aircraft” asset class for the new listed criteria. We have compiled our findings in Slides 6 to 9 of the shared deck, along with the Excel file for your reference. _x000D_  _x000D_   _x000D_  _x000D_  We have provided insights for each criteria and captured the scientific numbers/ rankings or indices wherever available. However, we would like to highlight that information availability for some of the parameters and specific to rankings/indices was on a lower end._x000D_  _x000D_   _x000D_  _x000D_  Note: Due to limited capacity at our end, we were not able to work on Isle of Man and KSA. However, we will work on them once we resume our operations tomorrow._x000D_  _x000D_   _x000D_  _x000D_  Efforts Invested: 4 Hours _x000D_  _x000D_  Charge Code: Please share_x000D_  _x000D_   _x000D_  _x000D_  Way Forward: Please review the shared work and let us know in case of any changes or suggestions. We will continue work on the remaining countries once, we resume our operations by 8 AM Dubai time, tomorrow (February 11, 2020)._x000D_  _x000D_   _x000D_  _x000D_  Hope this works._x000D_  _x000D_   _x000D_  _x000D_  Best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t>
  </si>
  <si>
    <t>Hi Wei,_x000D_  _x000D_   _x000D_  _x000D_  Thank you very much for your Email. We are glad that the results are aligned with your expectations._x000D_  _x000D_   _x000D_  _x000D_  Please note that we can book some capacity to assist you tomorrow, February 11, since we are fully booked for today. However, in case we are able to release some capacity, we will let you know in order to assist you as soon as possible._x000D_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t>
  </si>
  <si>
    <t>Hi Marielle,_x000D_  _x000D_   _x000D_  _x000D_  As promised, I am sending an update on the music industry research, covering 24 out of 51 countries. As indicated by you, I have used the IFPI document as a main source of information._x000D_  _x000D_   _x000D_  _x000D_  Please see the following remarks: _x000D_  _x000D_  *	For Korea, I have considered South Korea as available in the IFPI document. Do let me know if you are interested in having the data for North Korea as well._x000D_  *	I have marked the music collaborations as “local”, if one of the artists is local._x000D_  *	As a general note, the first Google page generally revealed the origin of the artists, with no need of further leveraging specific sources. If in doubt, I have also cross-checked the data with additional sources, such as the artists’ official web pages.  _x000D_  *	To have a better accessibility, I have created hyperlinks from the “Overall country” sheet to the sheets of each country._x000D_  _x000D_   _x000D_  _x000D_  Efforts Invested: 6 Hours_x000D_  _x000D_  Charge Code: 191680-08_x000D_  _x000D_   _x000D_  _x000D_  I will continue the research on the remaining countries tomorrow, February 11, and send you the final results by our EoD (11 am EST, February 11). Should you have any notes or suggestions in the meantime, feel free to let me know._x000D_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Miller, Marielle &lt;Miller.Marielle@</t>
  </si>
  <si>
    <t>Hi Romain,_x000D_  _x000D_   _x000D_  _x000D_  Thank you for sharing this additional task with us. We will gladly look into this tomorrow, February 11, from our India center._x000D_  _x000D_   _x000D_  _x000D_  The team will be in touch with further details once starting efforts on this._x000D_  _x000D_   _x000D_  _x000D_  Should there be any changes or notes from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Tancre, Romain &lt;Tancre.Romain@</t>
  </si>
  <si>
    <t>Hi Wei,_x000D_  _x000D_   _x000D_  _x000D_  Thank you for your quick reply. We will proceed accordingly and assist you starting from tomorrow, February 11. _x000D_  _x000D_   _x000D_  _x000D_  Please let us know in case of any changes or comments._x000D_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t>
  </si>
  <si>
    <t>Hi Anna,_x000D_  _x000D_   _x000D_  _x000D_  Many thanks for reaching out to us. We understand this would be urgent but unfortunately, all our remaining operational centers are fully booked for the rest of the day today with previously committed requests and deadlines._x000D_  _x000D_   _x000D_  _x000D_  In case a deadline extension might be possible from your side, we will gladly help starting tomorrow, February 11, from our Romania center but looking at the number of entries that we have to go through, do note that we will not be able to cover the entire request by our EOD._x000D_  _x000D_   _x000D_  _x000D_  Looking forward to your reply on this and based on your go-ahead, we will block the capacity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3:59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RES1068092 &lt;https://bcg.service-now.com/nav_to.do?uri=u_request_drs_kpo_evs.do%3Fsys_id=4e4120871bbec894b176964ead4bcbb5%26sysparm_stack=u_request_drs_kpo_evs_list.do&gt; _x000D_  Requestor: Faulkner Anna_x000D_  Request Subject: Company industry search_x000D_  Requested Deadline: _x000D_  _x000D_  Original Request:_x000D_  From: Faulkner.Anna@</t>
  </si>
  <si>
    <t>Hi Pierre-Adrien,_x000D_  _x000D_   _x000D_  _x000D_  Thank you for reaching out to us and hope my Email finds you well. We can gladly look into this and considering that the task would require French, we can take it up from our Romania office starting tomorrow, February 11, as we are about to close our operations for the day – also, considering the time zone, it would be easier for us to connect should there be any queries._x000D_  _x000D_   _x000D_  _x000D_  We will go through the requirements in the morning and then get back to you with more details regarding efforts and delivery estimates._x000D_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5:02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RES1068184 &lt;https://bcg.service-now.com/nav_to.do?uri=u_request_drs_kpo_evs.do%3Fsys_id=c09f600f1bf20c94b176964ead4bcb74%26sysparm_stack=u_request_drs_kpo_evs_list.do&gt; _x000D_  Requestor: Oudenot Pierre-Adrien_x000D_  Request Subject: Quotation - Emails analysis_x000D_  Requested Deadline: _x000D_  _x000D_  Original Request:_x000D_  From: Oudenot.Pierre-Adrien@</t>
  </si>
  <si>
    <t>Hi Sagar,_x000D_  _x000D_   _x000D_  _x000D_  Thank you for sharing this additional task with us. From what we can see, our India center still has capacity to assist tomorrow - Nittya will reach out with more details accordingly._x000D_  _x000D_   _x000D_  _x000D_  Hope this works for you and do let us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Vaishnavi, Sagar &lt;Vaishnavi.Sagar@</t>
  </si>
  <si>
    <t>Hi Wissam,_x000D_  _x000D_   _x000D_  _x000D_  Many thanks for the update on this and glad that the team was able to help. We will then put this request on hold and release the time booked for tomorrow._x000D_  _x000D_   _x000D_  _x000D_  Should you require our assistance with anything else, please feel free to let us know and we will book the earliest available slot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Bechara, Wissam &lt;Bechara.Wissam@</t>
  </si>
  <si>
    <t>Attn. Genta: EVS - BCG - Deliverable _RESearch on ENI's renewable enrgy _RES1067845_ February 10, 2020</t>
  </si>
  <si>
    <t>Hi Genta,_x000D_  _x000D_   _x000D_  _x000D_  Trust you are well._x000D_  _x000D_   _x000D_  _x000D_  I am coming back with the results for this request, after leveraging the company’s website and press articles to capture the desired information. Please find attached the Excel file and below a summary of my findings:_x000D_  _x000D_  *         According to this &lt;https://www.pv-magazine.com/2020/02/10/eni-completes-solar-project-on-chemical-industry-site/&gt;  source, ENI has installed 80 MW of capacity across 13 solar plants in five Italian regions, however, during my search, I was able to locate information only about 4 operating plants and 3 plants which are under construction.  _x000D_  _x000D_  *         Eni’s first solar project in Pakistan, the Bhit Photovoltaic Plant, was inaugurated in November 2019._x000D_  _x000D_  *         No information was located regarding the stage of the Belayim project, however, according to several sources from 2019 (source 1 &lt;https://enterprise.press/stories/2019/02/05/eni-looking-to-invest-up-to-usd-1-bn-in-solar-power-projects-in-egypt/&gt; , source 2 &lt;https://egyptoil-gas.com/news/cabinet-approves-solar-energy-talks-with-eni/&gt; ), ENI was looking to invest up to USD 1B in solar power projects in Egypt and the Egyptian government gave the green light to the Ministry of Electricity to discuss the first phase of a planned solar energy project with Eni. _x000D_  _x000D_  *         Information regarding the synergy leveraged is on the lower side, the sources mention only that the photovoltaic plants work in full synergy with the existing power generation system of the annexed plants. _x000D_  _x000D_   _x000D_  _x000D_  Efforts Invested: 2.5 Hours _x000D_  _x000D_  Charge Code: 404800-36_x000D_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Laura Blaga _x000D_  Sent: Monday, February 10, 2020 3:25 PM_x000D_  To: Ihoroi.Genta@</t>
  </si>
  <si>
    <t>Hi Johnny,_x000D_  _x000D_   _x000D_  _x000D_  Hope my Email finds you well. _x000D_  _x000D_   _x000D_  _x000D_  I am coming back with the deliverable for this task – please find attached the updated Excel file containing the available addresses for the targeted BioPharma companies._x000D_  _x000D_   _x000D_  _x000D_  To gather the desired corporate functions and their addresses, I have mostly leveraged the official websites and whenever the information was not easily available I have also conducted a General Internet search. Regarding other corporate functions, as per my observations while conducting the research, the other functions that are part of a company have the same address as the headquarter location. Considering this, I have decided to add the same address in both columns. Furthermore, whenever needed a short description of each location was included in the file for your reference. Another point that I want to mention is that some of the facilities are overlapping more categories, for example R&amp;D and manufacturing. In this case, I have added the address only once where it was most relevant to be included._x000D_  _x000D_   _x000D_  _x000D_  Key points to note:_x000D_  _x000D_  *         Celgene is now part of BMS and thus, the company does not have an active leadership team or other corporate functions. (Source &lt;https://news.bms.com/press-release/corporatefinancial-news/bristol-myers-squibb-announces-post-closing-leadership-team&gt; ) The only addresses available are for the headquarter and all their R&amp;D facilities – which have been added accordingly in the file._x000D_  _x000D_  *         In case of MSD, I could not locate some of their facilities as this company is part of Merck &amp; Co. Inc. MSD’s leadership team members are in fact executives of the parent company and thus, I could not use their names to track other facilities. (Source &lt;http://www.msd.com/about/leadership/executive-committee/home.html&gt; )_x000D_  _x000D_  *         For AbbVie, I have included multiple research centers both for R&amp;D and Oncology, as no data was available on which site is the most important one. However, as the company is headquartered in Illinois, the locations from this state might be the ones where executive members are working._x000D_  _x000D_   _x000D_  _x000D_  Efforts Invested: 6 Hours _x000D_  _x000D_  Charge Code: 131340-28_x000D_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feel free to let me know in case any further help is needed on this or anything else._x000D_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WFH (Work From Home) from Feb 10 to 21 to prevent the spread of NCP (Novel Coronavirus Pneumonia) and China Center will return to normal operation from February 24, 2020._x000D_  _x000D_   _x000D_  _x000D_  From: Maria Somfelean _x000D_  Sent: Monday, February 10, 2020 10:37 AM_x000D_  To: Ho.Johnny@</t>
  </si>
  <si>
    <t>Thank you for the swift reply, Anna. What we can offer is to proceed with a batch search in Orbis, through which both the industry and HQ can be extracted however, this would still result in a time consuming process as we would need to verify if each player has been correctly identified by the database._x000D_  _x000D_   _x000D_  _x000D_  Do let us know your thoughts on this._x000D_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Faulkner, Anna &lt;Faulkner.Anna@</t>
  </si>
  <si>
    <t>Hello Katy,_x000D_  _x000D_   _x000D_  _x000D_  I am sharing the deliverable for the “Consolidated list” assignment. After leveraging websites of various governmental agencies in Australia, as well as press articles on grants allocated for bushfire recovery, I have selected the grants’ description, their value when available, some additional information of the organizations in charge, and added the corresponding sources. I have focused on the table section which is not highlighted and where the grants’ information was missing._x000D_  _x000D_   _x000D_  _x000D_  Key points:_x000D_  _x000D_  *         There were several grants that repeated themselves along the table such as “Concessional loans up to $500,000”, “PAYG Tax Relief” and for these I have mostly selected the same description and sources, seeing that the information would cover the whole range of sectors (Agriculture, Forestry, SME etc) and all levels of impact (Direct/Indirect); when not all criteria were met (only SME and not large business or only direct impact), I have marked the respective entry with “n.a.”_x000D_  _x000D_  *         Regarding the “Bushfire Recovery Victoria Case Managers” grant, according to this source &lt;https://www.premier.vic.gov.au/case-support-program-a-single-point-of-contact-for-fire-affected-communities/&gt; , it only provides to individuals and households (it provides people affected by fire with a case manager as a single point of contact to help access important support services such as financial assistance, mental health support and services to repair or rebuild damaged properties) and not to businesses, therefore I have marked all the entries in the table related to it with “n.a”_x000D_  _x000D_  *         For “Business recovery events” and “Business and Sport for Bushfire Recovery”, I have inserted the same information as I did not retrieve any other recovery events beside the sports ones. _x000D_  _x000D_  *         Where I could retrieve no information for a certain grant, e.g., “Commonwealth-funded marketing”, I have marked all the corresponding entries with “n.a.”_x000D_  _x000D_   _x000D_  _x000D_  Efforts Invested: 7.5 Hours (Total Hours: 9.5 Hours)_x000D_  _x000D_  Charge Code: 219721-75_x000D_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I can further help with the present task or a new research request,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Adela Blaga _x000D_  Sent: Monday, February 10, 2020 10:12 AM_x000D_  To: Mixter.Katy@</t>
  </si>
  <si>
    <t>Hi Vivian _x000D_  _x000D_   _x000D_  _x000D_  We are coming back with an update for this request as the information requested was on the lower side. _x000D_  _x000D_  We spent 2 hours conducting an open Internet search using key word such as “ Barbara Sugg + Insights”, “Barbara Sugg + strategy”, “ Barbara Sugg + vision “ . We have also conducted a Factiva search. _x000D_  _x000D_   _x000D_  _x000D_  We only came across several articles with the same information as the link source already provided by your end:_x000D_  _x000D_  *         (link &lt;https://talkbusiness.net/2020/01/southwest-power-pool-approves-barbara-sugg-as-next-president-ceo/&gt; ) , Southwest Power Pool approves Barbara Sugg as next president, CEO_x000D_  _x000D_  *         (link &lt;https://www.spglobal.com/marketintelligence/en/news-insights/trending/UIl-sLMOJEdNoA2sQg3DKg2&gt; ) , As Sugg begins her new role, SPP is in the middle of expanding its Western Energy Services offerings in the Western Interconnection, as well as implementing improvements to its markets, transmission-planning functions and tariffs, according to a news release._x000D_  _x000D_   _x000D_  _x000D_  Other articles mentioned that Barbara Sugg  did take part of “The Girls of Promise conference “ as the keynote speaker(link &lt;https://talkbusiness.net/2019/02/acxiom-womens-foundation-of-arkansas-form-new-partnership-to-promote-girls-of-promise-stem-initiative/&gt; ). And also a testimony from Barbara Sugg provided in 2017 for “The Electricity Sector’s Efforts to Respond to Cybersecurity Threats”, (link &lt;https://energycommerce.house.gov/sites/democrats.energycommerce.house.gov/files/Testimony-Sugg-EP-Hrg-Electric-Sector-Cyber-Threats-20170201.pdf&gt; ). However, we do not believe this kind of information is what you are looking for._x000D_  _x000D_   _x000D_  _x000D_  Efforts Invested: 2 Hours _x000D_  _x000D_  Charge Code: 68801-99_x000D_  _x000D_   _x000D_  _x000D_  Way Forward : Since the availability of information is on the lower side and to not compromise your budget, please let us know if we should continue our research. If so, please provide examples on which key words we can use or any other approach suggested, so we can gather the information requested. We are putting this request on hold until we receive further instructions from your side._x000D_  _x000D_   _x000D_  _x000D_  Looking forward on your comments._x000D_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10, 2020 10:43 AM_x000D_  To: Lee, Vivian &lt;Lee.Vivian@</t>
  </si>
  <si>
    <t>Hi Ikuko,_x000D_  _x000D_   _x000D_  _x000D_  Hope my Email finds you well. I am coming back with an update on this task, covering the progress made in the time available today._x000D_  _x000D_   _x000D_  _x000D_  To identify developments made by Airbus and Boeing in their fuselage and wings since 2010 I have conducted General Web and Factiva searches. I have leveraged press articles and the company websites to include short descriptions of the efforts made in six Boeing projects and nine Airbus initiatives. Do note that I have also included information on plans that have not been finalized yet, in case useful. _x000D_  _x000D_   _x000D_  _x000D_  Note: I have marked with blue the entries about innovative technologies that have not been explicitly linked with fuselage but that target materials used in aircraft building._x000D_  _x000D_   _x000D_  _x000D_  Efforts Invested: 4.5 Hours (Total Hours: 7.5 Hours)_x000D_  _x000D_  Charge Code: 129141-16_x000D_  _x000D_   _x000D_  _x000D_  Due to the very important role the players play in the industry, there is a high volume of information available. This makes the work time consuming and means that we cannot guarantee an exhaustive list. Capacity has been blocked to continue the research tomorrow, February 11, in the second part of the day, in case you would require more projects in this area. Please let me know your thoughts on this and I will gladly align with your needs._x000D_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Bianca Metzler _x000D_  Sent: Monday, February 10, 2020 11:02 AM_x000D_  To: Terada, Ikuko &lt;Terada.Ikuko@</t>
  </si>
  <si>
    <t>Hi Azhar,_x000D_  _x000D_   _x000D_  _x000D_  As promised, we are coming back with an update after spending around an hour on the first task. We have used a General Internet search in order to find suppliers from Europe, and especially UK, which list the prices of the beverages they trade on the website. We mentioned in our first Email that we expect data to be on the lower side and this was the case for this instance. We leveraged the webpages of various suppliers, but the only data freely available on most of them was a description of the beverage, ABV and volume. (Source 1 &lt;https://www.bibendum-wine.co.uk/media/3547/bibendum-spirits-list-2019-nov_2019.pdf&gt; , Source 2 &lt;https://www.lwc-drinks.co.uk/product-detail-page/?product=48130047-campari-70cl&gt; , Source 3 &lt;https://www.casajulia.co.uk/spirits/aperitifs/campari&gt; ). _x000D_  _x000D_   _x000D_  _x000D_  As a consequence, we decided to leverage the webpage of DrinkSupermarket.com &lt;https://www.drinksupermarket.com/&gt; , in order to find the prices of the beverages in tab 1. Whenever we could not find information on this webpage, we leveraged DrinksDirect.co.uk &lt;https://www.drinksdirect.co.uk/index.html&gt;  or Gerry’s Wine &amp; Spirits &lt;https://www.gerrys.uk.com/&gt; ’ websites._x000D_  _x000D_   _x000D_  _x000D_  So far we managed to cover the aperitifs, however, do note that for some beverages we could not find information, e.g. Mancino, Amarone Nonino. _x000D_  _x000D_   _x000D_  _x000D_  We have reserved capacity for tomorrow, February 11, to continue efforts on the remaining material._x000D_  _x000D_   _x000D_  _x000D_  Efforts Invested: 1.5 Hour (Total Hours: 6.5)_x000D_  _x000D_  Charge Code: 239081-19_x000D_  _x000D_   _x000D_  _x000D_  Should you have any notes or suggestions, please feel free to reach out._x000D_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Monday, February 10, 2020 4:05 PM_x000D_  To: Alam.Azhar@</t>
  </si>
  <si>
    <t>Hi Timo_x000D_  _x000D_  Thank you for your swift reply. We will continue to gather the information requested for all German articles from NZZ. Regarding your question we added all relevant articles in our pasts updates, however please let us know if there is subjects or themes that we should take into consideration._x000D_  _x000D_  We will provide an update as soon as completed, or by our EOD. _x000D_  _x000D_   _x000D_  _x000D_  Please let us know if you have any update or realignment in the meanwhile._x000D_  _x000D_   _x000D_  _x000D_  Also, please remember to copy our DL (bcg@evalueserve.com &lt;mailto:bcg@evalueserve.com&gt; ) in order to receive a timely response from one of our centers._x000D_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t>
  </si>
  <si>
    <t>Hi Anton,_x000D_  _x000D_   _x000D_  _x000D_  Thank you for your reply on this – I am reaching out with what we have managed to cover in the given budget and attached is the file._x000D_  _x000D_   _x000D_  _x000D_  Within this time, we were able to check the offering of 68 players starting from Vocalink Ltd until Mellon Technologies Systems And Services. For all these entries, we have added a comment and the source of the information which has mostly been the main website. During our search we have come across a few cases where we were not sure whether to classify them with a “Yes” or “No” – these particular situations have been marked with red in column F and we have also provided a note in the Comments column, for a better overview._x000D_  _x000D_   _x000D_  _x000D_  During our research, we have noticed that besides IT companies, the list also contains banks, fintech companies and real estate platforms, most of which have been marked with a “No” as they do not necessarily sell a software, product or solution but rather have their own platform which is advertised as having cybersecurity in place. Also, there has been only one entry for which we would need more guidance from your side in identifying the correct player – the name is Hpid, which has a WIP (work-in-progress) added in the column._x000D_  _x000D_   _x000D_  _x000D_  Efforts Invested: 3.5 Hours _x000D_  _x000D_  Charge Code: 264792-70_x000D_  _x000D_   _x000D_  _x000D_  We hope these results prove useful – it would be great if you could have a look at this and let us know in case of any queries or additional help needed. We have blocked a few hours for tomorrow, February 11, in case you might need our assistance further._x000D_  _x000D_   _x000D_  _x000D_  Wishing you a nice evening,_x000D_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Barthelmess, Anton &lt;Barthelmess.Anton@</t>
  </si>
  <si>
    <t>Hi Aaqib,_x000D_  _x000D_   _x000D_  _x000D_  Many thanks for your reply on this. Unfortunately, our colleagues from Chile center are completely booked at the moment with previously committed tasks. Nonetheless, based on the emails below, it seems that no further support is needed from our side thus, we will put this request on hold for now._x000D_  _x000D_   _x000D_  _x000D_  In case you might need additional help, please feel free to let us know and we will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Mujtaba, Syed Aaqib &lt;Mujtaba.SyedAaqib@</t>
  </si>
  <si>
    <t>Thank you for the reply, Anna. Indeed, we can pull the industry and HQ from Orbis but as of now, it would be hard to tell how much time would be needed as it depends very much on the companies in the list. We can proceed with a sample of 50-100 entries tomorrow to see how it goes and will then get back to you with effort estimates and delivery timelines._x000D_  _x000D_   _x000D_  _x000D_  Do let us know in case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Faulkner, Anna &lt;Faulkner.Anna@</t>
  </si>
  <si>
    <t>Hi Dessy,_x000D_  _x000D_   _x000D_  _x000D_  Thank you for reaching out to us. We would gladly help with this and as per the current pipeline, we will be able to block capacity for tomorrow, February 11, from our India center._x000D_  _x000D_   _x000D_  _x000D_  Should this timeline work for you, please let us know and we will book the time accordingly._x000D_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t>
  </si>
  <si>
    <t>Hi Adrian,_x000D_  _x000D_   _x000D_  _x000D_  Thank you for your Email on this. Unfortunately, we do not have any experience with Trello board but in case we can help with any research assignments, please feel free to let us know and we will gladly help._x000D_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5:52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RES1068287 &lt;https://bcg.service-now.com/nav_to.do?uri=u_request_drs_kpo_evs.do%3Fsys_id=a53b304f1bf60c94b176964ead4bcba7%26sysparm_stack=u_request_drs_kpo_evs_list.do&gt; _x000D_  Requestor: Tang Adrian_x000D_  Request Subject: Enquiry: Trello_x000D_  Requested Deadline: _x000D_  _x000D_  Original Request:_x000D_  From: Tang.Adrian@</t>
  </si>
  <si>
    <t>Hi Daniel,_x000D_  _x000D_   _x000D_  _x000D_  Many thanks for your reply. Our colleagues from India center are offline at the moment but we will gladly help with booking capacity for Wednesday, February 12, from our Direct KPO team, if necessary._x000D_  _x000D_   _x000D_  _x000D_  I am keeping Vania and Prashant marked to this Email to ensure there is no double work on the same topics._x000D_  _x000D_   _x000D_  _x000D_  Hope this works for you and do let us know in case of any changes on your side._x000D_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Kan, Shing Chun &lt;Kan.ShingChun@</t>
  </si>
  <si>
    <t>Hi Jonatan,_x000D_  _x000D_   _x000D_  _x000D_  Please find attached an update for your request._x000D_  _x000D_   _x000D_  _x000D_  We have spent 2 hour locating information for Wellboats delivered in the past two years or planned to come in the next few years. We located information for 5 Wellboats, which have been included in the excel file and highlighted in yellow for your reference. Information for IMO, MMSI and Vessel Type has been located through Marine Traffic &lt;https://www.marinetraffic.com/&gt;  website. Please note that the remaining information for the vessels is considered as ‘work in progress’._x000D_  _x000D_   _x000D_  _x000D_  Additional information:_x000D_  _x000D_  *         During our research, we came across 4 companies that provide Wellboat services in Chile so far; CPT, Patagonia Wellboats, Intership and Navariera Río Dulce._x000D_  _x000D_  *         Intership has opened a subsidiary in Chile, Intership S.A., in March, 2019 and it is expected to start operation during 2020 (link &lt;https://www.salmonexpert.cl/article/intership-expande-sus-operaciones-a-islandia/&gt; ). 4 company owned vessels will end contracts during 2020 and Chile seems to be their new probable destination, according to Luis Sepúlveda, Intership S.A. General Manager in Chile, during an interview with Salmon Expert (link &lt;https://www.salmonexpert.cl/article/grupo-intership-define-plan-para-operar-su-primer-wellboat-en-chile/&gt; )._x000D_  _x000D_  *         Directemar (Chilean Marine Authority) has opened an “permit invalidation process &lt;https://www.emol.com/noticias/Economia/2019/03/13/941032/Trabajadores-denuncian-instrumentalizacion-de-la-Directemar-para-sacar-del-mercado-dos-wellboats-Solvtrans.html&gt; ” against Ronia Pacific and Ronia Austral (both vessels listed in the excel file), in 2019. However, it would seem that the resolution of this matter is still pending._x000D_  _x000D_   _x000D_  _x000D_  Efforts Invested: 2 Hours_x000D_  _x000D_  Charge Code: Please share_x000D_  _x000D_   _x000D_  _x000D_  Way forward: Please review the work done so far and let us know in case of any remark. We will continue working on this, unless you tell us otherwise._x000D_  _x000D_   _x000D_  _x000D_  Also, in case of any updates, please remember to copy our DL (bcg@evalueserve.com &lt;mailto:bcg@evalueserve.com&gt; ) in order to receive a timely response from one of our centers._x000D_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</si>
  <si>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Anne,_x000D_  _x000D_   _x000D_  _x000D_  Please find attached the deliverable for you request._x000D_  _x000D_   _x000D_  _x000D_  Due to the time deadline we have to deliver our output, finally we decided to focus our work on worldwide prevalence data._x000D_  _x000D_   _x000D_  _x000D_  All data is considered as condition cases per 1 million population._x000D_  _x000D_   _x000D_  _x000D_  We have left cells in blank those conditions we were not able to locate prevalence information. Also, you can find highlighted in yellow cells we have filled and sources in the tab “Sheet2”._x000D_  _x000D_   _x000D_  _x000D_  Efforts Invested: 2 Hours_x000D_  _x000D_  Charge Code: 185743-26_x000D_  _x000D_   _x000D_  _x000D_  We hope this information is useful for your project. Please do not hesitate in reaching out to us in case you need further assistance on this or future projects._x000D_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Pablo Huber _x000D_  Sent: Monday, February 10, 2020 11:40 AM_x000D_  To: Jensen.Anne@</t>
  </si>
  <si>
    <t>Hi Abdulrahman,_x000D_  _x000D_   _x000D_  _x000D_  Please find attached an update for your request. As of now, we have been able to cover 3 slides (​Slide 4: Alberta Treasury Bank, Slide 6: Canadian Imperial Bank of Commerce and Slide 10: Sterling Bancorp). We have followed the below steps:_x000D_  _x000D_  *         We have followed the previously stated methodology. We have checked through Google and different sources such as company’s website, WSJ, Macroaxis, Bloomberg, Zoominfo, Marketscreener, among others. Also, we have checked the information provided in each slide. Please note that the tasks methodology has been time consuming_x000D_  _x000D_  *         In total, we have checked 19 profiles _x000D_  _x000D_  *         Slides 6 and 10 are still in WIP_x000D_  _x000D_  *         We have added our findings in orange on each slide in order not to confuse with the already available data, please advise us on formatting._x000D_  _x000D_   _x000D_  _x000D_  Efforts Invested: 4.5 Hours_x000D_  _x000D_  Charge Code: 64503-01_x000D_  _x000D_   _x000D_  _x000D_  Way forward: Please review the work done so far and let us know if you have any comments. We will continue working on the remaining work and will send you another update by our EOD, around 3:00 PM (15:00) MST._x000D_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10, 2020 11:20 AM_x000D_  To: Alnoaimi, Abdulrahman &lt;Alnoaimi.Abdulrahman@</t>
  </si>
  <si>
    <t>Hi Vicki, _x000D_  _x000D_   _x000D_  _x000D_  As promised, we are coming back with our additions for Grupo Posadas, (highlighted in orange). Please note that the information on their websites is not straight forward, hence, for all inclusive in Live Aqua, we have used this link &lt;https://search.travelclick.com/POS/Aqua#/&gt;  and added all properties that mentioned ‘All Inclusive’ on their Amenities. For Fiesta, however, we included the locations with ‘All Inclusive’ on their name. _x000D_  _x000D_   _x000D_  _x000D_  Efforts Invested: 1  Hour (Total Hours: 15 Hours)_x000D_  _x000D_  Charge Code: 188823-66_x000D_  _x000D_   _x000D_  _x000D_  Please let us know in case of any comments.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Monday, February 10, 2020 11:05 AM_x000D_  To: Chan, Vicki &lt;Chan.Vicki@</t>
  </si>
  <si>
    <t>Hi Antoni,_x000D_  _x000D_   _x000D_  _x000D_  Thanks for sharing this request with us._x000D_  _x000D_   _x000D_  _x000D_  Please note that we can assist you on this tomorrow, February 11, from our center in India. Given a go-ahead, our colleagues will be able to initiate efforts after they resume operations at 4:30 am CET (February 11)._x000D_  _x000D_   _x000D_  _x000D_  We hope this timeline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</si>
  <si>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Hi Vicki, _x000D_  _x000D_   _x000D_  _x000D_  Thank you for sharing this follow-up request. We have capacity to assist you on this tomorrow, February 11, from our Chile center, hence we will book the capacity for you and share our delivery timelines once resuming operations for the day. _x000D_  _x000D_   _x000D_  _x000D_  Hope this is suitable for you.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Chan, Vicki [mailto:Chan.Vicki@</t>
  </si>
  <si>
    <t>Hi Ikuko,_x000D_  _x000D_   _x000D_  _x000D_  Thanks for sharing the request details, our colleagues will work on this tomorrow after they resume operations._x000D_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Terada, Ikuko &lt;Terada.Ikuko@</t>
  </si>
  <si>
    <t>Hi Jonatan,_x000D_  _x000D_   _x000D_  _x000D_  Thank you for your comments!_x000D_  _x000D_   _x000D_  _x000D_  No worries regarding the charge code._x000D_  _x000D_   _x000D_  _x000D_  We will search for the spec for the Wellboats listed, spending no more than 30 minutes on this. Afterwards, we will focus on locating information for feed producers / feed carriers._x000D_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</si>
  <si>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Ikuko,_x000D_  _x000D_   _x000D_  _x000D_  Thanks for your note. Our colleagues will be in a better position to update you on their delivery times based on their capacity._x000D_  _x000D_   _x000D_  _x000D_  We hope this is suitable._x000D_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Terada, Ikuko &lt;Terada.Ikuko@</t>
  </si>
  <si>
    <t>Hi Anton,_x000D_  _x000D_   _x000D_  _x000D_  Thanks for your update. We will consider this request as closed as will release the capacity blocked for you._x000D_  _x000D_   _x000D_  _x000D_  Please do let us know in case you need our assistance in a future request._x000D_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Barthelmess, Anton &lt;Barthelmess.Anton@</t>
  </si>
  <si>
    <t>Hi Nathan,_x000D_  _x000D_   _x000D_  _x000D_  Thanks for sharing this request with us._x000D_  _x000D_   _x000D_  _x000D_  Please note that the earliest capacity to assist you on this request is tomorrow, February 11, from our center in India. Given a go-ahead, our colleagues will be able to initiate efforts at 9:30 pm CST (February 10)._x000D_  _x000D_   _x000D_  _x000D_  Let us know if this timeline is suitable for you._x000D_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Monday, February 10, 2020 3:01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RES1068444 &lt;https://bcg.service-now.com/nav_to.do?uri=u_request_drs_kpo_evs.do%3Fsys_id=ee78d50b1b324c94b176964ead4bcbd2%26sysparm_stack=u_request_drs_kpo_evs_list.do&gt; _x000D_  Requestor: Gagnon Nathan_x000D_  Request Subject: Deal Value Look up_x000D_  Requested Deadline: _x000D_  _x000D_  Original Request:_x000D_  From: Gagnon.Nathan@</t>
  </si>
  <si>
    <t>Hi Antoni,_x000D_  _x000D_   _x000D_  _x000D_  Our colleagues should be able to deliver their outputs by latest their EOD, which is at 2:30 pm CET (February 11). However they will be in a better position to give more accurate information tomorrow._x000D_  _x000D_   _x000D_  _x000D_  Let us know in case of any update._x000D_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Walton, Antoni &lt;Walton.Antoni@</t>
  </si>
  <si>
    <t>Hi Timo_x000D_  _x000D_   _x000D_  _x000D_  We are coming back after 1 more hour of efforts invested on this request. We have conducted an open Internet search, as well on the NZZ direct website, for articles in regards of Schmolz +Bickenbach._x000D_  _x000D_  We were able to locate 2 more articles for NZZ and one extra article from another website. We have added them into our Word file attached (Articles in German)._x000D_  _x000D_   _x000D_  _x000D_  Please also note that new articles have been published for today 10th of February, let us know if you would like us to add them as well or we should hold them till our next update for Monday next week. _x000D_  _x000D_   _x000D_  _x000D_  Efforts Invested: 1 Hours (Total Hours: 6 Hours)_x000D_  _x000D_  Charge Code: 386186-10_x000D_  _x000D_   _x000D_  _x000D_  Way forward: Please review the work done so far and let us know in case of any remark. _x000D_  _x000D_   _x000D_  _x000D_  Looking forward to your comment._x000D_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10, 2020 1:19 PM_x000D_  To: Schips, Timo &lt;Schips.Timo@</t>
  </si>
  <si>
    <t>Hi Nathan,_x000D_  _x000D_   _x000D_  _x000D_  Thanks for your note and go-ahead. We will add this request in our colleagues’ pipeline for tomorrow ._x000D_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Gagnon, Nathan &lt;Gagnon.Nathan@</t>
  </si>
  <si>
    <t>Hi Tamara, _x000D_  _x000D_   _x000D_  _x000D_  Thank you for your reply._x000D_  _x000D_   _x000D_  _x000D_  We have already completed work on Transportation Emissions, and we are currently working on ‘Commute to work time (minutes)’, for this we are assessing ACS/Census website for years 2018 - 2010. First, we were trying to figure out how to extract all data in one table, however, after several tries, we are now extracting the data year by year, which is a bit time consuming since the website is not as user friendly as expected. _x000D_  _x000D_   _x000D_  _x000D_  We will share an update once we can get all the files and data. _x000D_  _x000D_   _x000D_  _x000D_  Best regards, _x000D_  _x000D_  Ángela_x000D_  _x000D_   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</si>
  <si>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Abdulrahman,_x000D_  _x000D_   _x000D_  _x000D_  Hope you had the chance to review our progress so far. We just wanted to notice that we will be able to deploy more analysts to your request in order to cover as much as we can by our EOD. Please let us know if you have any comments or re-alignments in order to proceed accordingly._x000D_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10, 2020 2:25 PM_x000D_  To: Alnoaimi, Abdulrahman &lt;Alnoaimi.Abdulrahman@</t>
  </si>
  <si>
    <t>Hi anna,_x000D_  _x000D_   _x000D_  _x000D_  Thanks for your go-ahead. Our colleagues will work on your task tomorrow and cover the requested information._x000D_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Faulkner, Anna &lt;Faulkner.Anna@</t>
  </si>
  <si>
    <t>Hi Jonatan,_x000D_  _x000D_   _x000D_  _x000D_  We have located the spec information for the new listed vessels, please find the updated file attached._x000D_  _x000D_   _x000D_  _x000D_  Additionally, please note that we were on our lunch break, hence, we have only spent about 20 minutes on the next part of the request (Feed Producers). So far, information for additional feed producers has been on the lower side. Kindly let us know if you would like us to cap efforts on this matter._x000D_  _x000D_   _x000D_  _x000D_  Efforts Invested: 0.5 Hours (Total Hours: 2.5 Hours)_x000D_  _x000D_  Charge Code: Pending_x000D_  _x000D_   _x000D_  _x000D_  Please let us know in case of any comments or changes. We plan on continuing work for Feed Players and Feed Carreirs and send you an update with as much as we can cover by our EOD (in about 3 hours), at latest._x000D_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</si>
  <si>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Abdulrahman,_x000D_  _x000D_   _x000D_  _x000D_  Thank you for your prompt response. We will kindly wait for your comments and further guidelines. Meanwhile, we will continue working with the 2 analysts allocated for this task._x000D_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t>
  </si>
  <si>
    <t>Hi Will,_x000D_  _x000D_   _x000D_  _x000D_  Please see below the status of the countries you have listed. As of now we have completed work on China, Hong Kong, India and Australia which we sent with our previous update on Friday, February 7, and also have completed work on Malaysia, Japan and South Korea as of today’s work which will be sent EOD. _x000D_  _x000D_  Additionally, as requested, we will work on Singapore, Thailand and Taiwan in order to complete the list of prioritized countries and send results by our EOD (in around 1.5 hours). We will also focus the search on additional data regarding movement restrictions or changes in customs control._x000D_  _x000D_   _x000D_  _x000D_  Country_x000D_  _x000D_  Status_x000D_  _x000D_  China_x000D_  _x000D_  DONE (previous update)_x000D_  _x000D_  Hong Kong_x000D_  _x000D_  DONE (previous update)_x000D_  _x000D_  Singapore_x000D_  _x000D_  WIP (currently working on it)_x000D_  _x000D_  Malaysia_x000D_  _x000D_  DONE (sending with update EOD)_x000D_  _x000D_  Japan_x000D_  _x000D_  DONE (sending with update EOD)_x000D_  _x000D_  South Korea_x000D_  _x000D_  DONE (sending with update EOD)_x000D_  _x000D_  Thailand_x000D_  _x000D_  WIP (will initiate work shortly)_x000D_  _x000D_  India_x000D_  _x000D_  DONE (previous update)_x000D_  _x000D_  Taiwan_x000D_  _x000D_  WIP (will initiate work shortly)_x000D_  _x000D_  Australia_x000D_  _x000D_  DONE (previous update)_x000D_  _x000D_   _x000D_  _x000D_  We are glad to be of help!_x000D_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Stinton, William [mailto:Stinton.William@</t>
  </si>
  <si>
    <t>Hi Abdulrahman,_x000D_  _x000D_   _x000D_  _x000D_  Thank you for your reply. As of now, there are around 30 slides with an estimate of 285 profiles remaining (without including the completed work so far). Regarding hours invested, a rough estimate would give us around 71.5 hours to complete all the remaining entries, this would mean that if we allocate two analysts per day it can be ready in around 5 five days. However we can allocate multiple analysts and include other centers to work on this in order to reduce the final deliverable date. Given your go-ahead, we will book capacity accordingly._x000D_  _x000D_   _x000D_  _x000D_  Thank you for your response regarding the formatting, we will maintain the same approach._x000D_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t>
  </si>
  <si>
    <t>Hi Laura,_x000D_  _x000D_   _x000D_  _x000D_  Thanks for sharing this request with us._x000D_  _x000D_   _x000D_  _x000D_  Please note that today we have limited capacity to assist you on this, however we have initiated efforts and we’ll send as much as we can complete by our EOD (in about 1.5 hours from now)._x000D_  _x000D_   _x000D_  _x000D_  In case we are not able to complete the task, our colleagues from India will continue working on this and send you the final output. We hope this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</si>
  <si>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No problem, Jonatan!_x000D_  _x000D_  We will compile our findings and send you an update in about 20 minutes._x000D_  _x000D_   _x000D_  _x000D_  Hope this is suitable for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</si>
  <si>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Jonatan,_x000D_  _x000D_   _x000D_  _x000D_  Apologies for the delay. Please find an update for your request._x000D_  _x000D_   _x000D_  _x000D_  So far, we were not able to locate any more Feed Producers operating in Chile. During our research, we came across a recent event regarding the 4 main players (Biomar, Salmofood, Skretting and Cargill), involved in a collusion scandal (link &lt;https://salmonbusiness.com/chilean-authorities-accuse-four-salmon-feed-producers-of-price-fixing-and-seek-70-million-fine/&gt; )._x000D_  _x000D_   _x000D_  _x000D_  For Feed Carriers, we have located 3 companies providing this service so far, Frasal, Transmarko and Navsur, including their vessels. We have listed the vessels that we could confirm they have Feed Transportation capability (highlighted in yellow), mentioned in their spec or through press releases / open Internet search. However, most of the vessels listed by these companies are for ‘Cabotage services’ and do not specify if these include Feed Transportation. We believe that, by conducting Press searches, we might be able to check if these are actually vessels for Feed Transportation, however, this might be time consuming. Please let us know if you would like us to conduct this research._x000D_  _x000D_   _x000D_  _x000D_  Efforts Invested: 2 Hours (Total Hours: 4.5 Hours)_x000D_  _x000D_  Charge Code: Pending_x000D_  _x000D_   _x000D_  _x000D_  Way forward: please review the work done so far and let us know in case of any comments. In the meantime, we will continue our research for more Feed Carriers. However, please note that that we close operations in about one hour._x000D_  _x000D_   _x000D_  _x000D_  Looking forward to your answer._x000D_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</si>
  <si>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Laura,_x000D_  _x000D_   _x000D_  _x000D_  Please find attached an excel file with the information requested for your request._x000D_  _x000D_   _x000D_  _x000D_  Please note that we have been able to cover 3 companies out of the 4 listed. We have mainly compiled the requested information from the company websites and use databases (Orbis, Dun &amp; Bradstreet) for the financial information. Most of the information was available, however information on the clients was a little scarce. We were unable to identify the company Loja as we did not get any result related to a web hosting company, moreover the word “Loja” means Store in Portuguese, which make the search even more difficult._x000D_  _x000D_   _x000D_  _x000D_  Efforts Invested: 2 Hours_x000D_  _x000D_  Charge Code: 397273-10_x000D_  _x000D_   _x000D_  _x000D_  Way Forward: It would be great if you could give us more details to identify the pending company “Loja,” so our colleagues from India can continue working on the task and cover this company after they resume operations._x000D_  _x000D_   _x000D_  _x000D_  Looking forward to your comments._x000D_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Spindler, Laura &lt;Spindler.Laura@</t>
  </si>
  <si>
    <t>Hi Tamara, _x000D_  _x000D_   _x000D_  _x000D_  Thank you for your Email. _x000D_  _x000D_   _x000D_  _x000D_  We are sharing an update containing Transportation Emissions and Commuting, we are also attaching Backup documents for Commuting. _x000D_  _x000D_   _x000D_  _x000D_  Points to note: _x000D_  _x000D_  *         For Transportation Emissions,  we were not able to locate data for Munich and Amsterdam, we believe that for this, there are some language constraints. For Brussels, we were able to locate a number for 2008 in a 2016, however, we did not directly included it as the unit was not clear for us (The report is in French, hence we are facing language constraints). In the case of Singapore and Kuala Lumpur, we were not able to locate specific data for the cities, hence, we included countrywide data. _x000D_  _x000D_  *         Additionally, as mentioned before, we took data from 2018 – 2010 from the Census and after some time spent, we came across the Fact Finder data from which we were able to locate data for 2009 – 2006 (As per information found “Prior to the 2010 Census, previous censuses asked about commuting. Commuting data is no longer included in censuses, but rather through the ACS”). All the data commuting data is in the ‘Commuting Clean’, we have also included “Commuting raw data’ which includes margin of errors for the data. _x000D_  _x000D_  *         We have come across this ‘Average Travel Time to Work in the United States by Metro Area’ &lt;https://www.census.gov/library/visualizations/interactive/work-travel-time.html&gt;  from 2019 that might be useful for you. _x000D_  _x000D_   _x000D_  _x000D_  Unfortunately, we are closing operations soon, but we will be happy to discuss next steps tomorrow, February 11. Please note that our Chile center resumes operations at around 4.30am Pacific time, however in case it is more suitable for you, you can share next steps via Email so we can initiate work as soon as we are back in the office. _x000D_  _x000D_   _x000D_  _x000D_  Efforts Invested: 6.5 Hours (18.5 Hours)_x000D_  _x000D_  Charge Code: 330502-16_x000D_  _x000D_   _x000D_  _x000D_  Way forward: Please review the work done so far and let us know your thoughts on this. We will be waiting for further instructions before continuing work in order to avoid duplicate work and to not compromise your budget. _x000D_  _x000D_   _x000D_  _x000D_  Looking forward to your reply and further guidance.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</si>
  <si>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Christina,_x000D_  _x000D_   _x000D_  _x000D_  Thanks for sharing this request with us._x000D_  _x000D_   _x000D_  _x000D_  Please note that we can assist you on this request tomorrow, February 11, from our center in India. Our colleagues will be able to initiate efforts after they resume operations at 4:30 am CET (February 11)._x000D_  _x000D_   _x000D_  _x000D_  Our colleagues will update you on delivery timelines and let you know in case they have any question or doubt._x000D_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</si>
  <si>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Hello Laura, _x000D_  _x000D_   _x000D_  _x000D_  Please find attached an update for your request. _x000D_  _x000D_   _x000D_  _x000D_  Today, we worked on Acumbamail and we began to search for the headquarters of each integration. Also, we spent some time on the GoDaddy website, we created an account, however, we are still not able to find a list of integrations. _x000D_  _x000D_   _x000D_  _x000D_  We were able to deploy multiple analysts and we covered 440 headquarters. Note that this task is not as straight forward as expected. Indeed, the integration name is not always the name of the author/company. Hence it requires us to confirm first, who the author of the integration is, and then search for the headquarter of this company. Several times, the headquarter is not provided (we used N/A in those cases). We added a column for the sources and please refer to the comments column for any relevant information on the data provided (e.g. the author’s name). We estimate that it would take us around 80 additional hours of efforts to complete the list of headquarters (note that this is an estimate and you will be charged according to the real efforts invested). Please let us know if this is fine with you. _x000D_  _x000D_   _x000D_  _x000D_  As requested, we are leaving Zoho on hold until we complete the list of headquarters. _x000D_  _x000D_   _x000D_  _x000D_  Efforts Invested: 14 Hours (Total Hours: 46 Hours)_x000D_  _x000D_  Charge Code: 397273-10_x000D_  _x000D_   _x000D_  _x000D_  Way forward: Please review the work done so far and let us know if you have any remarks. We will continue working on this tomorrow, Tuesday, February 11, as soon as we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Monday, February 10, 2020 11:34 AM_x000D_  To: Spindler, Laura &lt;Spindler.Laura@</t>
  </si>
  <si>
    <t>Hi Harrison,_x000D_  _x000D_   _x000D_  _x000D_  Thanks for sharing this request with us._x000D_  _x000D_   _x000D_  _x000D_  Please note that we can assist you on this request today, February 10, from our center in India. Our colleagues will be able to initiate efforts after they resume operations at 7:30 pm PST (February 10)._x000D_  _x000D_   _x000D_  _x000D_  They will update you on delivery timelines and let you know in case they have any question or doubt._x000D_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t>
  </si>
  <si>
    <t>Hi Alethea and Will,_x000D_  _x000D_   _x000D_  _x000D_  Please find attached today’s update._x000D_  _x000D_   _x000D_  _x000D_  We have been able to complete 14 countries today, giving a total of 28 countries covered and 12 left to work on. _x000D_  _x000D_   _x000D_  _x000D_  Points to note_x000D_  _x000D_   _x000D_  _x000D_  •        Countries highlighted in yellow are the prioritized countries listed in your previous email._x000D_  _x000D_  •        For Hong Kong the amount of infected people rose in the past 2 days so we added a hidden comment with the current number and highlighted the cell for your reference._x000D_  _x000D_  •        For France, Australia and China we were able to locate some guidelines on how to handle port operations in current coronavirus scenario, so we added this information accordingly updating column G “Other relevant news”._x000D_  _x000D_  •        Regarding the previous point, we have updated information on column G “Other relevant news” in which we added data regarding movement restrictions or changes in customs control. For this we came across this website &lt;https://webcache.googleusercontent.com/search?q=cache:PcvYlU-DbUoJ:https://www.nepia.com/industry-news/coronavirus-outbreak-impact-on-shipping/+&amp;cd=1&amp;hl=es-419&amp;ct=clnk&amp;gl=cl&gt;  that contains information that impacts ship operations by country. However, please note that not all the countries in scope are mentioned._x000D_  _x000D_  •        When information was not available or not mentioned in press releases or Government webpages, we have added “n/a”. Please note that some countries did not have strict guidelines for quarantine and/or travel; they mainly provided advice._x000D_  _x000D_  •        Countries highlighted in green are WIP for tomorrow._x000D_  _x000D_   _x000D_  _x000D_  Efforts Invested: 15 Hours (Total Hours: 27 Hours)_x000D_  _x000D_  Charge Code: 247767-57_x000D_  _x000D_   _x000D_  _x000D_  Way Forward: Please review the work done so far and let us know in case of any questions or comments. We will continue work on the remaining countries tomorrow Tuesday, February 11, from our Chile center once we resume operations for the day at 12.00 London time (9AM Chile time), unless suggested otherwise._x000D_  _x000D_   _x000D_  _x000D_  Looking forward to your comments._x000D_  _x000D_   _x000D_  _x000D_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Monday, February 10, 2020 5:26 PM_x000D_  To: Stinton, William &lt;Stinton.William@</t>
  </si>
  <si>
    <t>Hi Claire,_x000D_  _x000D_   _x000D_  _x000D_  Thanks for sharing this request with us._x000D_  _x000D_   _x000D_  _x000D_  We can assist you on this request Tomorrow, February 11, from our center in India. Our colleagues will be able to initiate efforts after they resume operations at 10:30 pm EST (February 10)._x000D_  _x000D_   _x000D_  _x000D_  Please note that by the time they start working on the task, they will not be able to reach out to you due to time difference, please let us know in case of any update._x000D_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Monday, February 10, 2020 6:24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RES1068629 &lt;https://bcg.service-now.com/nav_to.do?uri=u_request_drs_kpo_evs.do%3Fsys_id=632706031bba4c94b176964ead4bcb0c%26sysparm_stack=u_request_drs_kpo_evs_list.do&gt; _x000D_  Requestor: Beskin Claire_x000D_  Request Subject: EValueServe request : Store growth in the U.S._x000D_  Requested Deadline: _x000D_  _x000D_  Original Request:_x000D_  From: Beskin.Claire@</t>
  </si>
  <si>
    <t>Hi Wissam,_x000D_  _x000D_   _x000D_  _x000D_  Thanks for sharing this follow up task. Please note that our colleagues from India will be able to assist you on your task tomorrow, February 11, after they resume operations at 7:30 am GST (February 11)._x000D_  _x000D_   _x000D_  _x000D_  They will get back to you before initiating efforts and let you know in case of any question._x000D_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Bechara, Wissam &lt;Bechara.Wissam@</t>
  </si>
  <si>
    <t>Hi Dessy,_x000D_  _x000D_   _x000D_  _x000D_  Thanks for your update. We will consider this task as cancelled rom your end and release the capacity booked for you._x000D_  _x000D_   _x000D_  _x000D_  Please do reach out to us in case you need our assistance in a future request._x000D_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Vekilov, Dessy &lt;Vekilov.Dessy@</t>
  </si>
  <si>
    <t>Hi Jonatan,_x000D_  _x000D_   _x000D_  _x000D_  Please find attached an update for your request._x000D_  _x000D_   _x000D_  _x000D_  During the past hour, we were able to locate one more vessel for Transmarko, spec for the vessels and information for Detroit &lt;https://www.detroit.cl/servicios-maritimos-portuarios/?lang=en&gt;  S.A. which provides transportation of salmon food, however, it seems that the company does not disclose information regarding its fleet. Additionally, we came across a list of vessels that provide Aquaculture services in Chile &lt;http://www.sernapesca.cl/sites/default/files/naves_prestadoras_de_servicios_de_acuicultura_20200210v2.pdf&gt; , published by Sernapesca (updated as of February 10, 2020), including their names and type of vessels, such as Wellboats, that we thought might be useful for your._x000D_  _x000D_   _x000D_  _x000D_  Regarding your query, we believe that we might be able to identify more Feed carriers. However, as per our current research, not all the listed vessels in the company websites provide information that allows us to confirm that these are being used as Feed carriers._x000D_  _x000D_   _x000D_  _x000D_  In addition, we have noticed that some ‘Multipurporse’ or ‘Cabotage’ provide Feed transportation services. Hence, what we can offer is to include all the ‘Multipurpose’ and ‘Cabotage’ vessels, run a quick press search and confirm the data. If we are not able to confirm, we will keep them on the list, highlighted for your reference._x000D_  _x000D_   _x000D_  _x000D_  Efforts Invested: 1 Hours (Total Hours: 5.5 Hours)_x000D_  _x000D_  Charge Code: Pending_x000D_  _x000D_   _x000D_  _x000D_  Way forward: Please let us know your thoughts on this. Nevertheless, we have booked capacity in order to continue working on this task, tomorrow Tuesday, February 11, once we resume operations, in case you would like us to._x000D_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</si>
  <si>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Laura,_x000D_  _x000D_   _x000D_  _x000D_  Thanks for sharing the company’s website. Our colleagues from India will cover this company and send toy the final output after they resume operations. In case of language constraints (the company is from Brazil), we can work on this company tomorrow from our office in Chile._x000D_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Spindler, Laura &lt;Spindler.Laura@</t>
  </si>
  <si>
    <t>Hi Harrison,_x000D_  _x000D_   _x000D_  _x000D_  Thanks for your note and go-ahead. We will add this request in our colleagues’ pipeline for tomorrow._x000D_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Quitman, Harrison &lt;Quitman.Harrison@</t>
  </si>
  <si>
    <t>Hi Abdulrahman,_x000D_  _x000D_   _x000D_  _x000D_  Thank you for your reply and go-ahead. Please find attached an update for your request. As of now, we have been able to cover 24 entries an completed 4 slides following the previously stated methodology. Below you can find a table with the progress so far:_x000D_  _x000D_   _x000D_  _x000D_  Slide_x000D_  _x000D_  Progress_x000D_  _x000D_   _x000D_  _x000D_  Slide_x000D_  _x000D_  Progress_x000D_  _x000D_   _x000D_  _x000D_  Slide_x000D_  _x000D_  Progress_x000D_  _x000D_  4_x000D_  _x000D_  Complete_x000D_  _x000D_   _x000D_  _x000D_  35_x000D_  _x000D_  Not started_x000D_  _x000D_   _x000D_  _x000D_  70_x000D_  _x000D_  Not started_x000D_  _x000D_   6_x000D_  _x000D_  Work in progress_x000D_  _x000D_   _x000D_  _x000D_  37_x000D_  _x000D_  Not started_x000D_  _x000D_   _x000D_  _x000D_  74_x000D_  _x000D_  Not started_x000D_  _x000D_  10_x000D_  _x000D_  Complete_x000D_  _x000D_   _x000D_  _x000D_  46_x000D_  _x000D_  Not started_x000D_  _x000D_   _x000D_  _x000D_  78_x000D_  _x000D_  Not started_x000D_  _x000D_  16_x000D_  _x000D_  Complete_x000D_  _x000D_   _x000D_  _x000D_  48_x000D_  _x000D_  Not started_x000D_  _x000D_   _x000D_  _x000D_  82_x000D_  _x000D_  Not started_x000D_  _x000D_  18_x000D_  _x000D_  Not started_x000D_  _x000D_   _x000D_  _x000D_  52_x000D_  _x000D_  Not started_x000D_  _x000D_   _x000D_  _x000D_  84_x000D_  _x000D_  Not started_x000D_  _x000D_  20_x000D_  _x000D_  Complete_x000D_  _x000D_   _x000D_  _x000D_  54_x000D_  _x000D_  Not started_x000D_  _x000D_   _x000D_  _x000D_  86_x000D_  _x000D_  Not started_x000D_  _x000D_  22_x000D_  _x000D_  Not started_x000D_  _x000D_   _x000D_  _x000D_  56_x000D_  _x000D_  Not started_x000D_  _x000D_   _x000D_  _x000D_  90_x000D_  _x000D_  Not started_x000D_  _x000D_  24_x000D_  _x000D_  Not started_x000D_  _x000D_   _x000D_  _x000D_  58_x000D_  _x000D_  Not started_x000D_  _x000D_   _x000D_  _x000D_  92_x000D_  _x000D_  Not started_x000D_  _x000D_  26_x000D_  _x000D_  Not started_x000D_  _x000D_   _x000D_  _x000D_  60_x000D_  _x000D_  Not started_x000D_  _x000D_   _x000D_  _x000D_  94_x000D_  _x000D_  Not started_x000D_  _x000D_  28_x000D_  _x000D_  Not started_x000D_  _x000D_   _x000D_  _x000D_  62_x000D_  _x000D_  Not started_x000D_  _x000D_   _x000D_  _x000D_  98_x000D_  _x000D_  Not started_x000D_  _x000D_  29_x000D_  _x000D_  Not started_x000D_  _x000D_   _x000D_  _x000D_  64_x000D_  _x000D_  Not started_x000D_  _x000D_   _x000D_  _x000D_   _x000D_  _x000D_   _x000D_  _x000D_  33_x000D_  _x000D_  Not started_x000D_  _x000D_   _x000D_  _x000D_  68_x000D_  _x000D_  Not started_x000D_  _x000D_   _x000D_  _x000D_   _x000D_  _x000D_   _x000D_  _x000D_   _x000D_  _x000D_  Efforts Invested: 6 Hours (Total Hours: 10.5 Hours)_x000D_  _x000D_  Charge Code: 64503-01_x000D_  _x000D_   _x000D_  _x000D_  Way forward: For tomorrow, we will deploy multiple analysts in order to speed up the process and will keep you updated on the capacity allocated to this task. As requested, we will send you a daily update of the work done._x000D_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t>
  </si>
  <si>
    <t>Hi Ganesh,_x000D_  _x000D_   _x000D_  _x000D_  I hope you had a chance to review the shared work. _x000D_  _x000D_   _x000D_  _x000D_  I am resuming work on the remaining 41 companies from the tab ‘Ferro Silico manganese’ and 8 companies from the tab ‘AL’. To carry out the research, I will refer to the company websites, their IR materials (for public companies) and leverage Factiva, EMIS and Orbis databases (for private companies). _x000D_  _x000D_   _x000D_  _x000D_  I will share my findings with you, covering as many companies as possible, by 7 pm IST, today (February 11, 2020). _x000D_  _x000D_   _x000D_  _x000D_  Let me know in case of any changes. _x000D_  _x000D_   _x000D_  _x000D_  Regards,_x000D_  _x000D_  Sakshi 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Sakshi Sharma _x000D_  Sent: 10 February 2020 19:17_x000D_  To: SriGanesh.LB@</t>
  </si>
  <si>
    <t>Hi Sethapong,_x000D_  _x000D_   _x000D_  _x000D_  Thank you for your Email._x000D_  _x000D_   _x000D_  _x000D_  As suggested, we will reserve the capacity for Wednesday, February 12, 2020. Please share the request details for the team to initiate work on the request tomorrow and we will reach out to you with a detailed methodology and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Jarusombathi, Sethapong &lt;Jarusombathi.Sethapong@</t>
  </si>
  <si>
    <t>Hi Aaqib,_x000D_  _x000D_   _x000D_  _x000D_  Thank you for your reply._x000D_  _x000D_   _x000D_  _x000D_  As suggested, I am seizing my efforts on the request for now, and releasing the capacity booked for this request today. Please feel free to reach out to us in case you require further assistance on any other task, and we would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10 February 2020 22:02_x000D_  To: Mujtaba, Syed Aaqib &lt;Mujtaba.SyedAaqib@</t>
  </si>
  <si>
    <t>Hi Wissam,_x000D_  _x000D_   _x000D_  _x000D_  Thank you for sharing the additional task._x000D_  _x000D_   _x000D_  _x000D_  I am initiating work to gather information regarding, the number of day trips that a resident of the shared list of 17 counties do, in a year. To locate the required information on the ask, I will leverage Factiva database, followed by a conducting a General Internet search._x000D_  _x000D_   _x000D_  _x000D_  I will share my findings, compiled in an Excel file, by 5.30 pm Dubai time, today (February 11,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Tamara Weitzel &lt;Tamara.Weitzel@evalueserve.com &lt;mailto:Tamara.Weitzel@evalueserve.com&gt; &gt; _x000D_  Sent: 11 February 2020 03:43_x000D_  To: Bechara, Wissam &lt;Bechara.Wissam@</t>
  </si>
  <si>
    <t>Hi Hajar,_x000D_  _x000D_   _x000D_  _x000D_  Thank you for the follow-up._x000D_  _x000D_   _x000D_  _x000D_  We are resuming work to capture the requested information for the remaining 18 Geodis warehouses. As suggested, we will prioritize work on Italy and post-completing work on Geodis warehouses in Italy, we will work on the other warehouses, by following the previously communicated methodology._x000D_  _x000D_   _x000D_  _x000D_  We will share the final output with you by 9:30 AM Paris time, today (February 11, 2020)._x000D_  _x000D_   _x000D_  _x000D_  Let me know in case of any changes,_x000D_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Khairallah, Hajar &lt;Khairallah.Hajar@</t>
  </si>
  <si>
    <t>Hi Nathan,_x000D_  _x000D_   _x000D_  _x000D_  We are initiating work to fill in the deal values for 33 deals in the Excel file shared by you. As suggested, we will capture the values in column C of the ‘PMI’ tab._x000D_  _x000D_   _x000D_  _x000D_  We plan to leverage Thomson One and Factiva databases followed by conducting a General Internet search._x000D_  _x000D_   _x000D_  _x000D_  Let us know if you have any budget constraints on this request. We will share an update, covering as many companies as possible, by 7:30 AM Chicago time, February 11, 2020._x000D_  _x000D_   _x000D_  _x000D_  Best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Tamara Weitzel &lt;Tamara.Weitzel@evalueserve.com &lt;mailto:Tamara.Weitzel@evalueserve.com&gt; &gt; _x000D_  Sent: 11 February 2020 00:48_x000D_  To: Gagnon, Nathan &lt;Gagnon.Nathan@</t>
  </si>
  <si>
    <t>Hi Sagar,_x000D_  _x000D_   _x000D_  _x000D_  Greetings for the day!_x000D_  _x000D_   _x000D_  _x000D_  I am initiating work to locate information on the asked questions for Rwanda, followed by Bangladesh. I will compile my findings in a Word Document, and send an interim update by 2:00 pm IST, today (February 11, 2020). _x000D_  _x000D_   _x000D_  _x000D_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Vaishnavi, Sagar &lt;Vaishnavi.Sagar@</t>
  </si>
  <si>
    <t>Hi Romain,_x000D_  _x000D_   _x000D_  _x000D_  Thank you for getting back to us._x000D_  _x000D_   _x000D_  _x000D_  Sure, as requested, we will conduct a similar research for the next set of 90 companies starting from Zopa to SentinelOne, by following the previously communicated methodology. Additionally, we will also look for the revenues for Xoom, Paypal, Transferwise, M-Pesa and Tigo cash._x000D_  _x000D_   _x000D_  _x000D_  We will share our findings, by 8:30 AM New York time, February 11, 2020._x000D_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Tancre, Romain &lt;Tancre.Romain@</t>
  </si>
  <si>
    <t>Good morning Amber,_x000D_  _x000D_   _x000D_  _x000D_  Thank you for sharing the request with us!_x000D_  _x000D_   _x000D_  _x000D_  I am initiating work on the task to capture the recent policy changes with respect to tobacco and its products, for the shared list of eight developed and 10 developing countries. I understand that you require information regarding the changes made for a period of past 5 years and upcoming changes made in the policies for tobacco products such as  - i) regular cigarettes, ii) reduced risk products such as e-cigarettes, vapes, smoke-free tobacco products (such as heated tobacco system), etc. As suggested, I will first start tracking policy changes in the developing countries._x000D_  _x000D_   _x000D_  _x000D_  For this, I plan to first check Governments websites of the respective countries, which include such policy changes, Factiva database to check for recent news and press releases regarding change in tobacco policies. I will follow up by conducting an Open Internet search to fill in any gaps._x000D_  _x000D_   _x000D_  _x000D_  I will share an update on this, covering as much grounds as possible, by 5:00 pm IST, today (February 11, 2020)._x000D_  _x000D_   _x000D_  _x000D_  Hope this works. Feel free to suggest any changes or additions._x000D_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09:33:56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RES1068848 &lt;https://bcg.service-now.com/nav_to.do?uri=u_request_drs_kpo_evs.do%3Fsys_id=b772af8b1bf68c94b176964ead4bcb22%26sysparm_stack=u_request_drs_kpo_evs_list.do&gt; _x000D_  Requestor: Chourasia Amber_x000D_  Request Subject: policies in countries for Tobacco_x000D_  Requested Deadline: _x000D_  _x000D_  Original Request:_x000D_  From: Chourasia.Amber@</t>
  </si>
  <si>
    <t>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t>
  </si>
  <si>
    <t>Hi Zineb,_x000D_  _x000D_   _x000D_  _x000D_  As my colleague Shikha is on leave, I will be supporting you further with this request._x000D_  _x000D_   _x000D_  _x000D_  I am now resuming work on the task to locate information on the surface area and number of visits per year, for the destinations listed under tab ‘Worldwide destinations’. After this, I will conduct research on locating belvederes/viewpoints in the remaining 11 countries within Middle East (tab ‘Belvederes’). To locate the ask, I will conduct an Open Internet search and check third-party travel websites such as Lonelyplanet, Tripadvisor and Yelp._x000D_  _x000D_   _x000D_  _x000D_  I plan to share my findings by 8:30 AM Boston time, today (February 11, 2020). Let me know in case of any changes._x000D_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Shikha Singh (CaPs-08) &lt;Shikha.Singh1@evalueserve.com &lt;mailto:Shikha.Singh1@evalueserve.com&gt; &gt; _x000D_  Sent: 10 February 2020 19:54_x000D_  To: Bouslama.Zineb@</t>
  </si>
  <si>
    <t>Hi Marisa,_x000D_  _x000D_   _x000D_  _x000D_  Hope you had a chance to review the work shared._x000D_  _x000D_   _x000D_  _x000D_  I am resuming work on the remaining three parameters:_x000D_  _x000D_  *	Best Practices for enterprise risk management process_x000D_  *	Best Practices for linking company’s’ strategy to planning function_x000D_  *	Best practices to get senior executives (heads of BUs) more involved in the strategy process and get them to buy-in_x000D_  _x000D_   _x000D_  _x000D_  I will follow the previous shared methodology and compile my findings in the earlier shared Excel file. Since the requested deadline of the task is 2:00 AM Los Angeles time, I plan to share an output, covering as much ground as possible, by the requested time. However, do let me know in case extension is possible on delivery timeline and alternatively, I will send across the final output by 5:30 AM Los Angeles time, today (February 11, 2020)._x000D_  _x000D_   _x000D_  _x000D_  Looking forward to your reply,_x000D_  _x000D_   _x000D_  _x000D_  Thanks,_x000D_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Siddhant Sharma &lt;Siddhant.Sharma@evalueserve.com &lt;mailto:Siddhant.Sharma@evalueserve.com&gt; &gt; _x000D_  Sent: 10 February 2020 19:16_x000D_  To: Mazzotta.Marisa@</t>
  </si>
  <si>
    <t>Hi Neil,_x000D_  _x000D_   _x000D_  _x000D_  Thank you for your reply._x000D_  _x000D_   _x000D_  _x000D_  I am resuming work to collate the required information on the Physicians for Robert Wood Johnson in the Excel file and after that, will capture the headshot photographs, name of the physicians, procedural expertise, year joined and academic publications for each Physician in the PowerPoint Presentation by following the earlier stated instructions set. _x000D_  _x000D_   _x000D_  _x000D_  I will share an update, covering as much as much ground possible, by 5:30 am Pacific Time today (February 11, 2020) and will reach out to you in case of any concern._x000D_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Chaudhary, Neil &lt;Chaudhary.Neil@</t>
  </si>
  <si>
    <t>Hi Antoni,_x000D_  _x000D_   _x000D_  _x000D_  I am initiating work on the request to populate the missing metrics (highlighted in yellow) along with the ones highlighted in red as critical, for the list of 61 companies in the Excel file shared by you. I will cover the following set of information:_x000D_  _x000D_  *	Number of employees, country, revenue figures of 2017 and 2018 (consolidated, in M€), R&amp;D spend by the company (M€) _x000D_  *	As suggested, I will skip and not work on those companies which does not provide R&amp;D spend._x000D_  _x000D_   _x000D_  _x000D_  Note: Please note that, Direct KPO does not have access to Capital IQ database. However, we have access to other databases (such as Orbis &amp; Thomson One) from which we can extract the information that you are looking for. _x000D_  _x000D_   _x000D_  _x000D_  Due to the mixed nature of the shared list of companies i.e. public and private, I plan to leverage Orbis database for sourcing data of private companies; Thomson One database and Annual reports for public companies. If information is not available on these platforms, I then plan to conduct a General Internet search. _x000D_  _x000D_   _x000D_  _x000D_  I will share my findings, covering as many companies as possible, by 2:30 pm CET today (February 11, 2020)._x000D_  _x000D_   _x000D_  _x000D_  Let me know in case of any realignments._x000D_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Tamara Weitzel &lt;Tamara.Weitzel@evalueserve.com &lt;mailto:Tamara.Weitzel@evalueserve.com&gt; &gt; _x000D_  Sent: 11 February 2020 00:35_x000D_  To: Walton, Antoni &lt;Walton.Antoni@</t>
  </si>
  <si>
    <t>Hi Yuta,_x000D_  _x000D_   _x000D_  _x000D_  I trust you are doing well!_x000D_  _x000D_   _x000D_  _x000D_  As communicated by my colleague Prashant in the previous Email, we have reserved some capacity to assist you on this task today (February 11, 2020) from our India center. Since, the deadline of the request has already passed, do let us know if you still require our assistance on this request. Given a go ahead on this task, we will then initiate work on this request and will share the detailed methodology and estimate timelines. I am awaiting your response by 3:30 PM Tokyo time today (February 11, 2020) and plan to release the booked capacity for the day, in case I do not hear from you. _x000D_  _x000D_   _x000D_  _x000D_  Looking forward to your reply,_x000D_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February/10/2020 12:48_x000D_  To: Inumaru, Yuta &lt;Inumaru.Yuta@</t>
  </si>
  <si>
    <t>Hi Jan,_x000D_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(11 pm Boston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09:59:45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RES1068888 &lt;https://bcg.service-now.com/nav_to.do?uri=u_request_drs_kpo_evs.do%3Fsys_id=688823031b7a8c94b176964ead4bcb99%26sysparm_stack=u_request_drs_kpo_evs_list.do&gt; _x000D_  Requestor: Kokavec Jan_x000D_  Request Subject: Request - prices of sunflower seeds and millet_x000D_  Requested Deadline: _x000D_  _x000D_  Original Request:_x000D_  From: Kokavec.Jan@</t>
  </si>
  <si>
    <t>Hi Camille,_x000D_  _x000D_   _x000D_  _x000D_  Hope you had a chance to review the work shared yesterday._x000D_  _x000D_   _x000D_  _x000D_  We are resuming work to capture information for the remaining eight companies on the parameters such as revenue, COGS, Operating expenses etc. for the FY 2019,2018 and 2017 of their cyber security business segment. After completing work on this, we will initiate work on task 2 to search for data points regarding Security Operation Center in the tab named “information on SOC”, for the 16 shared companies on the seven asked parameters._x000D_  _x000D_   _x000D_  _x000D_  In order to locate information for financials, we will follow the earlier stated methodology whereas to source the data for Security Operation Centre, we will leverage company website, IR materials followed by conducting a press search. However, as communicated earlier, we are apprehensive of the data availability on task 2._x000D_  _x000D_   _x000D_  _x000D_  We will compile our findings in the shared Excel file and share an update, covering as much ground possible by 2:30 pm Paris time, today (February 11, 2020)._x000D_  _x000D_   _x000D_  _x000D_  Let us know in case of any re-alignments._x000D_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Varunika Shah &lt;Varunika.Shah@evalueserve.com &lt;mailto:Varunika.Shah@evalueserve.com&gt; &gt; _x000D_  Sent: 10 February 2020 20:05_x000D_  To: Shang.Camille@</t>
  </si>
  <si>
    <t>Hi Laura,_x000D_  _x000D_   _x000D_  _x000D_  I hope you are doing good!_x000D_  _x000D_   _x000D_  _x000D_  I am initiating my research to fetch information on the suggested six matrices for the company ‘Loja’. I will follow the same methodology (which was used by our colleagues from Chile), and check for company’s website, databases like Orbis, Factiva etc. and conduct an Open Internet search._x000D_  _x000D_   _x000D_  _x000D_  I plan to share my findings latest by 2:30 am Atlanta time, today (February 11, 2020)._x000D_  _x000D_   _x000D_  _x000D_  I hope this works well. Feel free to suggest any realignments,_x000D_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Tamara Weitzel &lt;Tamara.Weitzel@evalueserve.com &lt;mailto:Tamara.Weitzel@evalueserve.com&gt; &gt; _x000D_  Sent: 11 February 2020 03:49_x000D_  To: Spindler, Laura &lt;Spindler.Laura@</t>
  </si>
  <si>
    <t>Hi Christina, _x000D_  _x000D_   _x000D_  _x000D_  Greetings for the day from our India centre !_x000D_  _x000D_   _x000D_  _x000D_  Since, we have received the following two requests from your end; RES1068601 and RES1068590. I will be assisting you on both the requests, also to keep the flow of communication streamlined, I will use this Email chain to communicate for both the requests. _x000D_  _x000D_   _x000D_  _x000D_  I am initiating work on this request to locate the information for the below mentioned asks;_x000D_  _x000D_   _x000D_  _x000D_  *         Ask 1 (RES1068601): Capturing revenues for the listed nine players in the Excel file, ranging from years: 2013-19. As suggested, I will only locate “pro audio equipment for Bose and JBL”. In order to locate this information, I will check company websites and further conduct an Open Internet search for the same_x000D_  _x000D_   _x000D_  _x000D_  *         Ask 2 (RES1068590): Capturing price lists in the professional loudspeaker and amplifier market for the following players; Meyer Sound, d&amp;b audiotechnik, L'Acoustics, Clair brothers, Adamson, Coda audio, Martin Audio, Yamaha, JBL Harman and Bose professional._x000D_  _x000D_   _x000D_  _x000D_  I will compile my findings for both the requests in one Excel file and will share an update, covering as much possible, by 2:30 PM, France time, today (February 11, 2020)._x000D_  _x000D_   _x000D_  _x000D_  Hope this works for you, please let me know in case of any re-alignments._x000D_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Tamara Weitzel &lt;Tamara.Weitzel@evalueserve.com &lt;mailto:Tamara.Weitzel@evalueserve.com&gt; &gt; _x000D_  Sent: 11 February 2020 03:25_x000D_  To: Fuchs.Christina@</t>
  </si>
  <si>
    <t>Hi Hyunkyu,_x000D_  _x000D_   _x000D_  _x000D_  Thank for your mail and your go-ahead on this task._x000D_  _x000D_   _x000D_  _x000D_  We are resuming work on the remaining 234 unique companies in the ‘Ship Mgmt’ tab and 11 companies in the ‘Shipping Co’ tab. _x000D_  _x000D_   _x000D_  _x000D_  Efforts Estimation - While working on the task, we found that capturing the headquarter information for the unique managers in ‘Ship Mgmt’ tab took me ~3.5 minutes, while capturing the same for the ‘Shipping Co’ tab is taking around 10 minutes. Hence, going by this estimate, it will take us another ~16 hours to complete the task. However, this efforts could vary depending upon the information availability. _x000D_  _x000D_   _x000D_  _x000D_  We will share the completed list with you by 10:30 pm Seoul time, today (February 11, 2020). Hope this works well with you._x000D_  _x000D_   _x000D_  _x000D_  Let us know in case of any realignments,_x000D_  _x000D_   _x000D_  _x000D_  Best Regards,_x000D_  _x000D_  Swapnil and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Koo, Hyunkyu &lt;Koo.Hyunkyu@</t>
  </si>
  <si>
    <t>Hi Danielle,_x000D_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(5:30 am Tel Aviv time tomorrow)._x000D_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05:04:16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RES1068715 &lt;https://bcg.service-now.com/nav_to.do?uri=u_request_drs_kpo_evs.do%3Fsys_id=3ce42ecb1b7e4c94b176964ead4bcb77%26sysparm_stack=u_request_drs_kpo_evs_list.do&gt; _x000D_  Requestor: Evans Danielle_x000D_  Request Subject: Data request_x000D_  Requested Deadline: _x000D_  _x000D_  Original Request:_x000D_  From: Evans.Danielle@</t>
  </si>
  <si>
    <t>Hi Wissam, Hi Aaqib,_x000D_  _x000D_   _x000D_  _x000D_  Thank you for sharing the dataset from Eurosta. In the first glance, I believe that the data is regarding the total number of same day visits in the EU countries in a year for Personal and Business reasons. I will go through the data set and will leverage the relevant information from it._x000D_  _x000D_   _x000D_  _x000D_  As suggested, I will spend a couple of hours on the task and will share my findings with you by 2.30 pm Dubai time today (February 11, 2020)._x000D_  _x000D_   _x000D_  _x000D_  Let me know in case of any re-alignments,_x000D_  _x000D_   _x000D_  _x000D_  Beat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11 February 2020 10:42_x000D_  To: BCG &lt;BCG@evalueserve.com &lt;mailto:BCG@evalueserve.com&gt; &gt;_x000D_  Subject: Attn. Wissam: Evalueserve Update: KSA tourism specific data/ Other worldwide destinations tourism specific data_RES1066519_February 11,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t>
  </si>
  <si>
    <t>Hi Jan,_x000D_  _x000D_   _x000D_  _x000D_  India center is the only operational center currently and we are completely booked for the day. All other centres being fully occupied for the day, the earliest available slot remains to be tomorrow February 12, 2020 (11 pm today) from India center._x000D_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Kokavec, Jan &lt;Kokavec.Jan@</t>
  </si>
  <si>
    <t>Hi Amit,_x000D_  _x000D_   _x000D_  _x000D_  Thank you for sharing the request with us._x000D_  _x000D_   _x000D_  _x000D_  I am initiating work to capture the wordcount for the mentioned five keywords in the annual reports of the 10 Telcos. For this, I will check reports for 2010, 2014 and 2018 and not refer to sustainability reports._x000D_  _x000D_   _x000D_  _x000D_  I will share my findings, in an Excel file along as per the format along with the zip file of the annual reports, by 7 pm IST, Today (February 11, 2020)._x000D_  _x000D_   _x000D_  _x000D_  Please let me know in case of any changes._x000D_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Rai, Amit &lt;Rai.Amit@</t>
  </si>
  <si>
    <t>Hi Yang,_x000D_  _x000D_   _x000D_  _x000D_  Thank you for your reply._x000D_  _x000D_   _x000D_  _x000D_  As requested, I will incorporate the suggested changes and share an update with you by 9:30 PM Singapore time, today (February 11, 2020).  _x000D_  _x000D_   _x000D_  _x000D_  Please let us know in case of any realignments,_x000D_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From: Yu, Yang &lt;Yu.Yang@</t>
  </si>
  <si>
    <t>Hi Zeina,_x000D_  _x000D_   _x000D_  _x000D_  Hope you had a chance to review the work shared. _x000D_  _x000D_   _x000D_  _x000D_  We are initiating work to evaluate the remaining 2 countries (Isle of Man and KSA) under “Private Aircraft” asset class for the new listed criteria using the previously stated methodology. We will provide insights for each criteria and look for information specific to scientific numbers/ rankings or indices (where available)._x000D_  _x000D_   _x000D_  _x000D_  We will share our updated deck, along with the Excel file by 2:00 PM Dubai time._x000D_  _x000D_   _x000D_  _x000D_  Let us know in case of any realignments._x000D_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Neha Sharma &lt;Neha.Sharma7@evalueserve.com &lt;mailto:Neha.Sharma7@evalueserve.com&gt; &gt; _x000D_  Sent: 10 February 2020 20:12_x000D_  To: Baydoun.Zeina@</t>
  </si>
  <si>
    <t>Hi Audrey,_x000D_  _x000D_   _x000D_  _x000D_  I am glad that the output was helpful._x000D_  _x000D_   _x000D_  _x000D_  I am initiating work on the follow-up task to locate information regarding the parameters Market Size and Market Growth for the shared list of 22 markets. To capture the required information, I plan to leverage EMIS database (for market reports), followed by conducting a General Internet search. _x000D_  _x000D_   _x000D_  _x000D_  I will share an update, covering 10 markets or more as per the capacity availability, in an Excel file by 8:30 AM, ET, February 11, 2020 (Tuesday)._x000D_  _x000D_   _x000D_  _x000D_  Let me know in case of any changes._x000D_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McGovern, Audrey (Hoiles) &lt;McGovern.Audrey@</t>
  </si>
  <si>
    <t>Hi Harrison,_x000D_  _x000D_   _x000D_  _x000D_  I have initiated work to capture overall and segment-level financials for Equinor for the last 12 years (2007-2019). _x000D_  _x000D_   _x000D_  _x000D_  As suggested, I will capture the data from each year’s 4Q earnings release for the entire company and for each segment for the below mentioned parameters:_x000D_  _x000D_  *	Adjusted total revenues and other income_x000D_  *	Adjusted purchases_x000D_  *	Adjusted operating and administrative expenses_x000D_  *	Adjusted depreciation, amortisation and net impairment losses_x000D_  *	Adjusted exploration expenses_x000D_  *	Adjusted earnings_x000D_  *	Adjusted earnings after tax _x000D_  *	NOK/USD average daily exchange rate_x000D_  *	NOK/USD period-end exchange rate_x000D_  *	EUR/USD average daily exchange rate _x000D_  *	EUR/USD period-end exchange rate_x000D_  _x000D_  I will share my findings complied in an Excel file in the allocated budget of 5 hours by 5:30 AM, Pacific time, February 11, 2020._x000D_  _x000D_   _x000D_  _x000D_  Let me know in case of any realignments._x000D_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Tamara Weitzel &lt;Tamara.Weitzel@evalueserve.com &lt;mailto:Tamara.Weitzel@evalueserve.com&gt; &gt; _x000D_  Sent: 11 February 2020 03:50_x000D_  To: Quitman, Harrison &lt;Quitman.Harrison@</t>
  </si>
  <si>
    <t>Hi Marisa,_x000D_  _x000D_   _x000D_  _x000D_  Thank you for the extension on the delivery timeline._x000D_  _x000D_   _x000D_  _x000D_  I will be sharing the output by 5:30 AM Los Angeles time, today (February 11,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Mazzotta, Marisa &lt;Mazzotta.Marisa@</t>
  </si>
  <si>
    <t>Hi Matt,_x000D_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Chile center. Let us know if the timeline is suitable and we will book our bandwidth accordingly. The team will share a detailed methodology along with expected delivery timelines once they initiate work on the request tomorrow morning (7 am Toronto time tomorrow)._x000D_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Request Management System_x000D_  Sent: 11 February 2020 05:39:08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RES1068724 &lt;https://bcg.service-now.com/nav_to.do?uri=u_request_drs_kpo_evs.do%3Fsys_id=43dcaa8b1bbe4c94b176964ead4bcbad%26sysparm_stack=u_request_drs_kpo_evs_list.do&gt; _x000D_  Requestor: Nesvadba Matt_x000D_  Request Subject: Slide creation help_x000D_  Requested Deadline: _x000D_  _x000D_  Original Request:_x000D_  From: Nesvadba.Matt@</t>
  </si>
  <si>
    <t>Hi Takahiro,_x000D_  _x000D_   _x000D_  _x000D_  Hope you had a chance to review the work shared._x000D_  _x000D_   _x000D_  _x000D_  Please confirm, if you would like us to continue work and invest more time on the request to look for information for the parameter “Protocol” for which we need some more clarity. _x000D_  _x000D_   _x000D_  _x000D_  Also, do let us know if budget extension is possible as we have exhausted the allocated budget of 5 hours. Based on your go-ahead, we will continue work on the request._x000D_  _x000D_   _x000D_  _x000D_  We plan to release the booked capacity in case, we do not hear back from you by 5:30 PM Tokyo time, today (February 11, 2020) and book the earliest available capacity based on your reply._x000D_  _x000D_   _x000D_  _x000D_  Looking forward to your reply._x000D_  _x000D_   _x000D_  _x000D_  Regards,_x000D_  _x000D_  Vandana 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Vandana Kushwaha _x000D_  Sent: 10 February 2020 19:44_x000D_  To: Watanabe.Takahiro@</t>
  </si>
  <si>
    <t>Hi David,_x000D_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(11 pm NYC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t>
  </si>
  <si>
    <t>Hi Hajar,_x000D_  _x000D_   _x000D_  _x000D_  With this update, we have completed work to capture the requested information for the remaining 18 Geodis warehouses (highlighted in Green); of which 16 are for Italy._x000D_  _x000D_   _x000D_  _x000D_  Efforts Invested: 1.5 Hours (Total: 19.5 Hours) _x000D_  _x000D_  Charge Code: 293948-41_x000D_  _x000D_   _x000D_  _x000D_  Please review the work shared and let us know in case of any query or further assistance required on this task._x000D_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 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Aman Bansal &lt;Aman.Bansal@evalueserve.com &lt;mailto:Aman.Bansal@evalueserve.com&gt; &gt; _x000D_  Sent: 11 February 2020 10:27_x000D_  To: Khairallah.Hajar@</t>
  </si>
  <si>
    <t>Attn. Sangyoung: Evalueserve Request Receipt: Fwd: &lt;Acknowledgement&gt; RES1068782 _RESearch request for mid-term strategy plan._ February 11, 2020</t>
  </si>
  <si>
    <t>Hi Sangyoung,_x000D_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 pm Tokyo time tomorrow). Please share the request details for the team to plan their day accordingly._x000D_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Lee, Sangyoung &lt;Lee.Sangyoung@</t>
  </si>
  <si>
    <t>Hi Sarath,_x000D_  _x000D_   _x000D_  _x000D_  Thank you for looping us in,_x000D_  _x000D_   _x000D_  _x000D_  Hi Mitchell,_x000D_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(10.30 pm Miami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MS, Sarath &lt;MS.Sarath@</t>
  </si>
  <si>
    <t>Hi Claire,_x000D_  _x000D_   _x000D_  _x000D_  I am initiating work to locate store information (‘Number of Stores’ and ‘Same Store Sales’ from 2014 to 2019), for the shared list of 14 companies. To locate this information, I will leverage Euromonitor database, check company’s 10K publications, store locator of individual retailers, followed by conducting a General Internet search. _x000D_  _x000D_   _x000D_  _x000D_  As per my understanding, ‘Same Store Sales’ tracks sales growth (percentage), at existing locations that have been opened at least for an year (Link &lt;https://www.thebalance.com/retail-stock-basics-what-are-same-store-sales-2893046&gt; ). For ‘Number of Stores’, I will capture state specific information, if directly available. Since locating information for each state individually might be a time consuming task , I will capture the readily available information to capture as much as possible before the mentioned deadline._x000D_  _x000D_   _x000D_  _x000D_  I will share an update, covering as much ground as possible, by 8 am EST, today (February 11, 2020)._x000D_  _x000D_   _x000D_  _x000D_  Let me know in case of any 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Tamara Weitzel &lt;Tamara.Weitzel@evalueserve.com &lt;mailto:Tamara.Weitzel@evalueserve.com&gt; &gt; _x000D_  Sent: 11 February 2020 03:39_x000D_  To: Beskin.Claire@</t>
  </si>
  <si>
    <t>Hi Ikuko,_x000D_  _x000D_   _x000D_  _x000D_  Thank you very much for the additional task and for your feedback. I am happy to hear the results are useful for your project._x000D_  _x000D_   _x000D_  _x000D_  I will gladly conduct the research in the second part of the day and come back with my findings around our EOD (1 am February 12, Tokyo time). From my understanding, you are interested in developments in fuselage and wings made by Tier 1 companies like the ones you have listed, starting since 2010. Please let me know if that is not your target and I will realign with your indications._x000D_  _x000D_   _x000D_  _x000D_  I will cover as much as possible in the time available today and, if necessary, I can book time to continue tomorrow. In case of any suggestions or changes, please don’t hesitate to let me know._x000D_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Tamara Weitzel _x000D_  Sent: Monday, February 10, 2020 8:52 PM_x000D_  To: Terada, Ikuko &lt;Terada.Ikuko@</t>
  </si>
  <si>
    <t>Hi Hyunkyu,_x000D_  _x000D_   _x000D_  _x000D_  Thank you for your mail and sharing the updated sheet._x000D_  _x000D_   _x000D_  _x000D_  By the time, we received your mail, we had already covered 36 managers, starting from Yangtze Navigation (Row 336). However, as suggested, we will work on the remaining 180 unique managers (Row 371-550) in the ‘worksheet’. Also, as per your instruction, we will not be working on the ‘Shipping Co’ sheet._x000D_  _x000D_   _x000D_  _x000D_  We will share the complete list, latest by 10:30 pm Seoul time, today (February 11, 2020)._x000D_  _x000D_   _x000D_  _x000D_  Best Regards,_x000D_  _x000D_  Swapnil &amp;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From: Koo, Hyunkyu &lt;Koo.Hyunkyu@</t>
  </si>
  <si>
    <t>Good morning Anna,_x000D_  _x000D_   _x000D_  _x000D_  Hope my Email finds you well._x000D_  _x000D_   _x000D_  _x000D_  We have resumed operations from our Romania center and I am initiating work on this task. As mentioned by my colleague, I will make a pull search from Orbis to extract the industry and HQ country for the first 100 companies of the shared file._x000D_  _x000D_   _x000D_  _x000D_  I will reach out with an update and effort estimates as soon as completed this part._x000D_  _x000D_   _x000D_  _x000D_  In the meantime, in case of any notes or suggestions from your side, please let me know._x000D_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Tamara Weitzel _x000D_  Sent: Monday, February 10, 2020 9:19 PM_x000D_  To: Faulkner, Anna &lt;Faulkner.Anna@</t>
  </si>
  <si>
    <t>Hi Jean,_x000D_  _x000D_   _x000D_  _x000D_  Hope your day has started well._x000D_  _x000D_   _x000D_  _x000D_  This is Laura from our Romania center and I will be assisting you today on this request. During my preliminary research, I was not able to locate any comprehensive reports presenting the specifics of labor law worldwide. Thus, I plan to focus on UK, Germany and India, as requested, and capture for them information regarding hiring and laying off staff and the costs these imply, as well as the role of labor unions. _x000D_  _x000D_   _x000D_  _x000D_  As methodology, a General Internet search will be conducted and government documents will be leveraged, together with press articles. The results will be compiled in an Excel file and shared as soon as completed, no later than our EOD, 8 pm Dubai time._x000D_  _x000D_   _x000D_  _x000D_  In the meantime, feel free to let me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Bianca Metzler _x000D_  Sent: Monday, February 10, 2020 3:03 PM_x000D_  To: DaherMansour.Jean@</t>
  </si>
  <si>
    <t>RE: Attn. Sangyoung: Evalueserve Request Receipt: Fwd: &lt;Acknowledgement&gt; RES1068782 _RESearch request for mid-term strategy plan._ February 11, 2020</t>
  </si>
  <si>
    <t>Hi Sangyoung,_x000D_  _x000D_   _x000D_  _x000D_  Thank you for your go-ahead on this,_x000D_  _x000D_   _x000D_  _x000D_  The capacity has been blocked and the team will reach out to you with more details on methodology and delivery timelines tomorrow._x000D_  _x000D_   _x000D_  _x000D_  As per the below Email, we are not able to see the complete request details. Please share the request details for the team to plan their day accordingly._x000D_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Lee, Sangyoung &lt;Lee.Sangyoung@</t>
  </si>
  <si>
    <t>Hi Laura,_x000D_  _x000D_   _x000D_  _x000D_  With this, I have completed my research on the suggested parameters for Loja (highlighted in ‘Orange’, for your reference). To get the required information, I have referred to the company’s website, Orbis and Factiva database, and filled in the gaps via General Internet search. _x000D_  _x000D_   _x000D_  _x000D_  The data on the revenue of Loja was not available, as the company is private in nature. However, I have compiled the details relating to the revenue details from advertisements, number of visitors, market share etc. which might provide an idea of the company size and performance in market._x000D_  _x000D_   _x000D_  _x000D_  Efforts Invested: 1.5 hours (Total: 3.5 Hours)_x000D_  _x000D_  Charge Code: 397273-10_x000D_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Let us know in case you require further research support and we will book the earliest available bandwidth to assist you._x000D_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Ratika Saxena &lt;Ratika.Saxena@evalueserve.com &lt;mailto:Ratika.Saxena@evalueserve.com&gt; &gt; _x000D_  Sent: 11 February 2020 11:07_x000D_  To: Spindler.Laura@</t>
  </si>
  <si>
    <t>Hello Marielle,_x000D_  _x000D_   _x000D_  _x000D_  We have resumed our operations and I am in the process of filling in the “WIP” fields in the Excel file. I will send you the results as soon as finished, latest by our EOD (11 am EST, February 11). 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Miller, Marielle &lt;Miller.Marielle@</t>
  </si>
  <si>
    <t>Hi Jan,_x000D_  _x000D_   _x000D_  _x000D_  Hope my Email finds you well. This is Bianca from Romania center and I wanted to updated you that we have managed to free up some time and help with this today._x000D_  _x000D_   _x000D_  _x000D_  Everything is clear as of now and my colleague, Kathrin, will start collecting the data based on your instructions. She will reach out with the Excel file, as soon as completed, no later than our EOD (11 am, EST)._x000D_  _x000D_   _x000D_  _x000D_  Should there be any changes on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Prashant Singh &lt;Prashant.Singh@evalueserve.com&gt; _x000D_  Sent: Tuesday, February 11, 2020 7:56 AM_x000D_  To: Kokavec, Jan &lt;Kokavec.Jan@</t>
  </si>
  <si>
    <t>Hello Pierre-Adrien,_x000D_  _x000D_   _x000D_  _x000D_  Trust your day has started well and many thanks for reaching out with this assignment._x000D_  _x000D_   _x000D_  _x000D_  This is Adela from Romania center and I will take over the e-mail classification today February 11, following the indications provided below. _x000D_  _x000D_   _x000D_  _x000D_  I have gone through the examples you shared and everything is clear however, as of now, it would be hard to estimate the time needed to cover the 80 e-mails since they might differ in the amount of information to be classified. My suggestion would be to invest around an hour into this request and based on how much I would be able to cover within this time, I will be in a better position to provide the time estimates. Do note that you will be charged at a rate of USD 55/hr._x000D_  _x000D_   _x000D_  _x000D_  Do let me know your thoughts on the above and if you agree with this approach, it would be great if you could share the emails with us so I can get started._x000D_  _x000D_   _x000D_  _x000D_  Looking forward to your answer._x000D_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[mailto:bcg@service-now.com] _x000D_  Sent: Tuesday, February 11, 2020 9:26 AM_x000D_  To: Adela Blaga_x000D_  Subject: Request RES1068184: Assigned to you_x000D_  _x000D_   _x000D_  _x000D_  Dear Adela,_x000D_  _x000D_   _x000D_  _x000D_  You have been assigned a new request: Request RES1068184 - Quotation - Emails analysis._x000D_  _x000D_   _x000D_  _x000D_  _x000D_  _x000D_  Original Request: _x000D_  _x000D_  From: Oudenot.Pierre-Adrien@</t>
  </si>
  <si>
    <t>Hi Ademir,_x000D_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(12.30 am Brazil time )._x000D_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13:03:07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RES1069063 &lt;https://bcg.service-now.com/nav_to.do?uri=u_request_drs_kpo_evs.do%3Fsys_id=4692d49b1b72cc94b176964ead4bcb68%26sysparm_stack=u_request_drs_kpo_evs_list.do&gt; _x000D_  Requestor: Balena Ademir_x000D_  Request Subject: Sourcing: office boys in United Arab Emirates_x000D_  Requested Deadline: _x000D_  _x000D_  Original Request:_x000D_  From: Balena.Ademir@</t>
  </si>
  <si>
    <t>Hi Jean,_x000D_  _x000D_   _x000D_  _x000D_  Thank you for the swift reply and further indications._x000D_  _x000D_   _x000D_  _x000D_  Sure, I will change my focus to the 4 countries mentioned below, however, do note that by the time I received this Email, I had already partially covered UK, and I will be sending you this information together with the final results. I will come back with an update, covering as much as possible by our EOD, 8 pm Dubai time._x000D_  _x000D_   _x000D_  _x000D_  In case of any other changes from your side, do let me know._x000D_  _x000D_   _x000D_  _x000D_  Have a great day ahead,_x000D_  _x000D_  Laura _x000D_  _x000D_   _x000D_  _x000D_  Laura Blaga | Business Analyst | Evalueserve | +40 364 730 300 (Extn. 3385) _x000D_  _x000D_   _x000D_  _x000D_  S.C. Evalueserve S.R.L., Olimpia Business Center, Calea Dorobantilor, 98-100, Etaj 4, Cluj-Napoca, Cluj 400609, Romania _x000D_  _x000D_  *China center will be closed till February 23, 2020, following a government advisory in the country._x000D_  _x000D_  From: Daher Mansour, Jean [mailto:DaherMansour.Jean@</t>
  </si>
  <si>
    <t>Hi Azhar,_x000D_  _x000D_   _x000D_  _x000D_  Hope your day started well and you got a chance to go through the results shared yesterday._x000D_  _x000D_   _x000D_  _x000D_  We have resumed operations at our Romania center and we will continue work on task 1 today, February 11. We will start with the category gin and use the same methodology as yesterday for aperitifs: by leveraging DrinkSupermarket.com &lt;https://www.drinksupermarket.com/&gt;  in order to find the prices of the beverages and should we not find information on this website, we will check the beverage on DrinksDirect.co.uk &lt;https://www.drinksdirect.co.uk/index.html&gt;  or Gerry’s Wine &amp; Spirits &lt;https://www.gerrys.uk.com/&gt; . _x000D_  _x000D_   _x000D_  _x000D_  Should you have any notes or suggestions, please let us know. We will get back to you with as much as we can cover by our EOD, 8 pm Dubai time._x000D_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Monday, February 10, 2020 6:06 PM_x000D_  To: Alam.Azhar@</t>
  </si>
  <si>
    <t>Hello Pierre-Adrien,_x000D_  _x000D_   _x000D_  _x000D_  Thank you for your time over the call and for sharing the e-mails._x000D_  _x000D_   _x000D_  _x000D_  I am starting off with the 3rd e-mail on the list (the first 2 have already been included in the table) and will reach out with an update and time estimates after investing an hour into this._x000D_  _x000D_   _x000D_  _x000D_  Any changes or notes you might have in the meantime,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Oudenot, Pierre-Adrien [mailto:Oudenot.Pierre-Adrien@</t>
  </si>
  <si>
    <t>Hi Hyunkyu,_x000D_  _x000D_   _x000D_  _x000D_  Thank you for your Email._x000D_  _x000D_   _x000D_  _x000D_  Regarding your query, the revised scope from your end will definitely reduce the efforts required to complete the entire task and we anticipate that we will be able to cover the remaining 180 unique cases in ~9-10 hours, down from our initial estimate of 16 hours. _x000D_  _x000D_   _x000D_  _x000D_  We will share the deliverable, covering all the remaining entries, latest by 10:30 pm Seoul time, today (February 11, 2020). Hope this works for you._x000D_  _x000D_   _x000D_  _x000D_  Best Regards,_x000D_  _x000D_  Swapnil &amp;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Koo, Hyunkyu &lt;Koo.Hyunkyu@</t>
  </si>
  <si>
    <t>Hi Sagar,_x000D_  _x000D_   _x000D_  _x000D_  Thank you for your time over the call a short while ago._x000D_  _x000D_   _x000D_  _x000D_  In this update, I have populated information on the asked questions for Rwanda, following an earlier stated methodology. My findings are compiled in the attached Word Document. _x000D_  _x000D_   _x000D_  _x000D_  During the course of my research, I found that Rwanda is aiming towards becoming a cashless economy and the government is promoting the use of e-payments in the country. It has also launched RSwitch, which is the National E-payment switch of Rwanda. _x000D_  _x000D_   _x000D_  _x000D_  Efforts Invested: 5 hours (Total: 16 hours)_x000D_  _x000D_  Charge Code: 235389-58_x000D_  _x000D_   _x000D_  _x000D_  As suggested, I am putting my efforts on hold for this request, until I receive further instructions from your side._x000D_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Nittya Balodia _x000D_  Sent: 11 February 2020 10:32_x000D_  To: Vaishnavi.Sagar@</t>
  </si>
  <si>
    <t>Hi Maxime, _x000D_  _x000D_   _x000D_  _x000D_  Hope you are having a great day. _x000D_  _x000D_   _x000D_  _x000D_  Attached is the latest edition of the newsletter, covering one news piece concerning Italy and four articles with a global focus._x000D_  _x000D_   _x000D_  _x000D_  Please don’t hesitate to reach out in case of any suggestions._x000D_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Monday, February 10, 2020 11:47 AM_x000D_  To: Kern.Maxime@</t>
  </si>
  <si>
    <t>Hello Azhar,_x000D_  _x000D_   _x000D_  _x000D_  Thank you for your swift reply and glad to be able to help with this. Definitely, we will then focus on gins and vodka and get back to you with an update as soon as we finish these two categories. _x000D_  _x000D_   _x000D_  _x000D_  Best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t>
  </si>
  <si>
    <t>Hi Jan,_x000D_  _x000D_   _x000D_  _x000D_  Hope your day has started well. I am reaching out with the deliverable - by following the shared methodology, I compiled the average prices of white millet and sunflowers for the regions Western Nebraska/Wyoming and CO/NE/WY._x000D_  _x000D_   _x000D_  _x000D_  Note that in some cases, for the region CO/NE/WY, the prices for millet were given as per the image below. For these cases, I only used the range, whereby I added the first and the last value, and divided them by two to calculate the average._x000D_  _x000D_  _x000D_  _x000D_   _x000D_  _x000D_  Efforts Invested: 1.5 Hours_x000D_  _x000D_  Charge Code: please provide_x000D_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results prove useful and please let us know in case you need further help on this request or on anything else._x000D_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Bianca Metzler &lt;bianca.metzler@evalueserve.com&gt; _x000D_  Sent: Tuesday, February 11, 2020 10:17 AM_x000D_  To: Kokavec, Jan &lt;Kokavec.Jan@</t>
  </si>
  <si>
    <t>Hi Amber,_x000D_  _x000D_   _x000D_  _x000D_  Thank you for your patience!_x000D_  _x000D_   _x000D_  _x000D_  With this update, I have completed the task for Russia, Ukraine and China. My findings are compiled in the attached Excel file, under the tab ‘Output’. The sources have been compiled separately under the tab “Sources’, for your reference. _x000D_  _x000D_   _x000D_  _x000D_  For this, I first leveraged Factiva database for press search. However, I did not get much information through this approach. I then conducted an Open Internet search using keywords like “tobacco regulations”, “tobacco policies”, “tobacco laws”, “Cigarette regulations”, “e-cigarette regulations”, “vaping laws”, “smoking system regulations”, etc to look for the required information. The parameters for which I could not locate any information have been marked as ‘-‘._x000D_  _x000D_   _x000D_  _x000D_  Please note that I have considered the period 2015-2020 to track the changes in policies for tobacco products in these countries. However, I have considered the latest available reform implemented by these countries, in case they have not reported any change in the laws during the specified period. _x000D_  _x000D_   _x000D_  _x000D_  Through an Open Internet search, I also came across a WHO report for each country on the global tobacco epidemic, for the year 2019. The report provides detailed information on the enforcement of the laws and regulations regarding tobacco products in the respective countries. The report also scores these countries on the basis of tobacco policies for “Monitoring”, “Smoke-free policies”, “Cessation Programs”, “Health Warnings”, “Mass Media”, “Advertising Bans” and “Taxation”. You can extract the reports from the following links: _x000D_  _x000D_  *	Russia &lt;https://www.who.int/tobacco/surveillance/policy/country_profile/rus.pdf?ua=1&gt; _x000D_  *	China &lt;https://www.who.int/tobacco/surveillance/policy/country_profile/chn.pdf?ua=1&gt; _x000D_  *	Ukraine &lt;https://www.who.int/tobacco/surveillance/policy/country_profile/ukr.pdf?ua=1&gt; _x000D_  _x000D_   _x000D_  _x000D_  Efforts Invested: 3 Hours _x000D_  _x000D_  Charge Code: 188900-59_x000D_  _x000D_   _x000D_  _x000D_  Way Forward: Please review the shared work and let me know in case of any suggestions or changes. Meanwhile, I am continuing work on the remaining countries, and will share another update on this by 5:00 pm IST, today (February 11, 2020)._x000D_  _x000D_   _x000D_  _x000D_  Hope this works._x000D_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t>
  </si>
  <si>
    <t>Hi Wissam,_x000D_  _x000D_   _x000D_  _x000D_  Thank you for sharing the additional task. _x000D_  _x000D_   _x000D_  _x000D_  Currently, I am working on the earlier shared task and will initiate my efforts on the additional scope, once I finish work on that. _x000D_  _x000D_   _x000D_  _x000D_  For the follow up task, I will work on accumulating the information on the GFA (Gross Floor Area), number of offerings (shows), total number of visitors in a year and the accommodation capacity of approximately 10 to 15 regional and international ‘culture centres’, ‘opera houses’ and ‘amphitheatre’ in the Gulf countries and Middle Eastern Countries. I plan to conduct a General Internet Search to locate the asked parameters._x000D_  _x000D_   _x000D_  _x000D_  However, I have only two hours of remaining capacity available for the day to work on this and will share an update covering as much as possible by the end of today, i.e. 5.30 pm Dubai time today (February 11, 2020). I can resume my efforts on the remaining the parts, once we resume our operations by 8 am Dubai time, tomorrow (February 12, 2020). _x000D_  _x000D_  We hope this works._x000D_  _x000D_  Best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t>
  </si>
  <si>
    <t>Hi Anna,_x000D_  _x000D_   _x000D_  _x000D_  Thank you for your reply._x000D_  _x000D_   _x000D_  _x000D_  I am coming back with a first update on this task after managing to extract the first 100 companies from Orbis. The attached file containing the companies as extracted from Orbis and do note that the list is in alphabetical order after the companies’ name. However, the order is slightly different from the one shared by you, as for some of the companies the names from the database differ from the ones from the file. From this batch search, the database identified 97 out of 100 companies, the remaining 3 being researched separately and added manually in the file - these were highlighted with yellow for your reference. As the attached file is the Excel extracted from Orbis, please let me know in case you would like me to extract and include this data in the original file shared by you - I will gladly do so for the next updates but do note that this would increase the time spent on the request._x000D_  _x000D_   _x000D_  _x000D_  Regarding the industry classification and based on the options available in Orbis, I have decided to extract the following categories: BvD sectors, NACE Rev. 2 main section, Main activity, Trade description (English), Primary code(s) in national industry classification, Primary code in national industry classification – description, Secondary code(s) in national industry classification and Secondary code in national industry classification – description. All these categories have been extracted in order to give you a better understanding of the industry in which the companies operate._x000D_  _x000D_   _x000D_  _x000D_  For this update, I have invested around 1.5 hours as I had to manually check some of the companies which were not identified exactly in the batch search and then, I tried to find the most relevant columns to be extracted which would help in categorizing the players into a specific industry._x000D_  _x000D_   _x000D_  _x000D_  Efforts Invested: 2 Hours _x000D_  _x000D_  Charge Code: 254636-17_x000D_  _x000D_   _x000D_  _x000D_  Since I already established the most relevant columns from Orbis, for the remaining 662 companies, I estimate that it will require a maximum of 8 more hours to extract the same information for them. However, this is just an estimate and you will be charged on the actual time spent on this task. Also, do note that you will be charged at a rate of USD 55/hr. Based on this effort estimate, I will be able to partially cover this request today but I will gladly block time for tomorrow too, to continue with the remaining part._x000D_  _x000D_   _x000D_  _x000D_  It would be great if you could have a look at the details extracted and let me know if you have any notes or suggestions. In the meantime, I will put this request on hold until hearing back from you with further steps._x000D_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Faulkner, Anna [mailto:Faulkner.Anna@</t>
  </si>
  <si>
    <t>Hi Christina, _x000D_  _x000D_   _x000D_  _x000D_  In this update, I have completed work to locate revenue figures for the nine listed companies in the Excel file shared by you. However, overall information on the ask is limited as majority of the companies are private in nature, hence I have captured the information, depending on the data availability. My findings are highlighted in green for your reference._x000D_  _x000D_   _x000D_  _x000D_  Additional Information: _x000D_  _x000D_  *	For the company ‘L’Acoustics’, during my course of research I came across an article which states that, L’Acoustics has received an undisclosed amount of Series A funding from Audio Visual Co. _x000D_  _x000D_  Source: Link &lt;https://www.l-acoustics.com/en/hotnews/the-audio-visual-co-increases-investment-in-l-acoustics/&gt; _x000D_  _x000D_  *	For the company ‘Martin Audio’, i came across a press article stating that “Martin audio is forecasting a further 20 per cent increase in their revenue throughout 2019” _x000D_  _x000D_  Source: Link &lt;https://www.privateequitywire.co.uk/2019/08/22/278187/pe-backed-martin-audio-sees-double-digit-growth&gt; _x000D_  _x000D_  *	For the company ‘Bose’, there was no segment named “pro audio equipment” available . Also since, there was no explicit criteria available to ascertain what products fall under the purview of this segment. Therefore, I have captured the overall company revenue for Bose_x000D_  _x000D_  	*	Also, the revenue mentioned for the year 2018 has been mentioned as USD 1,800 Mn. However, Bose’s sustainability report (2018), states the overall revenue as USD 4 Bn (USD 4,000 Mn)_x000D_  _x000D_  Source: Page 4, Link &lt;https://assets.bose.com/content/dam/Bose_DAM/Web/consumer_electronics/global/content_pages/corporate/about_us/sustainability/sustainability_2018_refresh/pdf/Bose_2018_Sustainability_Report_Update.pdf&gt; _x000D_  _x000D_   _x000D_  _x000D_  In order to locate this information, I checked company websites, leveraged Factiva and further supplemented it with an Open Internet search. _x000D_  _x000D_   _x000D_  _x000D_  Effort hours: 3.5 hours in this update _x000D_  _x000D_  Charge Code: 212862-64_x000D_  _x000D_   _x000D_  _x000D_  Way Forward: I am initiating my efforts on Ask 2 (RES1068590) i.e. to locate price list in the professional loudspeaker and amplifier market for the following players; Meyer Sound, d&amp;b audiotechnik, L'Acoustics, Clair brothers, Adamson, Coda audio, Martin Audio, Yamaha, JBL Harman and Bose professional. I will share an update, covering as much possible, by 2:30 PM, France time, today (February 11, 2020)._x000D_  _x000D_   _x000D_  _x000D_  Please review the work done and let me know in case of any changes.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Himanshu Gaur &lt;Himanshu.Gaur@evalueserve.com &lt;mailto:Himanshu.Gaur@evalueserve.com&gt; &gt; _x000D_  Sent: 11 February 2020 11:08_x000D_  To: Fuchs.Christina@</t>
  </si>
  <si>
    <t>Hi Yuta,_x000D_  _x000D_   _x000D_  _x000D_  Thank you for your Email!_x000D_  _x000D_   _x000D_  _x000D_  We have initiated efforts on this request, to locate the specifications, vendors, costs and images, along with other relevant information, for the shared list of cosmetics manufacturing equipment (13 Kettle Types and 10 Production lines).  We have conducted a quick research on both the tabs to check the information availability. However, as per our preliminary research, we are not getting the results readily, since most of the terms shared by you are generic in nature. Below is a brief of how the information is available on each tab:_x000D_  _x000D_   _x000D_  _x000D_  *	For Kettles Research: We conducted our research for each equipment, however, we are unable to identify the equipment on the basis of the mentioned nomenclature (For example, move over 5000). _x000D_  _x000D_  	*	Query: It would be really helpful if you could elaborate more upon the requirements and the terminologies available in this tab_x000D_  _x000D_  *	For Lines Research: In most of the cases, the resultant equipment did not specify if they used for packaging/manufacturing within the Cosmetic industry. Most of the machines which we came across can be leveraged within multiple industries and for various products within each industry (like filling of lipsticks, foundation, primer, oils, other liquids, etc). Also, the terms are generic, which is making the research more challenging_x000D_  _x000D_   _x000D_  _x000D_  It would be great if you could elaborate more upon what you require so that we can align our understanding in a better way. Also, it would be great if we could get on a quick call to discuss this. Kindly let us know a suitable time to call you._x000D_  _x000D_   _x000D_  _x000D_  Meanwhile, we are conducting an in-depth research on the tab titled, Lines Research, and plan to conduct a General Internet search to capture the required information. _x000D_  _x000D_   _x000D_  _x000D_  We will share our findings in the shared Excel file, covering as much as possible, by 10:00 PM Japan time, today (February 11, 2020)._x000D_  _x000D_   _x000D_  _x000D_  Looking forward to your reply,_x000D_  _x000D_   _x000D_  _x000D_  Best regards,_x000D_  _x000D_  Shailabh and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Inumaru, Yuta &lt;Inumaru.Yuta@</t>
  </si>
  <si>
    <t>Hi David,_x000D_  _x000D_   _x000D_  _x000D_  Hope my Email finds you well. My name is Kathrin and due to some realignments, I will be helping you with this request today, February 11, from our Romania center._x000D_  _x000D_   _x000D_  _x000D_  As methodology, I will conduct a General Internet search and leverage Factiva database, if necessary, to look for the necessary information regarding the JFK Transformation initiatives._x000D_  _x000D_   _x000D_  _x000D_  I will reach out with my findings after investing the allocated budget, latest by our EOD, 11 am, Eastern US time. In the meantime, if you have any other notes or suggestions, do let me know._x000D_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23, 2020, following a government advisory in the country_x000D_  _x000D_   _x000D_  _x000D_  From: Prashant Singh &lt;Prashant.Singh@evalueserve.com&gt; _x000D_  Sent: Tuesday, February 11, 2020 8:43 AM_x000D_  To: ZuluagaMartinez.David@</t>
  </si>
  <si>
    <t>Hello Pierre-Adrien,_x000D_  _x000D_   _x000D_  _x000D_  After investing an hour in the e-mails analysis, I have managed to cover about 10 e-mails so far. _x000D_  _x000D_   _x000D_  _x000D_  I have encountered a few products/ references I could not locate on the Rexel website and had to search them on the Internet in order to be able to classify them - I have inserted a cell comment in such cases. _x000D_  _x000D_   _x000D_  _x000D_  Efforts Invested: 1.5 Hours_x000D_  _x000D_  Charge Code: Please share_x000D_  _x000D_   _x000D_  _x000D_  Based on the present experience, I would require  at least 8 more hours to spend on the e-mails only, considering the fact that many contain lists of products that need to be checked for their category, and the number of products is different from one e-mail to another. _x000D_  _x000D_   _x000D_  _x000D_  Taking into the account the output and the above notes, please let me know if I may continue on the task and based on your go-ahead, I will get in touch with a new update by our EOD, 5 pm CET._x000D_  _x000D_   _x000D_  _x000D_  Looking forward to your thoughts._x000D_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Adela Blaga _x000D_  Sent: Tuesday, February 11, 2020 11:04 AM_x000D_  To: Oudenot.Pierre-Adrien@</t>
  </si>
  <si>
    <t>Hi Nancy,_x000D_  _x000D_   _x000D_  _x000D_  Thank you for reaching out to us,_x000D_  _x000D_   _x000D_  _x000D_  Korean capacity is only available with our China center and the Center is currently WFH (Work from Home) for all the staff to prevent the spread of NCP (Novel Coronavirus Pneumonia). Meanwhile, China Center is not allowed to provide WFH for BCG (only work in the office is allowed). Thus, they will return normal operations and be able to pick BCG request from Feb 24, 2020._x000D_  _x000D_   _x000D_  _x000D_  Sorry for the inconvenience but if you need assistance from our other centers, please create new request in the RMS as usual and one of the other 3 centers will assist you according to their capacity._x000D_  _x000D_   _x000D_  _x000D_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You can also book Korean capacity after Feb 24 in advance. Please feel free to reach out to us if you have any other questions._x000D_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 China center will be closed till February 23, 2020, following a government advisory in the country_x000D_  _x000D_   _x000D_  _x000D_  _________________________________x000D_  _x000D_  From: Request Management System_x000D_  Sent: 11 February 2020 15:50:32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RES1069274 &lt;https://bcg.service-now.com/nav_to.do?uri=u_request_drs_kpo_evs.do%3Fsys_id=44d83cd31b3ecc94b176964ead4bcb47%26sysparm_stack=u_request_drs_kpo_evs_list.do&gt; _x000D_  Requestor: Yu Nancy_x000D_  Request Subject: ask for korean research_x000D_  Requested Deadline: _x000D_  _x000D_  Original Request:_x000D_  From: Yu.Nancy@</t>
  </si>
  <si>
    <t>Hi Cristina,_x000D_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12, 2020 from our Romania centre. Let us know if the timelines work for you and we will book the bandwidth accordingly. The team will share a detailed methodology and expected delivery timelines once they initiate work on the request tomorrow morning._x000D_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15:44:57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RES1069266 &lt;https://bcg.service-now.com/nav_to.do?uri=u_request_drs_kpo_evs.do%3Fsys_id=878770db1bfacc94b176964ead4bcbbb%26sysparm_stack=u_request_drs_kpo_evs_list.do&gt; _x000D_  Requestor: Rebollo Cristina_x000D_  Request Subject: URGENT HELP :)_x000D_  Requested Deadline: _x000D_  _x000D_  Original Request:_x000D_  From: Rebollo.Cristina@</t>
  </si>
  <si>
    <t>Hi Ritwik,_x000D_  _x000D_   _x000D_  _x000D_  Thank you for looping us in,_x000D_  _x000D_   _x000D_  _x000D_  Hi Rishav,_x000D_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(8 am Dubai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From: Tiwari, Ritwik &lt;Tiwari.Ritwik@</t>
  </si>
  <si>
    <t>Hi Zeina,_x000D_  _x000D_   _x000D_  _x000D_  Thank you for your reply._x000D_  _x000D_   _x000D_  _x000D_  We will look forward to your request details and will book the earliest available bandwidth to assist you on the task._x000D_  _x000D_   _x000D_  _x000D_  In the meanwhile, with this update, we have completed work to capture the requested information for the remaining 2 countries (Isle of man and KSA) under “Private Aircraft” asset class for the new listed criteria using the previously stated methodology. We have compiled our findings in Slides 6 to 9 of the shared deck, along with the Excel file for your reference. _x000D_  _x000D_   _x000D_  _x000D_  We have provided insights for each criteria and captured the scientific numbers/ rankings or indices wherever available. However, as earlier mentioned, information availability for some of the parameters and specific to rankings/indices was on a lower end. _x000D_  _x000D_   _x000D_  _x000D_  Additional Information: During research, we came across some reports, which we think might be helpful to you. Please find below their details as follows:_x000D_  _x000D_  1.	Report published by EBAA Associate Members Advisory Council &lt;https://www.applebyglobal.com/insights/business-aviation-law-in-europe-a-practical-guide.pdf&gt; : Provides information on Business Aviation Law in Europe (2019: Austria, Belgium, France, Germany, Isle of Man, Italy, Luxembourg, Malta, San Marino, Switzerland, Turkey and United Kingdom)_x000D_  2.	The Official Guide to Aircraft Registration 2019 &lt;https://en.calameo.com/books/0043909873db012e42970&gt;  provides detailed information for many countries (such as Isle of Man, Cayman Island, etc.)_x000D_  _x000D_   _x000D_  _x000D_  Efforts Invested: 3.5 Hours (Total: 12 hours)_x000D_  _x000D_  Charge Code: 287026-45_x000D_  _x000D_   _x000D_  _x000D_  Please review the work shared and let us know in case of any suggestions._x000D_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is helpful. _x000D_  _x000D_   _x000D_  _x000D_  Kind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t>
  </si>
  <si>
    <t>Hello Marielle,_x000D_  _x000D_   _x000D_  _x000D_  I am reaching out to you with a second update after draining the main source, IFPI document. In addition to yesterday’s update, today I have found the top songs for South Africa, United Kingdom, Slovakia and United States._x000D_  _x000D_   _x000D_  _x000D_  As noticed, Billboard’s industry charts are classified by music genre and not by country. As an alternative, I have looked for other sources and tried to identify those consolidating music charts for as many countries as possible. As an overview, data is scattered through various sites. I am listing below the most relevant ones that I have identified through my research:   _x000D_  _x000D_  *	top40-charts.com &lt;https://top40-charts.com/charts.php&gt;  features music charts information for Japan, China, Taiwan, and Russia from our WIP list.  _x000D_  *	lanet.lv &lt;http://www.lanet.lv/misc/charts/&gt;  – features updated music charts all over the world, by country.   _x000D_  _x000D_   _x000D_  _x000D_  Moreover, I have noticed that all data from IFPI document refers to 2018, while other secondary sources present the latest top songs mainly for 2019. Most charts are radio top most listened songs or song charts compiled by various sites which don't present a clear overview on how these are collected._x000D_  _x000D_   _x000D_  _x000D_  I will continue the analysis by using the above sources. In case of any queries or suggestions from your side, feel free to let me know, and I will be happy to adjust my approach based on your feedback. I am planning to send the next update today by our EOB (11 am EST, February 11)._x000D_  _x000D_   _x000D_  _x000D_  Efforts Invested: 3 Hours (Total Hours: 9 Hours)_x000D_  _x000D_  Charge Code: 191680-08_x000D_  _x000D_   _x000D_  _x000D_  Looking forward to hearing from you. _x000D_  _x000D_   _x000D_  _x000D_  Best wishes, 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_x000D_  Sent: Tuesday, February 11, 2020 9:06 AM_x000D_  To: Liliana Polgar &lt;Liliana.Polgar@evalueserve.com &lt;mailto:Liliana.Polgar@evalueserve.com&gt; &gt;_x000D_  Subject: Attn. Marielle: EVS - BCG - Update - Music Industry- % of local songs_RES1067635­_February 10, 2020_x000D_  _x000D_   _x000D_  _x000D_  Hello Marielle,_x000D_  _x000D_   _x000D_  _x000D_  We have resumed our operations and I am in the process of filling in the “WIP” fields in the Excel file. I will send you the results as soon as finished, latest by our EOD (11 am EST, February 11). 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Miller, Marielle &lt;Miller.Marielle@</t>
  </si>
  <si>
    <t>Hi Anna,_x000D_  _x000D_   _x000D_  _x000D_  Thank you for your reply and for your time over the phone._x000D_  _x000D_   _x000D_  _x000D_  As discussed, I am coming back with two extracts from Orbis for the remaining 662 companies – please find them attached. The first extract – Matched companies, contains all 662 companies along with the match score and the matched company name, if any. The other one, Industries Orbis Extract, contains the same columns as the first extract together with an additional column containing the country - do note that the database has successfully matched 570 companies out of the 662 however, we cannot guarantee if the identified companies are a correct match of the players you are interested in. _x000D_  _x000D_   _x000D_  _x000D_  Efforts Invested: 2 Hours (Total Hours: 4 Hours)_x000D_  _x000D_  Charge Code: 254636-17_x000D_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extracts prove useful and do not hesitate to reach out in case further help is needed on this or anything else._x000D_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WFH (Work From Home) from Feb 10 to 21 to prevent the spread of NCP (Novel Coronavirus Pneumonia) and China Center will return to normal operation from February 24, 2020._x000D_  _x000D_   _x000D_  _x000D_  From: Faulkner, Anna [mailto:Faulkner.Anna@</t>
  </si>
  <si>
    <t>Hi Amber,_x000D_  _x000D_   _x000D_  _x000D_  With this update, I have completed the task for Czech Republic, Poland and Romania (starting from row 14), using the methodology followed in my previous update._x000D_  _x000D_   _x000D_  _x000D_  During the course of my research, I came across the WHO report on the Global Tobacco Epidemic, 2019 for Czech Republic, Poland and Romania as well. The reports can be extracted from the following links:_x000D_  _x000D_  *	Czech Republic &lt;https://www.who.int/tobacco/surveillance/policy/country_profile/cze.pdf&gt; _x000D_  *	Poland &lt;https://www.who.int/tobacco/surveillance/policy/country_profile/pol.pdf?ua=1&gt; _x000D_  *	Romania &lt;https://www.who.int/tobacco/surveillance/policy/country_profile/rou.pdf&gt; _x000D_  _x000D_   _x000D_  _x000D_  Also, I came across a report on the tobacco industry in Poland – ‘ The Significance Of The Tobacco Product Manufacturing To Poland’s Economy’ &lt;https://www.case-research.eu/files/?id_plik=5400&gt; , discussing the characteristics of the Polish tobacco sector, the Poland Tobacco market, revenues from tax on tobacco products, challenges for tobacco product manufacturing, etc., which might help you with your context._x000D_  _x000D_   _x000D_  _x000D_  Efforts Invested: 3 hours (Total: 6 Hours)_x000D_  _x000D_  Charge Code: 188900-59_x000D_  _x000D_   _x000D_  _x000D_  Way Forward: Please review the shared work and let me know in case of any suggestions or changes. We are left with around 1 hour before we wind up our operations for the day. Let me know if you would like me to continue work on the remaining countries. Also, we have reserved tomorrow’s (February 12, 2020) capacity for this task, and post your go-ahead, I will initiate work, once we resume our operations by 9:30 pm IST, tomorrow (February 12, 2020)._x000D_  _x000D_   _x000D_  _x000D_  Hope this works._x000D_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Siddharrth Kumar &lt;Siddharrth.Kumar@evalueserve.com &lt;mailto:Siddharrth.Kumar@evalueserve.com&gt; &gt; _x000D_  Sent: 11 February 2020 15:04_x000D_  To: Chourasia, Amber &lt;Chourasia.Amber@</t>
  </si>
  <si>
    <t>Hi Wissam,_x000D_  _x000D_   _x000D_  _x000D_  I have worked on the earlier shared task and have been able to work on 13 countries out of 17. I could not cover China, Singapore, Australia and Canada due to paucity of time. My findings are compiled in the attached Excel file along with the supporting documents. As apprehended, the information on the number of day trips that a resident of the shared list countries undertakes in a year, has been on the lower side._x000D_  _x000D_   _x000D_  _x000D_  Efforts Invested: 2 Hours (Total Hours India: 26 Hours ; Total Hours Chile: 3 Hours)_x000D_  _x000D_  Charge Code: 264593-60_x000D_  _x000D_   _x000D_  _x000D_  I will share an update of my findings for the second task by 5.30 pm Dubai time today (February 11,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t>
  </si>
  <si>
    <t>Hi Nathan,_x000D_  _x000D_   _x000D_  _x000D_  We have completed work to fill in the deal values for 33 deals in the Excel file shared by you. As suggested, we have captured the values in column C of the ‘PMI’ tab._x000D_  _x000D_   _x000D_  _x000D_  Key Points:_x000D_  _x000D_  *	We have marked some cells in yellow where either ‘confidential’ or ‘software company’ was mentioned in the target column. For example, in case of Blucora, confidential is mentioned in the target Name column but it acquired 1st Global in 2019. We have included ‘Notes’ in the cells for such cases and marked ‘-’ where no information was available_x000D_  *	United Health group acquired Optum in 2014 but the deal date in Excel file is mentioned as 07/31/2019. Let us know if deal details for any other company needs to be located in this case_x000D_  _x000D_   _x000D_  _x000D_  Efforts Invested: 5 Hours _x000D_  _x000D_  Charge Code: 12828-20_x000D_  _x000D_   _x000D_  _x000D_  Please review the work shared and let us know in case of any query or further assistance required on this task._x000D_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 _x000D_  _x000D_   _x000D_  _x000D_  Best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Aman Bansal _x000D_  Sent: 11 February 2020 10:31_x000D_  To: Gagnon.Nathan@</t>
  </si>
  <si>
    <t>Hi Yang,_x000D_  _x000D_   _x000D_  _x000D_  As requested, I have incorporated the suggested changes in news articles for Biweekly Newsletter. I have also hyperlinked the sources for both Singapore and Thailand news articles shared by you. Additionally, to differentiate APAC countries from other regions, I have underlined and bolded the heading in black colour._x000D_  _x000D_   _x000D_  _x000D_  Efforts Invested: 1 hour (Total: 10 hours)_x000D_  _x000D_  Charge Code: Please share_x000D_  _x000D_   _x000D_  _x000D_  Please review the updated output and let us know in case of any changes. 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Aman Bansal &lt;Aman.Bansal@evalueserve.com &lt;mailto:Aman.Bansal@evalueserve.com&gt; &gt; _x000D_  Sent: 11 February 2020 11:34_x000D_  To: Yu.Yang@</t>
  </si>
  <si>
    <t>Hi Tamara, _x000D_  _x000D_   _x000D_  _x000D_  Thank you for sending today’s instructions. We will work on the shared Excel file and prioritize as suggested, we will also use the file you sent to help us complete. _x000D_  _x000D_   _x000D_  _x000D_  We will share our progress by our EOD today.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</si>
  <si>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Hello Laura, _x000D_  _x000D_   _x000D_  _x000D_  Hope you are well. _x000D_  _x000D_   _x000D_  _x000D_  Note that we are back at the office and we will continue searching for the headquarters of the list of integration. _x000D_  _x000D_   _x000D_  _x000D_  Please let us know in case of any updates._x000D_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Monday, February 10, 2020 6:57 PM_x000D_  To: Spindler, Laura &lt;Spindler.Laura@</t>
  </si>
  <si>
    <t>Hi Vivian_x000D_  _x000D_   _x000D_  _x000D_  Hope my Email finds you well. _x000D_  _x000D_   _x000D_  _x000D_  As mentioned yesterday, we have put this request on hold since the availability of information is on the lower side and to not compromise your budget. _x000D_  _x000D_  We have booked capacity to assist you today in case you would like us to continue, so please let us know your thoughts._x000D_  _x000D_   _x000D_  _x000D_  Looking forward on your comments._x000D_  _x000D_   _x000D_  _x000D_  Best Regards,_x000D_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10, 2020 12:56 PM_x000D_  To: Lee, Vivian &lt;Lee.Vivian@</t>
  </si>
  <si>
    <t>Hi William,_x000D_  _x000D_   _x000D_  _x000D_  Thank you for your feedback and further instructions._x000D_  _x000D_  Please note that we have resumed operations for the day and will continue working on the remaining 12 countries and also conduct search for information regarding air freight. Additionally, we will conduct search for the impact on road logistics for China only._x000D_  _x000D_  We will share results as soon as complete._x000D_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Stinton, William [mailto:Stinton.William@</t>
  </si>
  <si>
    <t>Hi Abdulrahman,_x000D_  _x000D_   _x000D_  _x000D_  Please note that Chile Center has resumed operations for today and we will be able to assist you allocating multiple analysts. We will follow the previously stated methodology and share our update by our EOD, around 3:00 PM (15:00) MST._x000D_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10, 2020 7:24 PM_x000D_  To: Alnoaimi, Abdulrahman &lt;Alnoaimi.Abdulrahman@</t>
  </si>
  <si>
    <t>Hi Antoni,_x000D_  _x000D_   _x000D_  _x000D_  In this update, I have populated the missing metrics (highlighted in yellow) for 45 companies and compiled my findings in the attached Excel file. Please note, for private companies the information availability was on a lower side. _x000D_  _x000D_   _x000D_  _x000D_  As suggested, I have not captured revenue figures for companies where the R&amp;D spend was not reported. Below are the points which summarize my research:_x000D_  _x000D_  *	To source the asked information, I first leveraged Orbis database for private companies. However, R&amp;D expenses/costs figures could not be found. For public companies, I leveraged the annual reports of companies followed by conducting a General Internet search to look for all the missing metrics for the companies (Count: 45)_x000D_  *	There were companies who reported the revenue and R&amp;D cost figures in different currencies (example: USD, JPY, KRW, etc). I have converted these figures (as on 31st Dec 2017 and 2018) to Euros and stated the exchange rates in the ‘Conversion’ tab_x000D_  _x000D_   _x000D_  _x000D_  Efforts Invested: 7 Hours_x000D_  _x000D_  Charge Code: 340481-11_x000D_  _x000D_   _x000D_  _x000D_  Way forward: Please review the work shared and let me know in case of any suggestions or changes. Going forward, I plan to continue work to capture the missing metrics for the remaining 16 companies (highlighted in Green) once we resume operations by 5 AM CET, tomorrow (February 12, 2020)._x000D_  _x000D_   _x000D_  _x000D_  Hope this is helpful._x000D_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Walton, Antoni &lt;Walton.Antoni@</t>
  </si>
  <si>
    <t>Hi Christina, _x000D_  _x000D_   _x000D_  _x000D_  Thank you for your patience ! _x000D_  _x000D_   _x000D_  _x000D_  In this update, I have invested some time to locate price lists for the “Loudspeaker and Amplifier” category for the following brands; Meyer Sound, d&amp;b audiotechnik, L'Acoustics, Clair brothers, Adamson, Coda audio, Martin Audio, Yamaha, JBL Harman and Bose professional. However, information availability on the ask is on a lower side, hence I have compiled my findings in the E-mail below. _x000D_  _x000D_   _x000D_  _x000D_  During the course of my research, I observed that all the companies do not explicitly list their prices. The vendors generally have a network of distributors and re-sellers listed on their websites and ask the user to fill an enquiry form. The company collects these sales leads in their CRM systems, which are further directed to the concerned seller in that region, in order to service their clients. _x000D_  _x000D_   _x000D_  _x000D_  Methodology Followed: _x000D_  _x000D_  *	Step 1 : Primarily, I checked company websites, in order to locate the consolidated price list/ product catalogues carrying information related to the pricing information. However, no relevant information around the cost for loudspeakers and amplifiers were available_x000D_  *	Step 2: Further, I tried locating price lists leveraging the product information leveraging the company websites, which re-directed me to e-commerce websites such as eBay and Amazon. Based on our discussion over the call, I have not referred to these sources_x000D_  *	Step 3: Thereafter, I conducted an Open Internet search in order to locate press articles for pricing information for the Loudspeaker and Amplifier category; few references are compiled below for your reference_x000D_  _x000D_   _x000D_  _x000D_  Findings: _x000D_  _x000D_  *	Meyer Sound_x000D_  _x000D_  	*	I came across a press link for its product named as “Bluehorn” loud speaker system which is being pegged at USD 80,000 (Source: Link &lt;https://www.whathifi.com/features/ultimate-accuracy-listening-to-80000-meyer-sound-bluehorn-system&gt; )_x000D_  	*	Similarly, another press article states that the recent launch of “ULTRA-X40” loud speaker system is being sold for a starting range of USD 5,600 (Source: Link &lt;https://fohonline.com/articles/road-tests/meyer-sound-ultra-x40-powered-loudspeaker/&gt; )_x000D_  _x000D_  *	Bose_x000D_  _x000D_  *	Additionally, I found an e-commerce website, manged by Bose India, that lists down the process for its loudspeakers, along with portable speakers. However, I have not compiled the information available in the mentioned website, as it does not provides consolidated pricing information (Source: Link &lt;https://www.boseindia.com/en_in/products/speakers/portable_pa_speakers.html&gt; )_x000D_  _x000D_   _x000D_  _x000D_  Efforts Invested: 1.5 hours in this update (Total: 5 Hours)_x000D_  _x000D_  Charge Code: 212862-64_x000D_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Since information availability on the ask is limited, please let me know, if you want me to follow an alternative methodology for the same. For now, I am pausing my efforts on this request and based on your reply I will further proceed on this. _x000D_  _x000D_   _x000D_  _x000D_  Looking forward to your reply._x000D_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11 February 2020 15:33_x000D_  To: Fuchs.Christina@</t>
  </si>
  <si>
    <t>Hi Jonatan,_x000D_  _x000D_   _x000D_  _x000D_  Thanks for your email. Please note that we are back at the office. _x000D_  _x000D_   _x000D_  _x000D_  Kindly let us know if you need additional assistance on this. We will hold efforts for now until you give us further instructions._x000D_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</si>
  <si>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Jean,_x000D_  _x000D_   _x000D_  _x000D_  Hope you had a good day._x000D_  _x000D_   _x000D_  _x000D_  I am coming back with my findings for the four targeted countries and for UK, which was partially covered before changing focus. As methodology, several legal sources were leveraged to capture the desired details and excerpts from each country’s Labor Law were consulted in order to confirm the accuracy of the information. During my research, no information could be located regarding the hiring and firing costs for the targeted countries, however, this source &lt;https://www.thebalancecareers.com/how-much-does-it-cost-to-hire-a-new-employee-4589165&gt;  states that usually, it costs around USD 4,000 to recruit one person for a midrange position. _x000D_  _x000D_   _x000D_  _x000D_  Efforts Invested: 5 Hours _x000D_  _x000D_  Charge Code: 340461-16_x000D_  _x000D_   _x000D_  _x000D_  It would be great if you could look over the shared output and let me know in case you would like me to focus on any other particular topic. I would still have another 3 hours available today to continue work, should it be required or can book some time for tomorrow, if this suits you better._x000D_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Laura Blaga _x000D_  Sent: Tuesday, February 11, 2020 10:43 AM_x000D_  To: Daher Mansour, Jean &lt;DaherMansour.Jean@</t>
  </si>
  <si>
    <t>Hi Amit,_x000D_  _x000D_   _x000D_  _x000D_  I have completed work on this request, to capture the wordcount for the five keywords (Sustainability, Environment, CO2, Waste and Scope 3), from the annual report of 10 telcos. To capture the required wordcount, I have looked into the annual reports of the companies for the years 2010, 2014 and 2018. _x000D_  _x000D_   _x000D_  _x000D_  Key points:_x000D_  _x000D_  *	In case of Orange, integrated annual report is available for the year 2018. Whereas, for the remaining two years registration document is available. Hence, I have referred the same reports_x000D_  *	For Telefonica, I have referred to the annual report for 2010, while for the remaining two years, integrated annual report have been leveraged, based on the availability_x000D_  *	In Telia, the company initially published its annual report separately, however, from 2014, the company publishes its annual report and sustainability report collectively _x000D_  *	Proximus group was previously known as Belgacom Group and renamed in the year 2014. Hence, I have referred to the annual reports of Belgacom Group for the years 2010 and 2014_x000D_  *	I have also considered the counts mentioned in the footnotes and side lines of the report as well_x000D_  _x000D_   _x000D_  _x000D_  To access the supporting document, please refer to the following send.bcg link: https://send.bcg.com/mylAIdmtyOvHfR5NWSqe5zBP_x000D_  _x000D_   _x000D_  _x000D_  Efforts Invested: 3 hours 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of any further assistance required on any project and we will book the earliest available slot to help you on the same._x000D_  _x000D_   _x000D_  _x000D_  Kind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Meenu Kumari _x000D_  Sent: 11 February 2020 11:28_x000D_  To: Rai.Amit@</t>
  </si>
  <si>
    <t>Hi Zineb,_x000D_  _x000D_   _x000D_  _x000D_  I hope you are doing good._x000D_  _x000D_   _x000D_  _x000D_  I have completed work on the task and was able to locate information on ‘Visits per year’ and ‘Surface area’ for some of the Worldwide destinations, which has been compiled in the attached Excel file. Further, I have captured information on 24 belvederes / viewpoints in the Middle East (for the remaining eleven countries, tab ‘Belvederes in Middle East’). _x000D_  _x000D_   _x000D_  _x000D_  Overall availability of information on ‘belvederes in Middle East’ was limited; this might be due to the limited number of high mountain ranges or weather conditions in the region. Based on the research conducted, it seems that there are several skyscrapers with Observation / viewing decks in Middle East countries and these might match your requirements._x000D_  _x000D_   _x000D_  _x000D_  Notes:_x000D_  _x000D_  *	Worldwide destinations:_x000D_  _x000D_  	*	Added an additional column ‘Year (Fees)’ (column F), which states the year for which the Fees is applicable_x000D_  	*	The surface area for some of the destinations has been calculated by multiplying the length and breadth_x000D_  _x000D_  *	Belvederes in Middle East: Many of places mentioned only have site-seeing / viewpoints; they do not provide any additional activities at these locations_x000D_  *	Wherever information could not be located, ‘-‘ has been marked in the respective cells_x000D_  _x000D_   _x000D_  _x000D_  Efforts Invested: 7.5 Hours (Total: 14.5 Hours)_x000D_  _x000D_  Charge Code: 224020-62_x000D_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output and let me know in case of queries. Also, feel free to reach out to us in case you need further assistance with any other tasks; we will be happy to book the earliest available slot for you, as per your requirements._x000D_  _x000D_   _x000D_  _x000D_  Looking forward to working with you on future assignments._x000D_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Nishant Nair &lt;Nishant.Nair@evalueserve.com &lt;mailto:Nishant.Nair@evalueserve.com&gt; &gt; _x000D_  Sent: 11 February 2020 10:47_x000D_  To: Bouslama.Zineb@</t>
  </si>
  <si>
    <t>Thank you for your swift reply and feedback, Anna. I am glad that I could help with this request. :)_x000D_  _x000D_   _x000D_  _x000D_  We remain available in case any further assistance is needed._x000D_  _x000D_   _x000D_  _x000D_  Have a nice day,_x000D_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Faulkner, Anna [mailto:Faulkner.Anna@</t>
  </si>
  <si>
    <t>Hi Azhar,_x000D_  _x000D_   _x000D_  _x000D_  As promised, we are coming back with an update after completing work on the categories gin and vodka. Please see below some notes on our research:_x000D_  _x000D_   _x000D_  _x000D_  *         Although we have tried to use a consolidated source throughout this task, we have still come across some beverages which we could not find on neither of the three sources used until now. Thus, we searched them quickly on the General Internet and added other sources, such as amazon.co.uk for instance. _x000D_  _x000D_  *         Do note that for bottles where the difference of the bottle volume was small (about 50 ml), we included them into the table and wrote into the comments column for which size the price is for. Given the frequency of finding bottles with volume of 700 ml for both gin and vodka, we believe that this is the standard volume for UK, not 750 ml. Nonetheless, we could not identify all of the beverages from the list, either because the size given in the Excel was very different than what we found available in the sources or the product could not be found at all, e.g. Gin No. 1 London Dry 700ml UK (row 66). _x000D_  _x000D_  *         Since some beverages were duplicates, we only inserted information for the first product, e.g. Gordon’s 750 ml (row 59) and ***NIU***Gordons 750 Ml (row 77). _x000D_  _x000D_   _x000D_  _x000D_  Further we will continue looking for the prices for the categories Rum/Cachaca, Spirit and Whiskey by following the same methodology as for the previous categories and reach out with another update by 8 pm, Dubai time. _x000D_  _x000D_   _x000D_  _x000D_  Efforts Invested: 2.5 Hours (Total Hours: 9 Hours)_x000D_  _x000D_  Charge Code: 239081-19_x000D_  _x000D_   _x000D_  _x000D_  Should you have any notes or suggestions, please feel free to reach out._x000D_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Marion Volk _x000D_  Sent: Tuesday, February 11, 2020 11:30 AM_x000D_  To: Alam.Azhar@</t>
  </si>
  <si>
    <t>Hi Harrison,_x000D_  _x000D_   _x000D_  _x000D_  I have completed work to capture the overall and segment-level financials for Equinor for the last 12 years (2007-2019) and have compiled the findings in the attached Excel file. _x000D_  _x000D_   _x000D_  _x000D_  The below mentioned key points summarize my research:_x000D_  _x000D_  *	I have segregated the information based on the segments_x000D_  *	For the period 2007-2015, information was available in NOK currency and for the remaining years the reported currency was USD. I have also mentioned the reported currency along with year_x000D_  *	For the year 2007, as the adjusted figures were not available in either Q4 2007 report or the Annual report 2007. Hence, I have captured the financials from Q4 2008 report_x000D_  *	I have created a separate tab wherein I have mentioned the page no. of the sources and hyperlinked it with the link of the reports_x000D_  *	For Adjusted operating and administrative expenses: For years (2007-2010), we have added figures for "Adjusted operating expenses" and "Adjusted selling, general and administrative expenses " to capture the requested information. The below screenshot from Q4 2010 Report (Page 20) &lt;https://www.equinor.com/content/dam/statoil/documents/quarterly-reports/2010/Statoil%20-%20Financial%20statements%20and%20review%204Q%202010.pdf&gt;   will provide more clarity:_x000D_  _x000D_  	_x000D_  		_x000D_   _x000D_  _x000D_   _x000D_  _x000D_   _x000D_  _x000D_   _x000D_  _x000D_   _x000D_  _x000D_   _x000D_  _x000D_   _x000D_  _x000D_   _x000D_  _x000D_   _x000D_  _x000D_   _x000D_  _x000D_  _x000D_  Efforts Invested: 5 hours_x000D_  _x000D_  Charge Code: 164001-24_x000D_  _x000D_   _x000D_  _x000D_  Please review the work shared and let me know in case of any suggestions. Let me know in case of any further assistance. Based your reply, we will book the earliest available bandwidth._x000D_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Quitman, Harrison &lt;Quitman.Harrison@</t>
  </si>
  <si>
    <t>Hi Frank,_x000D_  _x000D_   _x000D_  _x000D_  Thank you for sharing the updated file with us. Our India team will go through this tomorrow and be in touch with further details as soon as starting work on the task._x000D_  _x000D_   _x000D_  _x000D_  Should there be any notes or changes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Jarusombathi, Sethapong &lt;Jarusombathi.Sethapong@</t>
  </si>
  <si>
    <t>Hi Amber,_x000D_  _x000D_   _x000D_  _x000D_  Thank you for your patience!_x000D_  _x000D_   _x000D_  _x000D_  In the remaining time, I have been able to complete the task for Indonesia (Row 17), using the methodology followed in my previous updates. Work is yet to be initiated on 11 countries (3 developing and 8 developed countries)._x000D_  _x000D_   _x000D_  _x000D_  During the course of my research, I came across the WHO report on the Global Tobacco Epidemic, 2019 for Indonesia as well, which can be extracted from the following link &lt;https://www.who.int/tobacco/surveillance/policy/country_profile/idn.pdf&gt; ._x000D_  _x000D_   _x000D_  _x000D_  Efforts Invested: 1 Hour (Total: 7 Hours)_x000D_  _x000D_  Charge Code: 188900-59_x000D_  _x000D_   _x000D_  _x000D_  Way Forward: Please review the shared work and let me know in case of any suggestions or changes. As communicated in my previous E-mail, we have reserved tomorrow’s (February 12, 2020) capacity for this task. Let me know if you would like me to conduct research for the remaining 11 countries, and I will plan my work accordingly._x000D_  _x000D_   _x000D_  _x000D_  Looking forward to your reply._x000D_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t>
  </si>
  <si>
    <t>Hi Yuta,_x000D_  _x000D_   _x000D_  _x000D_  Today, we worked on the tab titled “Lines Research” of the shared Excel file. We conducted a General Internet search and were able to identify 17 manufacturing equipment for five production lines. Specifications relating to the equipment, their production capacity, images along with a brief description on them have been compiled in the Lines Research tab of the attached Excel file._x000D_  _x000D_   _x000D_  _x000D_  Key Points:_x000D_  _x000D_  *	We identified five and ten cosmetic manufacturing equipment for the companies Weckerle and Optima respectively_x000D_  *	For the terms which are generic in nature for Lines Research, availability of information remained on a lower side_x000D_  *	Most of the information which we came across, revolved around Filling Machine, Capping Machine, Complete Line, etc._x000D_  _x000D_   _x000D_  _x000D_  Efforts Invested: 6.5 Hours_x000D_  _x000D_  Charge Code: 201660-75_x000D_  _x000D_   _x000D_  _x000D_  Way Forward: We are awaiting your response on the query for the first tab titled “Kettles Research”, which was stated in our previous Email. We will proceed work on this tab, once we get more clarity on the terminologies mentioned in this tab of the Excel file, till then we are keeping our efforts on hold for this request. Also, let us know if you would like us to get on a quick call to discuss the next steps for this request._x000D_  _x000D_   _x000D_  _x000D_  Looking forward to your reply._x000D_  _x000D_   _x000D_  _x000D_  Best regards,_x000D_  _x000D_  Shailabh and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Mansi Narang _x000D_  Sent: February/11/2020 15:34_x000D_  To: Inumaru.Yuta@</t>
  </si>
  <si>
    <t>Hi Wissam,_x000D_  _x000D_   _x000D_  _x000D_  In the allocated time of two hours, I have been able to locate 12 Cultural Centres in the Middle East region. Work on locating the information related to their GFA (Gross Floor Area)  and Total Offerings (shows), has been completed, while work on total number of visitors in a year and the accommodation capacity is still in progress. To locate the ask I have conducted a General Internet search and have compiled my findings in the tab titled ‘Cultural Centres’ of the attached Excel file._x000D_  _x000D_   _x000D_  _x000D_  Efforts Invested: 2 Hours (Total: 31 hours; India Centre: 28 Hours ; Chile Centre: 3 Hours)_x000D_  _x000D_  Charge Code: 264593-60_x000D_  _x000D_   _x000D_  _x000D_  Way Forward: Please review the shared work and let me know in case you want me continue with the research on the remaining parameters for ‘Cultural Centres’ and further capturing the same information for 10 to 15 regional and international ‘opera houses’ and ‘amphitheatre’ in the Gulf countries and Middle Eastern Countries. I will resume work on the task post your go-ahead by 8 am Dubai time tomorrow (February 12, 2020)._x000D_  _x000D_   _x000D_  _x000D_  Looking forward to hear from you,_x000D_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11 February 2020 17:28_x000D_  To: Bechara.Wissam@</t>
  </si>
  <si>
    <t>Hi Camille,_x000D_  _x000D_   _x000D_  _x000D_  In this update, I have completed work on task 1 to populate Financial data points for the remaining eight companies (from F-secure; column K) in tab named, “Financials” on the asked parameters. Also, I have initiated work on task 2, and captured information for the seven parameters around Security operation Centres of five companies (IBM, AT&amp;T, SecureWorks, DXC Technology and Orange Cyberdefense) in the tab, “Information On SOC” (highlighted in green), for your reference. My findings are compiled in the attached Excel file._x000D_  _x000D_   _x000D_  _x000D_  In order to locate the information on task 1, I have leveraged annual reports and IR materials where for task 2, I have checked company websites followed by conducting a site search on Open Internet by using keywords such as SOC, Cybersecurity professionals, cybersecurity metrics etc._x000D_  _x000D_   _x000D_  _x000D_  Key points:_x000D_  _x000D_  *	For the tab, “Financials”, _x000D_  _x000D_  *	I have gathered data of the financials from the annual reports for those cases where the enterprise is a pure play provider of cybersecurity solutions_x000D_  *	No data is available for the FY 2019, for the companies covered today_x000D_  *	For IBM cybersecurity, I have populated the revenue figures from the IDC report that we shared in our last update. However, I came across an article, that mentions revenue figure for FY 2018 as USD 4 billion for the IBM security segment (Link &lt;https://www.zdnet.com/article/ibm-revenues-down-for-q4-but-slightly-up-for-the-full-fiscal-year/&gt; )_x000D_  *	No relevant information for the cybersecurity segment of Deutsche Telekom and Okta is available through the General Internet_x000D_  _x000D_  *	Fo the tab, “Information on SOC”,_x000D_  _x000D_  *	I have inserted an additional column as “comments”, where I have captured any relevant information regarding the ask_x000D_  *	The data for the parameters, namely Number of analyst for cybersecurity and Number of incident treated, is limited_x000D_  _x000D_   _x000D_  _x000D_  Efforts Invested: 7.5 hours (Total: 11.5 hours)_x000D_  _x000D_  Charge Code: 264792-70_x000D_  _x000D_   _x000D_  _x000D_  Efforts estimation: It took me around 30 – 40 minutes per company to cover all the seven parameters in the tab, “Information on SOC”. Going by this estimate, it would require 11 more hours to complete work on the remaining 19 companies. However, this is just an estimate and you will be charged on the actual hours spent. Also, please let us know if you have any budget cap for this._x000D_  _x000D_   _x000D_  _x000D_  Way forward: We will continue work on the remaining 19 companies, by following a similar approach, once we resume our operations by 5:00 am Paris time, tomorrow (February 12, 2020). Please review the work done so far and let us know in case of any re-alignments._x000D_  _x000D_   _x000D_  _x000D_  Looking forward to your reply._x000D_  _x000D_   _x000D_  _x000D_  Best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Varunika Shah &lt;Varunika.Shah@evalueserve.com &lt;mailto:Varunika.Shah@evalueserve.com&gt; &gt; _x000D_  Sent: 11 February 2020 11:05_x000D_  To: Shang.Camille@</t>
  </si>
  <si>
    <t>Hi Audrey,_x000D_  _x000D_   _x000D_  _x000D_  I hope you are doing good!_x000D_  _x000D_   _x000D_  _x000D_  I have completed the task to locate information regarding the market size and market growth for the shared list of 22 markets and have complied my findings in the attached Excel file. I have leveraged EMIS database and further supplemented it with a General Internet search to locate the required information._x000D_  _x000D_   _x000D_  _x000D_  Out of the total 22 market, we were able to locate the details for 9 of the markets. However, the details on market namely 'Airborne Early Warning and Reconnaissance Systems - US market', 'Military Rader- Production and Development - US market' and other was not available and hence not compiled._x000D_  _x000D_   _x000D_  _x000D_  Please download the source market reports from the following send.bcg link: https://send.bcg.com/WCp1fUJvTAHKMEVEhqz9msiS &lt;https://send.bcg.com/WCp1fUJvTAHKMEVEhqz9msiS&gt; _x000D_  _x000D_   _x000D_  _x000D_  Key Points:_x000D_  _x000D_  *	As per the report, ‘Global RADAR Market -Forecast, 2014-2022’, the RADAR market comprises of segments like Ground-Based RADAR, Naval RADAR, Air Borne RADAR and Space Based RADAR, further the same segments are the key segmentation for the Military RADAR market, as per the report ‘The Military Radar Market in the United States to 2023’. Hence, I have compiled the values mentioned for US RADAR market from the geographical segmentation of the Military RADAR market in the Excel file_x000D_  *	Some of the data on markets sizes shared in the Excel file are available through the segmentation of a macro market (For E.g, Airborne Military Communications, Ground Military Communication and Air-Ground Communication are the part of Tactical / Military Communications), hence, the data regarding these cases was not compiled, as most of the reports we came across during our research was a paid version_x000D_  *	For Military Satellite - Warning Systems- US market, I found a report (The Military Satellite Market in the United States to 2024_ Market Brief) which contains the segments as Communications, Navigation and ISR. As per my understanding, ‘Warning System’ is a part of ISR. Hence, I have compiled the data for ISR segment in this market. Hope this is fine_x000D_  *	I came across some of the paid reports which had the required information on some of the markets as a segment, however, as we don’t have the access to these reports through our subscribed databases, we were not able to compile the data through these sources_x000D_  _x000D_   _x000D_  _x000D_  Efforts Invested: 8 hours (Total: 20 hours)_x000D_  _x000D_  Charge Code: 176460-25_x000D_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Devansh Bilala &lt;Devansh.Bilala@evalueserve.com &lt;mailto:Devansh.Bilala@evalueserve.com&gt; &gt; _x000D_  Sent: 11 February 2020 11:56_x000D_  To: McGovern.Audrey@</t>
  </si>
  <si>
    <t>Hi Romain,_x000D_  _x000D_   _x000D_  _x000D_  In the attached Excel file, we have completed work to capture revenue information for the list of 93 companies in the ‘Output’ tab by following the previously communicated methodology. We have highlighted today’s work in Yellow for your reference. Also, you can retrieve the Orbis and Factiva Pull-outs from the shared link (Link) &lt;https://send.bcg.com/Z8m5K3wmNnVIXLGFFQRoZ4ZZ&gt; . _x000D_  _x000D_   _x000D_  _x000D_  As communicated earlier, Orbis database provides an estimate of figures and not the exact values. For few companies, we noticed that the revenues were not correct, for example Monzo, Symphony, Adyen etc. Just to check, we conducted a General Internet search for these companies, and have updated their correct numbers. Another example from Factiva, is that of Ant Financial, where we have captured the correct revenues through General Internet. Let us know if you would like us to conduct a search for all the companies to validate the revenue numbers. We can cap the efforts to 2 minutes per company, and would require additional ~5 hours to check these 153 companies._x000D_  _x000D_   _x000D_  _x000D_  Note: We came across two duplicates for which we have included one entity and removed the other (such as Branch International and Transferwise). _x000D_  _x000D_   _x000D_  _x000D_  Efforts Invested: 4.5 Hours (Total: 8 Hours)_x000D_  _x000D_  Charge Code: 293088-26_x000D_  _x000D_   _x000D_  _x000D_  Please review the shared output and let us know in case of any suggestions._x000D_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Aman Bansal &lt;Aman.Bansal@evalueserve.com &lt;mailto:Aman.Bansal@evalueserve.com&gt; &gt; _x000D_  Sent: 11 February 2020 10:33_x000D_  To: Tancre.Romain@</t>
  </si>
  <si>
    <t>Hi Ganesh,_x000D_  _x000D_   _x000D_  _x000D_  Thank you for your reply,_x000D_  _x000D_   _x000D_  _x000D_  I have completed work on the remaining 41 companies from the tab ‘Ferro Silico manganese’ and 8 companies from the tab ‘AL’. To carry out the research, I have referred to the company websites, their IR materials (for public companies) and leveraged Factiva, EMIS and Orbis databases (for private companies). _x000D_  _x000D_   _x000D_  _x000D_  Notes:_x000D_  _x000D_   _x000D_  _x000D_  Tab: Ferro Silico manganese_x000D_  _x000D_  *	Rahim Group Inc: The company could be identified as Rahim Steel mills. Therefore, I have captured the information for the same (Link &lt;https://rahimgroup.com.bd/&gt; )_x000D_  *	Noble Resources(Shanghai) Company Limited, Sara Minerco Dmcc, Shree Bholey Alloys Pvt. Ltd., Tianjin Wuchan Hoperay International Minerals Co. Ltd, Ts Asia (Hong Kong) Ltd and Vietnam Hai Duong New Resources Metallurgy Shareholdings Company: Company website could not be located for these companies _x000D_  *	Sd Eastern Bhutan Ferro Silicon Pvt Ltd: The company was present twice in the Excel file as Sd Eastern Bhutan Ferro Silicon (row no. 58) and Sd Eastern Bhutan Ferro Silicon Pvt Ltd (row no 61). Therefore, I have captured the information only once in row no 58 and marked row no 61 as ‘-‘_x000D_  *	For some of the companies, the financials could be located in their native currencies; therefore, to convert them to INR I have used the Fx top Currency Converter (Link &lt;https://fxtop.com/en/historical-exchange-rates.php?A=1&amp;C1=TWD&amp;C2=INR&amp;YA=1&amp;DD1=01&amp;MM1=01&amp;YYYY1=2012&amp;B=1&amp;P=&amp;I=1&amp;DD2=09&amp;MM2=02&amp;YYYY2=2020&amp;btnOK=Go%21&gt; ) and have mentioned the conversion rates in the Excel file_x000D_  _x000D_   _x000D_  _x000D_  Tab: Aluminium tab_x000D_  _x000D_  *	Gravita Aluminum: The company could be identified as Gravita India Ltd. (Link &lt;https://www.gravitaindia.com/&gt; )_x000D_  *	Kosmos Aluminum &amp; ingots and Chongqing Mn Glory Trade Co.,Ltd: Company websites could not be located for these comapnies_x000D_  *	Chongqing Bosai Minerals(Group) Co.,Ltd.: The company has already been covered as Bosai Minerals(Group) Co.,Ltd. Thus, I have marked ‘-‘ in this case in the Excel file_x000D_  _x000D_   _x000D_  _x000D_  Efforts Invested: 8.5 hours (Total: 15.5 hours)_x000D_  _x000D_  Charge Code: 112363-71_x000D_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me know in case of any queries. Also, feel free to reach out to us, in case you require any further assistance on this or any other task and we will be happy to book the earliest available time slot for you, accordingly._x000D_  _x000D_   _x000D_  _x000D_  Looking forward to working with you on future assignments. _x000D_  _x000D_   _x000D_  _x000D_  Kind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Sri Ganesh, LB &lt;SriGanesh.LB@</t>
  </si>
  <si>
    <t>Hi Marisa,_x000D_  _x000D_   _x000D_  _x000D_  With this update, I have completed work on the remaining three parameters and compiled my findings in the attached Excel file (starting from row number 18). Below mentioned are the key notes pertaining to the parameters covered today:_x000D_  _x000D_  *	Best Practices for linking company’s’ strategy to planning function:_x000D_  _x000D_  	*	To gather information around this parameter, I have scanned IR material of the top Oil and gas companies with a focus on Strategy section in the latest Annual reports_x000D_  	*	The captured information provides an overview as to what parameters company looks towards, while creating an action plan, e.g. financial, operational and developmental spheres. Further, the focus is majorly on creating a timeline for smaller goals to be achieved in a shorter span and later achieve the bigger goal _x000D_  _x000D_  *	Best practices to get senior executives (heads of BUs) more involved in the strategy process and get them to buy-in:_x000D_  _x000D_  	*	The information attained, required scanning of the Annual report and checking of Remuneration structures, ESOP, Share Buyback/Buy-in and Employee equity, etc._x000D_  	*	As per the research conducted, I observed that company usually ties incentives to an individual performance to get them involved in achieving the company’s strategic targets. For instance:_x000D_  _x000D_  		*	Chevron: Employee bonus compensation was linked to the corporate scorecard which had KPIs catering to Climate change resilience and greenhouse gas emissions_x000D_  _x000D_  *	For Enterprise Risk management process, I have conducted press search on the General Internet and located companies that have been beneficiaries of ERM process, whether through a software tool or a distinct department that caters to Risk management and advisory_x000D_  _x000D_   _x000D_  _x000D_  Efforts Invested: 8.5 hours (Total: 14 hours)_x000D_  _x000D_  Charge Code: 183226-30_x000D_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11 February 2020 12:04_x000D_  To: 'Mazzotta.Marisa@</t>
  </si>
  <si>
    <t>Hi Rishav,_x000D_  _x000D_   _x000D_  _x000D_  Trust you are well._x000D_  _x000D_   _x000D_  _x000D_  Due to some workflow realignments in our Romania center, we are able to start work on this request now. In order to identify companies with experience in strategy, planning, design, and production of guest experiences projects, a General Internet search will be conducted. Please note that we will focus on companies based in Saudi Arabia but in case the information will be on the lower side, we will also look into global companies. The results will be compiled in an Excel file, together with a short description, office locations and website link._x000D_  _x000D_   _x000D_  _x000D_  We will come back with an update, with as much as we can cover, around our EOD, 8 pm Dubai time. In the meantime, feel free to let us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Ranjan, Rishav [mailto:Ranjan.Rishav@</t>
  </si>
  <si>
    <t>Hi Azhar,_x000D_  _x000D_   _x000D_  _x000D_  Thank you for your swift reply and the additional task. _x000D_  _x000D_   _x000D_  _x000D_  Due to a realignment of workflow, we have time to start looking today into this additional task. I will continue work on gathering the prices of beverages and my colleague, Kathrin, will initiate work on this new requirement. _x000D_  _x000D_   _x000D_  _x000D_  We will cover as much as possible and get back with an update on both tasks by latest our EOD, 8 pm, Dubai time. Also, we have booked capacity to continue tomorrow on both these requests._x000D_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t>
  </si>
  <si>
    <t>Hi Wissam,_x000D_  _x000D_   _x000D_  _x000D_  Many thanks for your notes on this. Our colleagues from India center will take them into consideration once resuming efforts on the research tomorrow._x000D_  _x000D_   _x000D_  _x000D_  In case of anything else,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Bechara, Wissam &lt;Bechara.Wissam@</t>
  </si>
  <si>
    <t>Hi Neil,_x000D_  _x000D_   _x000D_  _x000D_  We have completed work to collate information in the attached Excel file for all the three hospital systems (Scrips, Intermountain, Robert Wood Johnson) and populated the same in the attached PowerPoint deck._x000D_  _x000D_   _x000D_  _x000D_  Notes for Excel file: _x000D_  _x000D_  *	Information availability was limited on ‘joining year’ of the specialists and we have marked ‘NA’ in the respective cells for such cases_x000D_  _x000D_  *	For Robert Wood Johnson:_x000D_  _x000D_  	*	No category could be located for ‘Surgery - Thoracic and Caridac’ on company website_x000D_  	*	Primary affiliation was same for all the 17 doctors_x000D_  _x000D_  *	Below is the information availability on publications of certain authors on shared sources (USnews or Pubmed) which could not be identified using the given instructions: _x000D_  _x000D_   _x000D_  _x000D_  Physicians_x000D_  _x000D_  Health Systems_x000D_  _x000D_  Comment_x000D_  _x000D_  Source_x000D_  _x000D_  Bruno N. Cole, MD_x000D_  _x000D_  Robert Wood Johnson_x000D_  _x000D_  No publications on USNews website_x000D_  _x000D_  No publications on PubMed with this name_x000D_  _x000D_  https://health.usnews.com/doctors/bruno-cole-460442_x000D_  _x000D_  Haji Shariff, MD_x000D_  _x000D_  Robert Wood Johnson_x000D_  _x000D_  No publications on USNews website_x000D_  _x000D_  No publications on PubMed with this name_x000D_  _x000D_  https://www.ncbi.nlm.nih.gov/pubmed/?term=Haji+Shariff_x000D_  _x000D_  Daniel Lee,MD_x000D_  _x000D_  (highlighted in yellow in the Excel file)_x000D_  _x000D_  Robert Wood Johnson_x000D_  _x000D_  26460 results on pubmed for ‘Lee D’ which includes ‘Lee DC’ , hence, I have marked ‘NA’ in respective cells _x000D_  _x000D_  https://www.ncbi.nlm.nih.gov/pubmed/?term=Lee%20D%5BAuthor%5D&amp;cauthor=true&amp;cauthor_uid=20861770_x000D_  _x000D_  Joseph Costic, DO_x000D_  _x000D_   _x000D_  _x000D_  Robert Wood Johnson_x000D_  _x000D_  Publications on USNews website could not be located on Pubmed. Therefore, I included the results for J.Costic as it was mentioned under the publication on US news_x000D_  _x000D_   _x000D_  _x000D_  https://www.ncbi.nlm.nih.gov/pubmed/?term=Costic+J._x000D_  _x000D_   _x000D_  _x000D_  Walter Boris_x000D_  _x000D_  Robert Wood Johnson_x000D_  _x000D_  No publications on USNews website_x000D_  _x000D_   _x000D_  _x000D_  https://health.usnews.com/doctors/walter-boris-372953_x000D_  _x000D_  Andreas Wolf, MD_x000D_  _x000D_  Robert Wood Johnson_x000D_  _x000D_  No publications on USNews website_x000D_  _x000D_   _x000D_  _x000D_  https://health.usnews.com/doctors/andreas-wolf-137347_x000D_  _x000D_  David Drucker, MD_x000D_  _x000D_  Robert Wood Johnson_x000D_  _x000D_  No publications on USNews website_x000D_  _x000D_  Multiple results on Pubmed, hence not considered in the output_x000D_  _x000D_  https://health.usnews.com/doctors/david-drucker-204700_x000D_  _x000D_  Jay K. Patel, MD_x000D_  _x000D_  Robert Wood Johnson_x000D_  _x000D_  No publications on USNews website_x000D_  _x000D_  Consider the results for ‘Patel JK’_x000D_  _x000D_  https://health.usnews.com/doctors/jay-patel-242672_x000D_  _x000D_  https://www.ncbi.nlm.nih.gov/pubmed/?term=Patel+JK_x000D_  _x000D_  George Heyrich, MD_x000D_  _x000D_  Robert Wood Johnson_x000D_  _x000D_  No publications on USNews website_x000D_  _x000D_   _x000D_  _x000D_  https://health.usnews.com/doctors/george-heyrich-207648_x000D_  _x000D_  Mark Soffer, MD_x000D_  _x000D_  Robert Wood Johnson_x000D_  _x000D_  No publications on USNews website_x000D_  _x000D_  No publications on PubMed with this name for Mark J. Soffer on PubMed_x000D_  _x000D_   _x000D_  _x000D_  https://health.usnews.com/doctors/mark-soffer-285147_x000D_  _x000D_  https://www.ncbi.nlm.nih.gov/pubmed/?term=Mark+J.+Soffer_x000D_  _x000D_   _x000D_  _x000D_  Efforts Invested: 14 hours (Total Hours: 45.5)_x000D_  _x000D_  Charge Code: 269176-42_x000D_  _x000D_   _x000D_  _x000D_  Please review the work and let us know if you need any further assistance on this task._x000D_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in future assignments._x000D_  _x000D_   _x000D_  _x000D_  Regards,_x000D_  _x000D_  Deepak and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Nitika Madad _x000D_  Sent: 11 February 2020 10:50_x000D_  To: Chaudhary.Neil@</t>
  </si>
  <si>
    <t>Hi Wei,_x000D_  _x000D_   _x000D_  _x000D_  This is Pablo, Bruno’s colleague from Evalueserve Chile center and will assist you on this follow up request today._x000D_  _x000D_   _x000D_  _x000D_  Please note that we are initiating efforts on this now and will follow the previously stated methodology, starting with Sprout Social first._x000D_  _x000D_   _x000D_  _x000D_  We will share our output as soon as complete._x000D_  _x000D_   _x000D_  _x000D_  Please let us know in case of any update or comments._x000D_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Bruno Pasten _x000D_  Sent: Monday, February 10, 2020 12:00 PM_x000D_  To: Ong, Wei Jian &lt;Ong.WeiJian@</t>
  </si>
  <si>
    <t>Hi Hyunkyu,_x000D_  _x000D_   _x000D_  _x000D_  Thank you for your patience!_x000D_  _x000D_   _x000D_  _x000D_  We have completed work on the remaining 180 unique managers and have completed work on the request. As communicated earlier, we have deleted the ‘worksheet’ tab and compiled our findings in the ‘Ship Mgmt’ tab of the Excel file._x000D_  _x000D_   _x000D_  _x000D_  Key Points:_x000D_  _x000D_  *	‘Maran Nakilat’ (Row 865) - In March 2019, Nakilat &lt;https://www.nakilat.com/nakilat-expands-fleet-with-four-additional-lng-carriers-bringing-its-fleet-strength-to-74-vessels/&gt;  has established a new joint venture (JV), ‘Global Shipping Co. Ltd.’, with shipping company Maran Ventures Inc. (Maran Ventures). No location information was available for the company formed through the JV_x000D_  *	‘FLUMAR’ (Row 1009) was identified as a Ship &lt;https://www.odfjell.com/tankers/fleet/flumar-brasil/&gt;  owned by Odfjell, hence headquarter information for the same could not be located_x000D_  _x000D_   _x000D_  _x000D_  Efforts Invested: 10 hours (Total: 31.5 hours)_x000D_  _x000D_  Charge Code: 280347-25_x000D_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helps. Let us know if you need further assistance on any other request, and we will gladly book the earliest available slot to assist you._x000D_  _x000D_   _x000D_  _x000D_  Best regards,_x000D_  _x000D_  Swapnil &amp;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Ritaban Mukhopadhyay _x000D_  Sent: 11 February 2020 14:39_x000D_  To: Koo.Hyunkyu@</t>
  </si>
  <si>
    <t>Hi Claire,_x000D_  _x000D_   _x000D_  _x000D_  We are in the process of compiling the output and will share the update shortly._x000D_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Beskin, Claire &lt;Beskin.Claire@</t>
  </si>
  <si>
    <t>Thank you for the update, Tamara. For congestion we will only focus on Vancouver._x000D_  _x000D_   _x000D_  _x000D_  I just noticed that there was a confusion and initiated efforts with commute to work instead of Housing. Hence, I will pause efforts on commute to work and initiate with Housing. We apologize if this causes you an inconvenience. _x000D_  _x000D_   _x000D_  _x000D_  Additionally, please let us know if you would like us to download all back up documents. This takes a bit longer than just extracting the data from Fact finder, which is the data base that we have been using. _x000D_  _x000D_   _x000D_  _x000D_  Please find attached our efforts so far for Commute to work. _x000D_  _x000D_   _x000D_  _x000D_  Efforts Invested: 2 Hours (20.5 Hours)_x000D_  _x000D_  Charge Code: 330502-16_x000D_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</si>
  <si>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David,_x000D_  _x000D_   _x000D_  _x000D_  I am reaching out with my findings about the JFK Airport redevelopments and its investors._x000D_  _x000D_   _x000D_  _x000D_  1.	Who is financing this effort? Who are the key investors and how much are they contributing? We know Carlyle is a large one, for example_x000D_  _x000D_   _x000D_  _x000D_  According to state governor Andrew M. Cuomo, investors will provide almost all the financing needed to complete the project, while the state government will contribute around USD 1 billion. However, it is not yet clear how the investors are going to structure the PPP with equity and debt. (Source &lt;https://www.infrastructureinvestor.com/carlyle-lead-12bn-modernisation-new-yorks-jfk/&gt; ) The Carlyle Group will lead the consortium of private investors financing the JFK Airport redevelopment. The consortium also includes, JLC Infrastructure, Union Labor Life Insurance Company (Ullico), Air France, Lufthansa, Korean Air, Japan Airlines. (Source 1 &lt;https://www.infrastructureinvestor.com/carlyle-lead-12bn-modernisation-new-yorks-jfk/&gt; , source 2 &lt;https://www.airport-technology.com/news/panynj-lease-jkf-new-terminal-one/&gt; )._x000D_  _x000D_   _x000D_  _x000D_  (Source &lt;https://corpinfo.panynj.gov/files/uploads/documents/board-meeting-information/board-committee-meeting-presentations/10-25-18-CPEAM-PUBLIC-JFK_REDEV.pdf&gt; , October, 2018, page 7)_x000D_  _x000D_   _x000D_  _x000D_  More recent news corroborate the contributions seen above of the financial partners:  _x000D_  _x000D_  “As part of the JFK Vision Plan, JetBlue and JFK Millennium Partners are constructing a $3 billion, 1.2 million-square-foot terminal on the airport's north side that will connect to the airline's existing Terminal 5. Additionally, a new $7 billion, 2.9 million-square-foot terminal on the airport's south side will occupy the area where the existing Terminals 1 and 2 are located, in addition to the area left vacant when Terminal 3 was demolished in 2014. The new south side terminal will be developed by the Terminal One Group, a consortium of four international airlines - Lufthansa, Air France, Japan Airlines and Korean Air Lines - with the Carlyle Group, JLC Infrastructure, and with Ullico as the financing and development partner._x000D_  _x000D_   _x000D_  _x000D_  American Airlines and British Airways will invest $344 million over the next three years to renovate Terminal 8, which will gain roughly 70,400 square feet of space. Terminal 8 will be dramatically upgraded with improved baggage systems, premium check-in space, and additional concessions.” (Source &lt;https://www.governor.ny.gov/news/governor-cuomo-advances-jfk-redevelopment-search-construction-management-partner&gt; )_x000D_  _x000D_   _x000D_  _x000D_  2.	What's Carlyle's past history investing in infrastructure? Other major projects they've been involved with? Anything we know about performance of their infrastructure fund? _x000D_  _x000D_   _x000D_  _x000D_  The Carlyle Group is a global investment firm with four business segments: corporate private equity, real assets, global credit and investment solution. The real assets segment comprises its global real estate, infrastructure, and energy and natural resources platform with a total of $43 billion in assets under management. (Source 1 &lt;https://www.carlyle.com/corporate-overview&gt; , source 2 &lt;https://www.carlyle.com/our-business/real-assets&gt; ) _x000D_  _x000D_  In July 2019 The Carlyle Group closed at USD 2.2 billion its Global Infrastructure Opportunity Fund (“CGI”), that invests in infrastructure assets in OECD countries. CGI has closed or announced several projects in the United States, including:_x000D_  _x000D_  *	Terminal One at New York's JFK Airport, &lt;https://www.carlyle.com/media-room/news-release-archive/terminal-one-welcomes-port-authority-decision-redevelop-jfk&gt; _x000D_  *	Lone Star Ports Harbor Island Crude Export Terminal &lt;https://www.carlyle.com/media-room/news-release-archive/port-corpus-christi-and-carlyle-group-agree-develop-major-crude-oil&gt; , designed to be the first U.S. onshore export terminal to service fully-laden Very Large Crude Carriers, located in Texas, and_x000D_  *	Crimson Midstream Holdings &lt;https://www.carlyle.com/media-room/news-release-archive/carlyle-group-makes-strategic-investment-crimson-midstream-provider&gt; , a provider of crude oil transportation and storage services in California, Louisiana and offshore Gulf of Mexico (source &lt;https://www.carlyle.com/media-room/news-release-archive/carlyle-group-raises-22-billion-global-infrastructure-opportunity&gt; )_x000D_  _x000D_   _x000D_  _x000D_  The Group also has a page dedicated to its portfolio of investments, but it is not up to date. (Source &lt;https://www.carlyle.com/our-business/portfolio-investments?search=&amp;alphabet=All&amp;location=All&amp;industry=106&amp;status=All&amp;fund_type=All&gt; )_x000D_  _x000D_   _x000D_  _x000D_  Regarding the performance of the Group’s  infrastructure fund, it had a 16% 10-year CAGR  as of June 30, 2018 (source &lt;http://ir.carlyle.com/static-files/ddf74d65-8b3f-4567-aadb-f3eace035ef7&gt; , slide 6), but the fund appreciation of the Real Assets business segment, which also includes infrastructure, fell from 19% in 2017 to 3% in 2019 (source &lt;http://ir.carlyle.com/annual-data&gt; )._x000D_  _x000D_   _x000D_  _x000D_  3.	What is McKissack's role in the JFK transformation project?_x000D_  _x000D_   _x000D_  _x000D_  “McKissack is the Project Management Oversight (PMO) services provider for the JFK Terminal One project. […] The new 2.9 million-square-foot, $7 billion terminal will replace the airport’s existing Terminals 1 and 2, and also occupy the site left vacant by the demolition of Terminal 3 in 2014. The new terminal will have 23 international gates, of which 22 will be able to serve wider bodied jets like the Boeing 787 Dreamliner and the Airbus A380. In addition, there will be 24 security screening lanes, 116,000 square feet of airport lounges, 230,000 square feet of retail and dining options, and 55,000 square feet of interior green space, and a children’s play area. This terminal will be operated by Munich Airport International, and provide connections to Terminal 4, which was most recently expanded in 2013.” (Source &lt;https://mckissack.com/our-work/?category=aviation&gt; )_x000D_  _x000D_   _x000D_  _x000D_  Efforts Invested: 2.5 Hours_x000D_  _x000D_  Charge Code: 09799-81_x000D_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results prove useful and please let us know in case you need further help on this request or on anything else._x000D_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23, 2020, following a government advisory in the country_x000D_  _x000D_   _x000D_  _x000D_  From: Kathrin Groszhart &lt;Kathrin.Groszhart@evalueserve.com&gt; _x000D_  Sent: Tuesday, February 11, 2020 12:17 PM_x000D_  To: ZuluagaMartinez.David@</t>
  </si>
  <si>
    <t>Hi Tamara_x000D_  _x000D_   _x000D_  _x000D_  Apologies for the multiple Emails, we are sending an updated file as we have taken data for San Francisco-Oakland-Hayward (2013-2017), CA Metro Area and San Francisco-Oakland-Fremont MSA (2005-2012) as per information availability. _x000D_  _x000D_   _x000D_  _x000D_  Names are updated on the file.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Tuesday, February 11, 2020 11:26 AM_x000D_  To: Gilkes, Tamara &lt;Gilkes.Tamara@</t>
  </si>
  <si>
    <t>Hi Claire,_x000D_  _x000D_   _x000D_  _x000D_  Thanks you for your patience!_x000D_  _x000D_   _x000D_  _x000D_  In this update, we have captured information on four companies (‘Dollar General’, ‘Starbucks’, ‘Walgreens Boots Alliance’, ‘Rite Aid’’). Work is still in progress for ‘AMC’ (Same store sales) and ‘L Brands’ (Number of Stores); while work on eight companies is yet to be started. To captured the required information, we have leveraged Euromonitor and Statista databases, checked company’s website along with their 10K, and conducted a General Internet search._x000D_  _x000D_   _x000D_  _x000D_  ‘Number of Stores’:_x000D_  _x000D_  *	Availability of information on state-wise stores was limited for ‘Starbucks’ and ‘Walgreens Boots Alliance’. As of now, we have only captured the total U.S. stores for these companies. _x000D_  _x000D_  	*	‘Starbucks’ provided a ‘store locator’ on their company website. To capture information on this, we need to select/enter a state and then manually count the number of stores displayed on the website for that state. Since the listed companies have large number of stores in the United States, for example: Starbucks has 8,791 stores in the U.S., it might be a time intensive task to manually count all the stores in each state_x000D_  _x000D_  Please let us know if you would like us to utilize this methodology of leveraging store locator to capture the state-wise number of stores_x000D_  _x000D_  	*	We found a paid source for the same, which provided the state-wise number of stores of the company in the United States (Link &lt;https://www.scrapehero.com/location-reports/Starbucks-USA/&gt; ). Since the dataset needs to be purchased to access the complete information, the number of stores could not be captured through this_x000D_  _x000D_  *	For some companies, the state-wise split of the number of stores included stores of ‘District of Columbia’. The number of stores for this location have been captured along with the state ‘Maryland’. Please refer to the cell comments for more details_x000D_  _x000D_   _x000D_  _x000D_  ‘Same Store Sales’:_x000D_  _x000D_  *	Some companies provided ‘same store sales’ in percentage. Hence we have captured this information in percentage only and mentioned the respective units in the column ‘Units’ (Column D)_x000D_  _x000D_  	*	For ‘Dollar General’ we identified the same store sales in actual figures as well as in percentages. We have captured both for your ease of comparison with other companies (which have percentage value for same store sales)_x000D_  _x000D_  *	For few cases, we have captured ‘Comparable Store Sales’ as information was not available by the name of ‘Same Store Sales’. We have added cell comments in such cases for your reference_x000D_  _x000D_   _x000D_  _x000D_  Additionally, during the course of our research for AMC, we realized that there was a drastic increase in number of theatres in some states of the US, in the period of 2016-2017. We further checked for the reasons for this delta and understood that this might be due to the acquisition of Carmike Cinemas, Inc. on December 21, 2016, which added around 270 theatres across 41 states. (Link &lt;http://investor.amctheatres.com/Cache/2000121981.PDF?O=PDF&amp;T=&amp;Y=&amp;D=&amp;FID=2000121981&amp;iid=4171292&gt; )_x000D_  _x000D_   _x000D_  _x000D_  Efforts Invested: 11 Hours_x000D_  _x000D_  Charge Code: 09800-19_x000D_  _x000D_   _x000D_  _x000D_  Efforts Invested: Based on the work done today, it is taking us around 1.5 to 2 hours per company to capture the required information. Going by the current estimate, we might require an additional 14 to 16 hours to complete work on the request. However, this is just an estimate and you will be charged on the basis of actual hours invested on the request._x000D_  _x000D_   _x000D_  _x000D_  Way Forward: Please let us know if you would like us to work on the remaining 10 companies (including 2 companies on which the work is in progress). Also, please suggest if you would like us to capture the state-wise number of stores using the above mentioned methodology of ‘store locators’. Based on your reply, we will continue work on the request, once we resume our operations by 11:00 pm EST, today (February 11, 2020)._x000D_  _x000D_   _x000D_  _x000D_  Looking forward to your thoughts._x000D_  _x000D_   _x000D_  _x000D_  Best Regards,_x000D_  _x000D_  Ratika and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Beskin, Claire &lt;Beskin.Claire@</t>
  </si>
  <si>
    <t>Hi Vicki,_x000D_  _x000D_   _x000D_  _x000D_  This is Katherine, Angela’s colleague from Chile center. Please note that we will initiate efforts on this follow-up task shortly. We will conduct google search using the nomenclature shared and record the Trip Advisor rating for the properties listed that do not have this data._x000D_  _x000D_   _x000D_  _x000D_  As the exercise and methodology will be very quick, we will not save sources. Please let us know if you would like us to do so (this would add time to the task as we would need to enter Trip Advisor website)._x000D_  _x000D_   _x000D_  _x000D_  We will share results with you as soon as complete._x000D_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Angela Nunez _x000D_  Sent: Monday, February 10, 2020 3:28 PM_x000D_  To: Chan, Vicki &lt;Chan.Vicki@</t>
  </si>
  <si>
    <t>Hi Vivian_x000D_  _x000D_   _x000D_  _x000D_  Thank you for your note. We will release the capacity booked for this task. _x000D_  _x000D_   _x000D_  _x000D_  Please do not hesitate to contact us in the future for further requests._x000D_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Lee, Vivian [mailto:Lee.Vivian@</t>
  </si>
  <si>
    <t>Great to hear that it is ok, Tamara._x000D_  _x000D_   _x000D_  _x000D_  I will resume commute to work and focus on Vancouver now. _x000D_  _x000D_   _x000D_  _x000D_  Best, 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</si>
  <si>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Good morning Marielle,_x000D_  _x000D_   _x000D_  _x000D_  I am sending you today’s consolidated research results, focusing on the remaining countries not covered by the IFPI report. Through my research, I did not identify a top list for the Baltics. If needed, I can book additional hours tomorrow to further look into this and see if I can find the top 10 songs for this region. However, based on the research conducted today, I do not think that further research time would yield more relevant results._x000D_  _x000D_   _x000D_  _x000D_  For the Middle East, I have considered the music chart provided by EthnoCloud.com, based on the total amount of times a track or a video has been played by website visitors and site members, for the particular month. Another useful source that I have identified is MusicList.com, providing music trends and charts for most of the remaining countries in the list.     _x000D_  _x000D_   _x000D_  _x000D_  Efforts Invested: 4 Hours (Total Hours: 13 Hours)_x000D_  _x000D_  Charge Code: 191680-08_x000D_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of any queries or suggestions from your side, feel free to let me know. _x000D_  _x000D_   _x000D_  _x000D_  Looking forward to hearing from you. _x000D_  _x000D_   _x000D_  _x000D_  Kind regards, 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&lt;Paula.Barb@evalueserve.com &lt;mailto:Paula.Barb@evalueserve.com&gt; &gt; _x000D_  Sent: Tuesday, February 11, 2020 1:28 PM_x000D_  To: Miller.Marielle@</t>
  </si>
  <si>
    <t>Hi Jonatan,_x000D_  _x000D_   _x000D_  _x000D_  Thanks for this follow-up request._x000D_  _x000D_   _x000D_  _x000D_  We have viewed the slide provided for the Norwegian market and will search for players in the Chilean service vessel Industry. _x000D_  _x000D_   _x000D_  _x000D_  After some research, we have not located ‘Service vessels’ in the Chilean market. However, we found that, for Frasal, ‘Multipurpose’ vessels provide maintenance services for salmon farming centers, such as professional diving support, net installation and changing and mortality extraction (link &lt;http://www.frasal.cl/&gt; ). We will continue our research focusing on locating ‘Multipurpose’ vessels that provide aquaculture services mentioned earlier, unless you tell us otherwise._x000D_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</si>
  <si>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Attn. Ikuko: EVS - BCG - Deliverable _RESearch: the tech development in Airbus and Boeing_RES1065053_February 11, 2019</t>
  </si>
  <si>
    <t>Hi Ikuko,_x000D_  _x000D_   _x000D_  _x000D_  Thank you for your reply, I really appreciate you taking the time to write back._x000D_  _x000D_   _x000D_  _x000D_  I have conducted Factiva searched to identify developments made by the ten listed suppliers in the areas of fuselage and wings. By leveraging press articles I have been able to provide short descriptions on 18 such projects in total. Please note that, since the targeted domain is the same as the one from yesterday’s research, I have included this information in the second tab of the initial Excel file, entitled “T1 suppliers”. I have also made a quick Google search to identify more tier one suppliers of wings and fuselage in the aerospace industry but this has not yielded any relevant results. _x000D_  _x000D_   _x000D_  _x000D_  Notes: _x000D_  _x000D_  *         Where no information on the desired events was available, I have written “n.a.”._x000D_  _x000D_  *         The only appearance of developments made by Latecoere in the targeted areas is noted by the company in its 2018 Annual Report. (Source, page 13 &lt;https://www.latecoere.aero/app/uploads/2019/05/Lat%C3%A9co%C3%A8re-Rapport-annuel-2018-EN.pdf&gt; ) They state that they have initiated, alongside Airbus UK, a project for integrating communication technology into aerostructures. The purpose of it is to “facilitate the development of thinner and more modular wings using more compact data and power transmission solutions”. Also, in case it proves of interes, I thought I should mention that Latecoere seems to have innovated other aircraft parts. For example, their electrical aircraft door NexGED improves reliability, safety and comfort of use – the electrical door is lighter and less costly than traditional mechanical doors. (Source &lt;https://www.latecoere.aero/en/nexged-future-aircraft-electric-doors/&gt; )_x000D_  _x000D_   _x000D_  _x000D_  Efforts Invested: 5 Hours (Total Hours: 12.5 Hours)_x000D_  _x000D_  Charge Code: 129141-16_x000D_  _x000D_   _x000D_  _x000D_  I hope the findings are useful and please don’t hesitate to reach out whenever assistance is needed, on this or anything else._x000D_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Terada, Ikuko [mailto:Terada.Ikuko@</t>
  </si>
  <si>
    <t>Hi Rishav,_x000D_  _x000D_   _x000D_  _x000D_  Hope my Email finds you well._x000D_  _x000D_   _x000D_  _x000D_  I am coming back with our findings for this request – please find attached the Excel file which contains 12 companies within our scope. As methodology, we have checked the websites of the three examples provided and then conducted a General Internet search to identify similar companies. Please note that the task was rather time consuming and no Saudi Arabian companies were identified during our search. Thus, most of the players compiled in the file are based in US, with offices and projects implemented worldwide._x000D_  _x000D_   _x000D_  _x000D_  Efforts Invested: 4 Hours _x000D_  _x000D_  Charge Code: 264593-78_x000D_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Ref:MSG5757216_EKIR7D6MCuj9nz99LoPJ_x000D_  _x000D_  From: Laura Blaga _x000D_  Sent: Tuesday, February 11, 2020 4:05 PM_x000D_  To: Ranjan, Rishav &lt;Ranjan.Rishav@</t>
  </si>
  <si>
    <t>Hi Oliver,_x000D_  _x000D_   _x000D_  _x000D_  Many thanks for reaching out to us with this. We will gladly help and we understand the urgency but we are working at full capacity today with previously committed requests and deadlines. In case a deadline extension might be possible from your side, we can book capacity for tomorrow, February 12, from our Romania center._x000D_  _x000D_   _x000D_  _x000D_  Based on your go-ahead, we will include this request into our pipeline and will reach out tomorrow morning with more details on methodology, delivery timelines and any queries that we might have._x000D_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Tuesday, February 11, 2020 5:26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RES1069687 &lt;https://bcg.service-now.com/nav_to.do?uri=u_request_drs_kpo_evs.do%3Fsys_id=2feefd9f1bb240d4b176964ead4bcb76%26sysparm_stack=u_request_drs_kpo_evs_list.do&gt; _x000D_  Requestor: Gruenvogel Oliver_x000D_  Request Subject: Search for wholesale distribution locations; 2 companies; 3 countries_x000D_  Requested Deadline: _x000D_  _x000D_  Original Request:_x000D_  From: Gruenvogel.Oliver@</t>
  </si>
  <si>
    <t>Hello Pierre-Adrien,_x000D_  _x000D_   _x000D_  _x000D_  I am sharing a second update covering 71 e-mails of the list._x000D_  _x000D_   _x000D_  _x000D_  Key points:_x000D_  _x000D_  *         The archived document also includes the file previously sent to us with the sample e-mails; I have not considered it in the counting and in the present update since the e-mails contained there were already added in update 1._x000D_  _x000D_  *         Mail 71, as per the table counting, is identical to mail 70, therefore in the case of former I have only inserted a comment in the table._x000D_  _x000D_   _x000D_  _x000D_  Efforts Invested: 6 Hours (Total Hours: 7.5)_x000D_  _x000D_  Charge Code: 246126-53_x000D_  _x000D_   _x000D_  _x000D_  I have booked capacity for tomorrow, February 12, to work on the 8 remaining e-mails._x000D_  _x000D_   _x000D_  _x000D_  In case you have any changes or notes to make after going through the results, please let me know your thoughts._x000D_  _x000D_   _x000D_  _x000D_  Have a nice evening,_x000D_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Oudenot, Pierre-Adrien [mailto:Oudenot.Pierre-Adrien@</t>
  </si>
  <si>
    <t>Hello Azhar,_x000D_  _x000D_   _x000D_  _x000D_  We are coming back with the promised update for both tasks: prices of beverages in UK and services in restaurants/bars within Jumeirah Group Hotels. Below you will see some key notes on both of them:_x000D_  _x000D_   _x000D_  _x000D_  Key points for task 1:_x000D_  _x000D_  *         We covered the rum category and covered a third of the spirits. Tomorrow we will finish this category and then continue with the remaining one, whiskey. _x000D_  _x000D_  *         For Bumbu Rum, we inserted the price for Bumbu Craft Dark Rum 70cl. The only other Bumbu Rum we found is Bumbu XO Rum 70cl. (Source &lt;https://www.drinksupermarket.com/catalogsearch/result/?q=Bumbu+Rum&gt; ) _x000D_  _x000D_   _x000D_  _x000D_  Key points for task 2:_x000D_  _x000D_  *         In some of the restaurants, brunch is only available on certain days, which we have specified in an internal comment. _x000D_  _x000D_  *         A lot of the fields are work in progress due to the fact that they do not seem to be restaurants or bars, e.g. banquet mas, minibar, room service or executive lounge. For these specific cases, it would be great if you could share a bit more guidance. _x000D_  _x000D_   _x000D_  _x000D_  Efforts Invested: 4.5 Hours (Total Hours: 13.5 Hours)_x000D_  _x000D_  Charge Code: 239081-19_x000D_  _x000D_   _x000D_  _x000D_  We have blocked capacity for tomorrow to continue working on both these exercises._x000D_  _x000D_   _x000D_  _x000D_  Should you have any notes or suggestions, please feel free to reach out._x000D_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Tuesday, February 11, 2020 4:07 PM_x000D_  To: Alam.Azhar@</t>
  </si>
  <si>
    <t>Hi Camille,_x000D_  _x000D_   _x000D_  _x000D_  Many thanks for your reply and glad that the team was able to help. In this case, we will put the task on hold and release the capacity blocked for tomorrow._x000D_  _x000D_   _x000D_  _x000D_  Should you need our help with anything else, please feel free to let us know and we will gladly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Shang, Camille &lt;Shang.Camille@</t>
  </si>
  <si>
    <t>Hi Matt,_x000D_  _x000D_   _x000D_  _x000D_  Thank you for your reply and go-ahead. The capacity has been blocked and the team will reach out with further details once started work on this request._x000D_  _x000D_   _x000D_  _x000D_  Should there be any notes or changes from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Nesvadba, Matt &lt;Nesvadba.Matt@</t>
  </si>
  <si>
    <t>Hi Harrison,_x000D_  _x000D_   _x000D_  _x000D_  Thank you for your reply and glad that the team was able to help._x000D_  _x000D_   _x000D_  _x000D_  Should you have any queries or need additional assistance, please feel free to reach out and we will gladly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Quitman, Harrison &lt;Quitman.Harrison@</t>
  </si>
  <si>
    <t>Hi Tamara, _x000D_  _x000D_   _x000D_  _x000D_  We have spent around half an hour to locate Vancouver’s commute to work data and were able to locate the following information: Canada has Statistics has held to main census in 2011 &lt;https://www12.statcan.gc.ca/nhs-enm/2011/dp-pd/dt-td/Rp-eng.cfm?TABID=2&amp;LANG=E&amp;APATH=3&amp;DETAIL=0&amp;DIM=0&amp;FL=A&amp;FREE=0&amp;GC=0&amp;GK=0&amp;GRP=1&amp;PID=105619&amp;PRID=0&amp;PTYPE=105277&amp;S=0&amp;SHOWALL=0&amp;SUB=0&amp;Temporal=2013&amp;THEME=96&amp;VID=0&amp;VNAMEE=&amp;VNAMEF=&gt;  and 2016 &lt;https://www12.statcan.gc.ca/census-recensement/2016/dp-pd/dt-td/Rp-eng.cfm?TABID=2&amp;LANG=E&amp;A=R&amp;APATH=3&amp;DETAIL=0&amp;DIM=0&amp;FL=A&amp;FREE=0&amp;GC=933&amp;GL=-1&amp;GID=1341834&amp;GK=10&amp;GRP=1&amp;O=D&amp;PID=110711&amp;PRID=10&amp;PTYPE=109445&amp;S=0&amp;SHOWALL=0&amp;SUB=0&amp;Temporal=2017&amp;THEME=125&amp;VID=0&amp;VNAMEE=&amp;VNAMEF=&amp;D1=0&amp;D2=0&amp;D3=0&amp;D4=0&amp;D5=0&amp;D6=0&gt; . Hence, official data for Commute to Work in the Vancouver area is available only for those years. We have also tried to locate unofficial data for this topic, however, it did not yield any results. For this, we have taken ‘Vancouver’ as they did not provide MSA specific information (We also took as reference the following article &lt;https://vancouversun.com/news/local-news/2016-census-transit-use-increases-among-metro-vancouver-commuters&gt;  that mentions the same numbers for Greater Vancouver)_x000D_  _x000D_   _x000D_  _x000D_  Additionally, we are aware that there is a 2006 Census from which we could pull one more number, however, so far it has been very challenging. _x000D_  _x000D_   _x000D_  _x000D_  We are attaching an updated file with the data collected for Housing (before your Email about focusing on Vancouver commuting) and Commute to work._x000D_  _x000D_   _x000D_  _x000D_  Efforts Invested: 1 Hour (21.5 Hours)_x000D_  _x000D_  Charge Code: 330502-16_x000D_  _x000D_   _x000D_  _x000D_  We are now going to our lunch break and after that we will continue searching for the 2006 number. In case we are not able to locate this number, we will continue searching for Commute to Work figures for other MSA’s years unless you suggest otherwise. _x000D_  _x000D_   _x000D_  _x000D_  Looking forward to your thoughts.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</si>
  <si>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Abhinav,_x000D_  _x000D_   _x000D_  _x000D_  Thank you for reaching out to us. We understand you would need this urgently but as of now, the only operational center at the moment is Chile and the office is completely booked for the day with previously committed requests and deadlines. Nonetheless, I am marking my colleague, Katherine, and she will reach out in case of any possibility of getting started on this today._x000D_  _x000D_   _x000D_  _x000D_  In the meantime, I am blocking capacity from our India center, starting tomorrow, February 12, and based on your go-ahead, the team will be in touch with more details on methodology and delivery timelines as soon as initiating efforts on this request._x000D_  _x000D_   _x000D_  _x000D_  Hope this works for you and do let us know in case of any changes or additional notes._x000D_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t>
  </si>
  <si>
    <t>Thank you for your swift reply and deadline extension, Oliver. As of now, without doing a bit of research, it would be hard to tell how much time will be needed to capture these details but we can definitely share an update by noon tomorrow and, if there is anything remaining, we can continue work until finishing the entire task._x000D_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Gruenvogel, Oliver &lt;Gruenvogel.Oliver@</t>
  </si>
  <si>
    <t>Hi Emmanuel,_x000D_  _x000D_   _x000D_  _x000D_  Thank you for sharing this request with us. This is Katherine from Evalueserve Chile center._x000D_  _x000D_   _x000D_  _x000D_  Please note that the earliest slot available to assist you is tomorrow, February 12 from our Chile center. In relation to your queries, we will be able to provide you with more detail on sources once we have spent a few hours on the task. Hope this is suitable._x000D_  _x000D_   _x000D_  _x000D_  We will get back to you with a detailed methodology once we resume operations, at around 9:30AM Eastern time._x000D_  _x000D_   _x000D_  _x000D_  In case of any questions or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t>
  </si>
  <si>
    <t>Thank you for your Email, Pierre-Adrien. _x000D_  _x000D_   _x000D_  _x000D_  Our colleagues are off line at the moment. Hence, Adela and team will get back to you as soon as they are back at the office, tomorrow. They will continue working on your request according to your instructions. _x000D_  _x000D_   _x000D_  _x000D_  Please let us know in case of any changes._x000D_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Oudenot, Pierre-Adrien [mailto:Oudenot.Pierre-Adrien@</t>
  </si>
  <si>
    <t>Hi Vicki_x000D_  _x000D_   _x000D_  _x000D_  This is Marcela, Katherine’s colleague. We are coming back with the results for this follow up task._x000D_  _x000D_  As suggested we have extracted the information within google search, using key words such as “ Trip advisor + Property name”. _x000D_  _x000D_  We added the Trip advisor star/rate within Column G. Please find the Excel file attached. _x000D_  _x000D_   _x000D_  _x000D_  Points to note: _x000D_  _x000D_   _x000D_  _x000D_  *         For Margaritaville Island Reserve Riviera Cancún, Margaritaville Island Reserve Riviera Maya, Margaritaville Island Reserve Cap Cana and  Finest Punta Cana, rates were not available since the Hotels were still under constructions or soon to be open . _x000D_  _x000D_  *         We marked with “ N/A”, Trip advisors rates not located for some Properties._x000D_  _x000D_  *         We found Club Med Buccaneer'S Creek as Club Med Les Boucaniers._x000D_  _x000D_   _x000D_  _x000D_  Efforts Invested: 2.5 Hours (Total Hours: 17.5 Hours)_x000D_  _x000D_  Charge Code: 188823-66_x000D_  _x000D_   _x000D_  _x000D_  Please let us know if you have any question or comment regarding the output shared.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Katherine Arcaya _x000D_  Sent: Tuesday, February 11, 2020 11:37 AM_x000D_  To: Chan, Vicki &lt;Chan.Vicki@</t>
  </si>
  <si>
    <t>Thank you for sharing the case code and further instructions, Daniel. _x000D_  _x000D_   _x000D_  _x000D_  Our colleagues in our India center will contact you before initiate efforts, tomorrow, as soon as they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Kan, Shing Chun [mailto:Kan.ShingChun@</t>
  </si>
  <si>
    <t>Hi Jonatan,_x000D_  _x000D_   _x000D_  _x000D_  Thanks for your comments!_x000D_  _x000D_   _x000D_  _x000D_  Please find attached an update for your request._x000D_  _x000D_   _x000D_  _x000D_  So far, we have been able to locate 4 companies that provide the kind of services previously mentioned, Frasal, Walbusch, Protec and Kuntur, that also disclose some information for their fleet. We have included our findings in the ‘Service vessels’ tab in the excel file attached._x000D_  _x000D_   _x000D_  _x000D_  Regarding your query, Frasal provides services for SMOLT transportation; Harvest transport, dead or alive; Professional diving team for installation and replacement of meshes; and other services such as support and maintenance of farms (please refer to this link &lt;https://www.cpt.cl/services/salmon-industry-services/frasal&gt;  in English for your reference)._x000D_  _x000D_   _x000D_  _x000D_  Also, please note the following:_x000D_  _x000D_  *         Protect &lt;http://protec-sa.cl/index.php?option=com_content&amp;view=article&amp;id=26&amp;Itemid=150&gt;  services include Installation of Aquaculture Production centers (Anchoring systems Installation and placement), as well as net installation, extraction and replacement._x000D_  _x000D_  *         Kuntur &lt;https://www.kuntur.cl/servicios.html#vacuna&gt;  provides services for Antibiotics injection, fish lice treatment and supporting staff. They have 2 vessels which are also offered for rent as part of the services offered._x000D_  _x000D_  *         Walbusch &lt;http://www.walbusch.cl/servicios_maritimos.html&gt;  offers Installation and Maintenance for Aquaculture systems (Anchoring systems). The company owns 11 vessels to provide their services, however, specific information is not provided._x000D_  _x000D_   _x000D_  _x000D_  Efforts Invested: 4 Hours (Total Hours: 9.5 Hours)_x000D_  _x000D_  Charge Code: Pending_x000D_  _x000D_   _x000D_  _x000D_  Way forward: Please review the work done so far and let us know in case of any remark. We will continue searching for more players that provide the services previously mentioned, as well as information for their fleet/vessels, unless you tell us otherwise._x000D_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</si>
  <si>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Tamara, _x000D_  _x000D_   _x000D_  _x000D_  We wanted to share an update with Vancouver’s situation, which is not yielding the expected results, but has provided some insights. _x000D_  _x000D_   _x000D_  _x000D_  Insights and findings:_x000D_  _x000D_  *         We have been able to locate 2006 and 2001 census archives, however, after checking the available data, we have been able to locate commuting to work in time, they provide this information in distance (km) link &lt;https://www12.statcan.gc.ca/census-recensement/2006/as-sa/97-561/table/t10-eng.cfm&gt; . _x000D_  _x000D_  *         Also, we came across a report named “The Time it Takes to Get to Work and Back &lt;http://jimmy.hkc-speed.com/IOTO/Archive/Buslines/89-622-XIE2006001.pdf&gt; ”, which contains data from 1998 to 2005 that bases its data in Statistics Canada and Generale Social Survey. From this report, we were able to identify the following information: “Average travel times between home and workplace also rose in smaller urban areas, but not as substantially. By contrast, Vancouver workers spent no more time on average getting to work in 2005 than they did in 1992” (page 8 in the PDF file). According to the report, the Average travel time for making the round trip between home and workplace was 67 in Vancouver for 2005. However, as per our previous research, we believe this is not the exact number we are looking for, since for example, the variation of numbers was not that high in other MSAs (We believe this might be explained by the “round trip average”, and we have been taking “one-way”). _x000D_  _x000D_  *         We have also checked the Generale Social Survey website &lt;https://gssdataexplorer.norc.org/variables/11/vshow&gt; , however, the only year available for commute (Travel time to work) is 1986. _x000D_  _x000D_  *         For 2013, we have included the 33.0 minutes, we located in a National Post’s article &lt;https://nationalpost.com/news/canada/commuting-survey-reveals-many-canadians-consider-the-time-it-takes-to-get-to-work-as-important-as-the-job-itself&gt; , that mentions an Oxford’s 2013 Future of Work Survey. For this, we have not been able to locate the Survey or previous Surveys._x000D_  _x000D_  *         We have checked several reports, but the majority of them are based on 2016 Census data. _x000D_  _x000D_   _x000D_  _x000D_  Efforts Invested: 1.5 Hour (23 Hours)_x000D_  _x000D_  Charge Code: 330502-16_x000D_  _x000D_   _x000D_  _x000D_  Way forward: Now, we will focus on Housing for San Francisco and then move to Congestion for Vancouver. _x000D_  _x000D_   _x000D_  _x000D_  Let us know in case of anything. _x000D_  _x000D_   _x000D_  _x000D_  Best regards, _x000D_  _x000D_  Ángela_x000D_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</si>
  <si>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Thanks for your swift reply, Jonatan._x000D_  _x000D_   _x000D_  _x000D_  We will hold efforts for now. Kindly let us know in case any further assistance is required and we will book the earlier slot available in order to assist you._x000D_  _x000D_   _x000D_  _x000D_  Look forward to working with you again in the future._x000D_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t>
  </si>
  <si>
    <t>Hi Brian,_x000D_  _x000D_   _x000D_  _x000D_  Thank you for sharing this request with us._x000D_  _x000D_   _x000D_  _x000D_  Please note that the earliest available slot to assist you is tomorrow, February 12 from our India center. The team will get back to you with details on methodology once they resume operations, at around10PM Central time tonight. Hope this is suitable._x000D_  _x000D_   _x000D_  _x000D_  In case of any questions or comments in the meantime, kindly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t>
  </si>
  <si>
    <t>Hi Tamara, _x000D_  _x000D_   _x000D_  _x000D_  Apologies for the confusion. For the first point unfortunately, we meant the below: _x000D_  _x000D_  *         We have been able to locate 2006 and 2001 census archives, however, after checking the available data, we have been unable to locate commuting to work in time, they provide this information in distance (km) link &lt;https://www12.statcan.gc.ca/census-recensement/2006/as-sa/97-561/table/t10-eng.cfm&gt; . _x000D_  _x000D_   _x000D_  _x000D_  As commuting time in minutes was not available in the census 2001 or 2006. _x000D_  _x000D_   _x000D_  _x000D_  Best,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</si>
  <si>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Matt,_x000D_  _x000D_   _x000D_  _x000D_  Thank you for your Email. This is Katherine from Evalueserve Chile center._x000D_  _x000D_   _x000D_  _x000D_  Please note that as mentioned by my colleague Prashant, today we are fully booked with previously committed requests, so we have blocked capacity to assist you on this task tomorrow from our center. We will share a detailed methodology once we resume operations, at around 7AM Eastern time. Hope this is suitable._x000D_  _x000D_   _x000D_  _x000D_  Please let us know in case of any questions._x000D_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Nesvadba, Matt [mailto:Nesvadba.Matt@</t>
  </si>
  <si>
    <t>Hi James,_x000D_  _x000D_   _x000D_  _x000D_  Thank you for reaching out to us. This is Katherine from Evalueserve Chile center._x000D_  _x000D_   _x000D_  _x000D_  Kindly note that the earliest slot available to assist you is on Wednesday, February 12 from our India center. The team will get back to you with a detailed methodology and estimated delivery timelines once they resume operations, at around 11PM tonight, Eastern time. Hope this is suitable._x000D_  _x000D_   _x000D_  _x000D_  In case of any questions or comments in the meantime, please let us know._x000D_  _x000D_   _x000D_  _x000D_  Kind Regards,_x000D_  _x000D_  Katherine _x000D_  _x000D_   _x000D_  _x000D_  Katherine Arcaya | Research Lead | Evalueserve | +56 32 299 6100 (Extn. 6034) _x000D_  _x000D_   _x000D_  _x000D_  Evalueserve Chile S.A., Alvarez 646, Piso-10, Edf. Alcazar, Viña del Mar, 2580107 Chile_x000D_  _x000D_   _x000D_  _x000D_  From: Request Management System [mailto:bcg@service-now.com] _x000D_  Sent: Tuesday, February 11, 2020 6:01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RES1070086 &lt;https://bcg.service-now.com/nav_to.do?uri=u_request_drs_kpo_evs.do%3Fsys_id=727bc3571b3a80d4b176964ead4bcbe7%26sysparm_stack=u_request_drs_kpo_evs_list.do&gt; _x000D_  Requestor: Riseley James_x000D_  Request Subject: Help creating a list of assets in forestry &amp; agriculture in 6 Local Government Areas in NSW, Austral_x000D_  Requested Deadline: _x000D_  _x000D_  Original Request:_x000D_  From: Riseley.James@</t>
  </si>
  <si>
    <t>Hi Audrey,_x000D_  _x000D_   _x000D_  _x000D_  This is Katherine from Evalueserve Chile center. On behalf of my colleagues I am sharing with you the attachments from Feb 7, Feb 10 and Feb 11, for your reference._x000D_  _x000D_   _x000D_  _x000D_  Please let us know in case of any comments._x000D_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McGovern, Audrey (Hoiles) [mailto:McGovern.Audrey@</t>
  </si>
  <si>
    <t>Apologies for the misunderstanding, Audrey. As we do not have those reports in storage in our center, my colleagues from India center will be able to share the files once they resume operations, in about 6 hours. _x000D_  _x000D_   _x000D_  _x000D_  In case of any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McGovern, Audrey (Hoiles) [mailto:McGovern.Audrey@</t>
  </si>
  <si>
    <t>James,_x000D_  _x000D_   _x000D_  _x000D_  Thank you for your Email and go-ahead 😊. The slot has been booked accordingly._x000D_  _x000D_   _x000D_  _x000D_  Have a great day yourself as well! And do not hesitate to let us know in case you have any comments or updates in the meantime._x000D_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Riseley, James [mailto:Riseley.James@</t>
  </si>
  <si>
    <t>Hello Laura, _x000D_  _x000D_   _x000D_  _x000D_  Please find attached an update for your request. _x000D_  _x000D_   _x000D_  _x000D_  Today, we continued searching for the headquarters of each integration. We were able to cover 301 entries using the same methodology than before._x000D_  _x000D_   _x000D_  _x000D_  Efforts Invested: 7.5 Hours (Total Hours: 53.5 Hours)_x000D_  _x000D_  Charge Code: 397273-10_x000D_  _x000D_   _x000D_  _x000D_  Way forward: Please let us know if you have remarks. We will continue working on this tomorrow, Tuesday, February 12, as soon as we are back at the office unless you tell us otherwise.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Tuesday, February 11, 2020 9:29 AM_x000D_  To: Spindler, Laura &lt;Spindler.Laura@</t>
  </si>
  <si>
    <t>Hi Tamara, _x000D_  _x000D_   _x000D_  _x000D_  We are coming back with our update for the day. _x000D_  _x000D_   _x000D_  _x000D_  Progress: _x000D_  _x000D_  *         We have completed information for San Francisco-Oakland-Fremont until 2018 by checking Fact Finder and Census tables. Please note that for 2013 to 2018, we have taken information for San Francisco–Oakland–Hayward, CA MSA. This based on the information that the name for San Francisco–Oakland–Fremont, CA MSA was changed to San Francisco–Oakland–Hayward, CA MSA for the years 2013 to 2018 link &lt;https://en.wikipedia.org/wiki/San_Francisco%E2%80%93Oakland%E2%80%93Berkeley,_CA_Metropolitan_Statistical_Area&gt; , however we were not able to confirm this through an official source. _x000D_  _x000D_  *         After that, we searched the congestion % for Vancouver. For this, we checked the Tomtom traffic index. Most recent data was available on the website (2019-2017), hence we conducted press searches to locate historical data, through this methodology, we were able to include for years 2016-2012. _x000D_  _x000D_  o   Check ‘Congestion Vancouver’ tab to see the information along its sources._x000D_  _x000D_  o   As we were not finding more results for 2011 or further back. We decided to complete the remaining information for ‘housing’._x000D_  _x000D_  *         In the ‘housing tab’:_x000D_  _x000D_  o   We completed data for Seattle-Tacoma-Bellevue and US for 2006 to 2018._x000D_  _x000D_  o   For Portland-Vancouver-Hillsboro, we have taken information for Portland-Vancouver-Beaverton, OR-WA Metro Area. As information for the first is not available for before 2010 and we saw the screenshots in the tab are referenced for the second. _x000D_  _x000D_  *         We have highlighted in orange the figures taken for other MSA name, for your reference. _x000D_  _x000D_   _x000D_  _x000D_  Efforts Invested: 3.5 Hour (26.5 Hours)_x000D_  _x000D_  Charge Code: 330502-16_x000D_  _x000D_   _x000D_  _x000D_  Please let us know in case of any comments. We have blocked some capacity tomorrow, February 12, from our Chile center in case it is required. _x000D_  _x000D_   _x000D_  _x000D_  Have a nice rest of the day!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t>
  </si>
  <si>
    <t>Hi Will and Alethea,_x000D_  _x000D_   _x000D_  _x000D_  Please find attached the deliverable for your request._x000D_  _x000D_   _x000D_  _x000D_  We have been able to complete work on the remaining 10 countries in the list. Please note that there was one cell in the Country column (row 42) named as “Unknown”, hence we have not covered this._x000D_  _x000D_   _x000D_  _x000D_  Points to note:_x000D_  _x000D_  •        Countries highlighted in yellow are the prioritized countries listed in your previous email._x000D_  _x000D_  •        We have located another source that has relevant information for multiple countries which we have updated (China, Malaysia and Thailand): Brint - Business Updates &lt;http://www.brint.com.au/news/bri-usa-news-corona-virus-and-other-business-updates&gt; ._x000D_  _x000D_  •        When information was not available or not mentioned in press releases or Government webpages, we have added “n/a”. Please note that some countries did not have strict guidelines for quarantine and/or travel; they mainly provided advice._x000D_  _x000D_   _x000D_  _x000D_   _x000D_  _x000D_  In regards to China’s impact on road logistics, we have found different mentions on the news which we are including below. Please do note that we have not included this in the excel file due to the large amount of information that was already in China’s corresponding cell (on column G): _x000D_  _x000D_   _x000D_  _x000D_  *         Joc.com, Published on Feb 4, 2020 &lt;https://www.joc.com/rail-intermodal/coronavirus-heightens-urgency-post-cny-china-europe-rail-bookings_20200204.html&gt; : “Rail freight services have also been disrupted with suspensions to and from Wuhan in Hubei province, identified as ground zero in the coronavirus outbreak. The next train out of China is loading in Xi'an and scheduled to leave for Europe on Feb. 9. Other rail services from Xiamen, Zhengzhou, and Yiwu and destined for Hamburg and Duisburg in Germany have been scheduled for later in February, but space on all the services will be at a premium, warned Jacky Yan, Shanghai-based head of rail and intermodal at Chinatrans International._x000D_  _x000D_  “For the bookings we have received for the second half of [February], the Xi'an train is almost fully booked,” he told the webinar. “The capacity for freight trains is also limited. We have applied to the authorities to try to increase the number of block trains, but so far there is not enough capacity.”_x000D_  _x000D_  Yan said there was no centralized information source that updated rail schedules, and establishing what services were running and when required painstaking research, especially with much of the country still off work._x000D_  _x000D_  *         RailFreight.com, Published on Feb 4, 2020 &lt;https://www.railfreight.com/beltandroad/2020/02/04/webinar-china-rail-needs-trucks-to-get-back-on-track/?gdpr=accept&gt; : “The entire supply chain between Europe and China is currently disrupted due to the outbreak of the coronavirus. Rail could be the solution, but not without the local truck drivers in China. These are either locked, at home or not permitted just yet to return to work.”_x000D_  _x000D_  “But before that is all set in action, the truckers should be moved onto the roads, because there is no rail, sea or air freight without the first and last mile. “Travel restrictions for the working labor will most likely be the hardest hit. People who visited their families in urban regions may have difficulties to come back to their working places. Moreover, health plays an important role in China, therefore we can expect that many workers will be pressured to stay home until the situation gets better” explains Marco Reichel from Crane Worldwide Logistics.”_x000D_  _x000D_  *         Reuters, Published on Feb 6, 2020 &lt;https://www.reuters.com/article/us-china-health-shipping/chinas-coronavirus-disrupts-global-container-shipping-trade-idUSKBN2002K1&gt; : “Shipping and trade sources say regular schedules are also being affected by truck and port workers in China stuck at home or away from their places of work. In addition, warehouses around dock areas in China are not fully working. This has led to ships being diverted from China to ports in South Korea._x000D_  _x000D_  South Korea’s Busan port, one of the world’s major container terminals, has already seen a spillover with container capacity at 78% and could rise further from its usual level of 70%, a Busan port official said._x000D_  _x000D_  “Shippers are parking cargo at our ports, so later, perhaps when the coronavirus dies down and the level of cargo (backlogged in China ports) decreases, they can deploy a small ship to carry these cargo to their destination in Chinese ports,” the official said._x000D_  _x000D_  If container levels increased to over 80% it would be difficult to run the port efficiently, the official said.”_x000D_  _x000D_   _x000D_  _x000D_  Efforts Invested: 10 Hours (Total Hours: 37 Hours)_x000D_  _x000D_  Charge Code: 247767-57_x000D_  _x000D_   _x000D_  _x000D_  Hope that the information shared is clear and useful to your project._x000D_  _x000D_  Please do not hesitate in contacting us in case you require further assistance in this or in future projects, we will gladly help. _x000D_  _x000D_  Looking forward to working with you again._x000D_  _x000D_   _x000D_  _x000D_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Tuesday, February 11, 2020 9:39 AM_x000D_  To: Stinton, William &lt;Stinton.William@</t>
  </si>
  <si>
    <t>Hi Abdulrahman,_x000D_  _x000D_   _x000D_  _x000D_  Please find attached an update for your request. For today, we have been able to cover around 167 entries and completed 18 slides following the previously stated methodology. Below you can find a table with the progress so far:_x000D_  _x000D_   _x000D_  _x000D_  Slide_x000D_  _x000D_  Progress_x000D_  _x000D_   _x000D_  _x000D_  Slide_x000D_  _x000D_  Progress_x000D_  _x000D_   _x000D_  _x000D_  Slide_x000D_  _x000D_  Progress_x000D_  _x000D_  4_x000D_  _x000D_  Complete_x000D_  _x000D_   _x000D_  _x000D_  35_x000D_  _x000D_  Complete_x000D_  _x000D_   _x000D_  _x000D_  70_x000D_  _x000D_  Not started_x000D_  _x000D_   6_x000D_  _x000D_  Complete_x000D_  _x000D_   _x000D_  _x000D_  37_x000D_  _x000D_  Complete_x000D_  _x000D_   _x000D_  _x000D_  74_x000D_  _x000D_  Not started_x000D_  _x000D_  10_x000D_  _x000D_  Complete_x000D_  _x000D_   _x000D_  _x000D_  46_x000D_  _x000D_  Complete_x000D_  _x000D_   _x000D_  _x000D_  78_x000D_  _x000D_  Not started_x000D_  _x000D_  16_x000D_  _x000D_  Complete_x000D_  _x000D_   _x000D_  _x000D_  48_x000D_  _x000D_  Complete_x000D_  _x000D_   _x000D_  _x000D_  82_x000D_  _x000D_  Not started_x000D_  _x000D_  18_x000D_  _x000D_  Complete_x000D_  _x000D_   _x000D_  _x000D_  52_x000D_  _x000D_  Complete_x000D_  _x000D_   _x000D_  _x000D_  84_x000D_  _x000D_  Not started_x000D_  _x000D_  20_x000D_  _x000D_  Complete_x000D_  _x000D_   _x000D_  _x000D_  54_x000D_  _x000D_  Complete_x000D_  _x000D_   _x000D_  _x000D_  86_x000D_  _x000D_  Not started_x000D_  _x000D_  22_x000D_  _x000D_  Not started_x000D_  _x000D_   _x000D_  _x000D_  56_x000D_  _x000D_  Complete_x000D_  _x000D_   _x000D_  _x000D_  90_x000D_  _x000D_  Not started_x000D_  _x000D_  24_x000D_  _x000D_  Complete_x000D_  _x000D_   _x000D_  _x000D_  58_x000D_  _x000D_  Complete_x000D_  _x000D_   _x000D_  _x000D_  92_x000D_  _x000D_  Not started_x000D_  _x000D_  26_x000D_  _x000D_  Complete_x000D_  _x000D_   _x000D_  _x000D_  60_x000D_  _x000D_  Complete_x000D_  _x000D_   _x000D_  _x000D_  94_x000D_  _x000D_  Not started_x000D_  _x000D_  28_x000D_  _x000D_  Complete_x000D_  _x000D_   _x000D_  _x000D_  62_x000D_  _x000D_  Complete_x000D_  _x000D_   _x000D_  _x000D_  98_x000D_  _x000D_  Not started_x000D_  _x000D_  29_x000D_  _x000D_  Complete_x000D_  _x000D_   _x000D_  _x000D_  64_x000D_  _x000D_  Complete_x000D_  _x000D_   _x000D_  _x000D_   _x000D_  _x000D_   _x000D_  _x000D_  33_x000D_  _x000D_  Complete_x000D_  _x000D_   _x000D_  _x000D_  68_x000D_  _x000D_  Not started_x000D_  _x000D_   _x000D_  _x000D_   _x000D_  _x000D_   _x000D_  _x000D_   _x000D_  _x000D_  Points to note:_x000D_  _x000D_  *         Please advise us on Slide 22 for Citadel Company, we could not determine to which specific company is focusing on._x000D_  _x000D_  *         Slide 52 had the Board member duplicated, we erased one._x000D_  _x000D_   _x000D_  _x000D_  Efforts Invested: 41.5 Hours (Total Hours: 52 Hours)_x000D_  _x000D_  Charge Code: 64503-01_x000D_  _x000D_   _x000D_  _x000D_  Way forward: Please review the work done so far and let us know if you have any comments. We will continue working on your request tomorrow, February 12 from our Center once we resume operations._x000D_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Tuesday, February 11, 2020 9:40 AM_x000D_  To: Alnoaimi, Abdulrahman &lt;Alnoaimi.Abdulrahman@</t>
  </si>
  <si>
    <t>Hi Wei,_x000D_  _x000D_   _x000D_  _x000D_  Please find attached an update for your request._x000D_  _x000D_   _x000D_  _x000D_  Kindly note that we were able to deploy multiple analysts (2) and covered all 100 reviews for Sprout Social, using the same methodology previously stated._x000D_  _x000D_   _x000D_  _x000D_  Efforts Invested: 11 Hours (Total Hours: 19.5 Hours)_x000D_  _x000D_  Charge Code: 317298-78_x000D_  _x000D_   _x000D_  _x000D_  Way Forward: Please review the work done on Sprout Social and let us know if you have any queries or comments. We will start working on “Hootsuite” reviews tomorrow Wednesday, once we resume operations for the day._x000D_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Ong, Wei Jian [mailto:Ong.WeiJian@</t>
  </si>
  <si>
    <t>Attn. Jason: Evalueserve Request Receipt: Charge Code: 311414-64 | Deadline: 4am ET 2/12/2020 _RES1070238_February 12, 2020</t>
  </si>
  <si>
    <t>Hi Jason,_x000D_  _x000D_   _x000D_  _x000D_  Thank you for reaching out to us,_x000D_  _x000D_   _x000D_  _x000D_  We have gone through the requirement and would like to highlight that we will not be able to use LinkedIn for this request, due to the copyright policies of the websites._x000D_  _x000D_   _x000D_  _x000D_  As per the standard LinkedIn user agreement (that a LinkedIn User has to accept prior to using LinkedIn Services), copying and reproducing LinkedIn data without the express consent of LinkedIn or the relevant user is prohibited. The applicable restrictions are also listed below:_x000D_  _x000D_   _x000D_  _x000D_  “LinkedIn User Agreement – Section 8.2 - LinkedIn “DOs” and “DON’Ts - Don'ts. You agree that you will not:_x000D_  _x000D_  *	Scrape or copy profiles and information of others through any means (including crawlers, browser plugins and add-ons, and any other technology or manual work);_x000D_  *	Copy or use the information, content or data of others available on the Services (except as expressly authorized);_x000D_  *	Copy, modify or create derivative works of LinkedIn, the Services or any related technology (except as expressly authorized by LinkedIn);_x000D_  *	Collect, use, copy, or transfer any information obtained from LinkedIn without the consent of LinkedIn;_x000D_  *	Share or disclose information of others without their express consent. “_x000D_  _x000D_   _x000D_  _x000D_  Let us know in case you have any alternate approach and we will be happy to assist you on this,_x000D_  _x000D_   _x000D_  _x000D_  Looking forward to your thoughts on this,_x000D_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07:21:27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RES1070238 &lt;https://bcg.service-now.com/nav_to.do?uri=u_request_drs_kpo_evs.do%3Fsys_id=b3dd446f1bb6c0d4b176964ead4bcb97%26sysparm_stack=u_request_drs_kpo_evs_list.do&gt; _x000D_  Requestor: Yu Jason_x000D_  Request Subject: Charge Code: 311414-64 | Deadline: 4am ET 2/12/2020_x000D_  Requested Deadline: _x000D_  _x000D_  Original Request:_x000D_  From: Yu.Jason@</t>
  </si>
  <si>
    <t>RE: Attn. Jason: Evalueserve Request Receipt: Charge Code: 311414-64 | Deadline: 4am ET 2/12/2020 _RES1070238_February 12, 2020</t>
  </si>
  <si>
    <t>Hi Jason,_x000D_  _x000D_   _x000D_  _x000D_  Thank you for your clarification on this._x000D_  _x000D_   _x000D_  _x000D_  According to our compliance policies we are not allowed to use our personal IDs or register with personal IDs on LinkedIn. We can only use the publicly visible information for this research._x000D_  _x000D_   _x000D_  _x000D_  Let us know if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Yu, Jason &lt;Yu.Jason@</t>
  </si>
  <si>
    <t>Attn. Thomas: Evalueserve Request Receipt: Restart of past research _RES1054265 _RES1070168_February 12, 2020</t>
  </si>
  <si>
    <t>Hi Thomas,_x000D_  _x000D_   _x000D_  _x000D_  Thank you for reaching out to us,_x000D_  _x000D_   _x000D_  _x000D_  Our Chile center is completely occupied today with previously pipelined requests. The earliest available slot to assist you on this request is tomorrow, February 13, 2020 from our Chile center. Katherine and team will be in touch with a detailed methodology and expected delivery timelines, once the team initiates work on the request tomorrow morning (7 am Pennsylvania)._x000D_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</si>
  <si>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Abdulrahman,_x000D_  _x000D_   _x000D_  _x000D_  Thank you for your notes,_x000D_  _x000D_   _x000D_  _x000D_  Our colleagues in Chile are offline right now; thus, Bruno and team will get back to you on this, once our Chile center resumes operations in 7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Alnoaimi, Abdulrahman &lt;Alnoaimi.Abdulrahman@</t>
  </si>
  <si>
    <t>Hi Antoni,_x000D_  _x000D_   _x000D_  _x000D_  Hope you had a chance to review the work shared._x000D_  _x000D_   _x000D_  _x000D_  I am resuming work to populate the missing metrics (highlighted in yellow) for the remaining 16 companies using the previously shared methodology. _x000D_  _x000D_   _x000D_  _x000D_  I plan to share the final output, in an updated Excel file, latest by 11:30 AM CET today (February 12, 2020)._x000D_  _x000D_   _x000D_  _x000D_  Hope this works._x000D_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Krati Goyal &lt;Krati.Goyal@evalueserve.com &lt;mailto:Krati.Goyal@evalueserve.com&gt; &gt; _x000D_  Sent: 11 February 2020 18:34_x000D_  To: Walton.Antoni@</t>
  </si>
  <si>
    <t>Hi Amber,_x000D_  _x000D_   _x000D_  _x000D_  Thank you for your reply!_x000D_  _x000D_   _x000D_  _x000D_  I am now resuming work to capture the recent policy changes for tobacco and tobacco products (reduced risk products and ready-made cigarettes) for the remaining 11 countries, starting from Bulgaria. _x000D_  _x000D_   _x000D_  _x000D_  I will share an update on this, covering as much grounds as possible, by 7:00 pm IST, today (February 12, 2020)._x000D_  _x000D_   _x000D_  _x000D_  Let me know in case of any additions or re-alignments._x000D_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t>
  </si>
  <si>
    <t>Hi Romain, _x000D_  _x000D_  Hope you had a chance to review the work shared yesterday._x000D_  _x000D_  Since we did not hear back from you, and considering the time zone you are in, we understand you might not get a chance to reply. Hence, we are releasing the bandwidth today; we will book the earliest available slot once you let us know if you would like us to conduct a general internet search to validate the revenue numbers.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Looking forward to working with you on future assignments._x000D_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Vandana Kushwaha &lt;Vandana.Kushwaha@evalueserve.com &lt;mailto:Vandana.Kushwaha@evalueserve.com&gt; &gt; _x000D_  Sent: 11 February 2020 19:28_x000D_  To: Tancre.Romain@</t>
  </si>
  <si>
    <t>Hi Wissam,_x000D_  _x000D_   _x000D_  _x000D_  Thank you for the go-ahead!_x000D_  _x000D_   _x000D_  _x000D_  I am resuming work in identifying five additional International Cultural Centers. For the remaining two categories (Operas and amphitheaters), I will identify five international and five middle eastern centers, and will work simultaneously on both for identifying the information on their GFA, number of offerings, total number of visitors in a year and the accommodation capacity. To locate the required information, I will conduct a General Internet search._x000D_  _x000D_   _x000D_  _x000D_  I will invest the allocated budget of two hours and will share my update with you by 1.30 pm Dubai time today (February 12, 2020)._x000D_  _x000D_   _x000D_  _x000D_  Let me know in case of any re-alignments,_x000D_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11 February 2020 19:40_x000D_  To: Bechara, Wissam &lt;Bechara.Wissam@</t>
  </si>
  <si>
    <t>Hi James, _x000D_  _x000D_   _x000D_  _x000D_  Thank you for sharing the request with us!_x000D_  _x000D_   _x000D_  _x000D_  I have gone through the instructions provided in the request and the shared Excel file, my understanding is that you require me to identify facilities in Agricultural and Forestry industries for the shared six local government areas, on the following five parameters:_x000D_  _x000D_  *	Asset Name_x000D_  *	Industry &amp; Sub-Industry_x000D_  *	Address_x000D_  *	Brief Description of the Asset_x000D_  *	Spatial Coordinates_x000D_  _x000D_   _x000D_  _x000D_  I plan to leverage the websites of local government bodies, to collate a list of facilities and will then use google maps to capture the coordinates of the respective facility. I will perform a General internet search to fill in any further gaps._x000D_  _x000D_   _x000D_  _x000D_  I will share my findings for the day, covering as much ground as possible, by 12:30 am Sydney time, tomorrow (February 13, 2020)._x000D_  _x000D_   _x000D_  _x000D_  Feel free to reach out in case you have any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Katherine Arcaya &lt;Katherine.Arcaya@evalueserve.com &lt;mailto:Katherine.Arcaya@evalueserve.com&gt; &gt; _x000D_  Sent: 12 February 2020 03:24_x000D_  To: Riseley, James &lt;Riseley.James@</t>
  </si>
  <si>
    <t>Hi Wei,_x000D_  _x000D_   _x000D_  _x000D_  Apologies for the inconvenience caused,_x000D_  _x000D_   _x000D_  _x000D_  Our colleagues in Chile are offline right now; thus, Pablo and team will get back to you on this, once our Chile center resumes operations in 7 hours. 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Ong, Wei Jian &lt;Ong.WeiJian@</t>
  </si>
  <si>
    <t>Hi Yuta, _x000D_  _x000D_   _x000D_  _x000D_  We hope you got a chance to review the shared work._x000D_  _x000D_   _x000D_  _x000D_  We have reserved some capacity to assist you on this request today (February 12, 2020) and are awaiting your response on the query stated in our previous Email regarding the terminologies available in the tab “Kettle Research” of the shared Excel file. Also, let us know if you would like us to continue work on the task by 2:30 PM Japan time, today (February 12, 2020). In case we do not hear back from you, we plan to release the booked capacity for the day, and will book the next earliest available slot, as per your requirement._x000D_  _x000D_   _x000D_  _x000D_  Looking forward to your reply,_x000D_  _x000D_   _x000D_  _x000D_  Best Regards,_x000D_  _x000D_  Shailabh and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Mansi Narang _x000D_  Sent: February/11/2020 19:05_x000D_  To: Inumaru.Yuta@</t>
  </si>
  <si>
    <t>Attn. Azraa: Evalueserve Acknowledgement: Computational protein engineering technology_RES1070148_February 12, 2020</t>
  </si>
  <si>
    <t>Hello Azraa, _x000D_  _x000D_   _x000D_  _x000D_  Thank you for sharing the request._x000D_  _x000D_   _x000D_  _x000D_  Since the deadline of your request has already passed, let us know if you would like us to initiate work on the task. We have reserved 9 hours of capacity on this request and based on your go ahead we will proceed accordingly._x000D_  _x000D_   _x000D_  _x000D_  In case we do not hear back from you by 1:00 AM New Jersey time today (February 12, 2020), we plan to release the reserved capacity. We understand that it might not be feasible for you to reply at the moment due to difference in time zones. However, please feel free to let us know in case of any further assistance required, and we will book the earliest available bandwidth for you._x000D_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04:11:24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RES1070148 &lt;https://bcg.service-now.com/nav_to.do?uri=u_request_drs_kpo_evs.do%3Fsys_id=ca50ef9b1bbecc903fbd2067ec4bcba0%26sysparm_stack=u_request_drs_kpo_evs_list.do&gt; _x000D_  Requestor: Chaudhury Azraa_x000D_  Request Subject: Computational protein engineering technology_x000D_  Requested Deadline: 2020-02-11 13:30_x000D_  _x000D_  Original Request:_x000D_  I need the following information for a number of different companies:_x000D_  _x000D_  Founding year_x000D_  Revenue_x000D_  VC funding_x000D_  Number of employees_x000D_  Corporate partnerships (list companies)_x000D_  Academic partnerships (list universities)_x000D_  Overview of products (list product with 1 sentence description of what it is)_x000D_  Underlying technology (1 sentence description of technology that supports product e.g. AI, machine learning, homology modeling)_x000D_  _x000D_  The companies I would like the above information for are:_x000D_  _x000D_  Schrodinger_x000D_  BIOVIA Discovery Studio_x000D_  Chemical Computing Group_x000D_  Atomwise_x000D_  Data Robot_x000D_  Benevolent AI_x000D_  Rosetta_x000D_  LabGenius _x000D_  Novafold_x000D_  Nmerate_x000D_  ProteinQure _x000D_  _x000D_  Please cc ahn.alice@</t>
  </si>
  <si>
    <t>Hi Ademir,_x000D_  _x000D_   _x000D_  _x000D_  Thank you for sharing the request._x000D_  _x000D_   _x000D_  _x000D_  I am initiating work to locate the salaries of “office boys” (alternatively coffee boys or tea boys) in United Arab Emirates. As suggested, I will leverage the third-party jobs websites Indeed and Pay scale to source the required information, followed by conducting an Open Internet search and further compare the shared scope of work against the website job description._x000D_  _x000D_   _x000D_  _x000D_  I plan to share an update on the task compiled in an Excel file, by 10:30 AM São Paulo time, today (February 12, 2020). Let me know, if you have any budget cap in mind for this task or if you would like me to capture any certain number of job offers._x000D_  _x000D_   _x000D_  _x000D_  Looking forward to your reply._x000D_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11 February 2020 14:09_x000D_  To: Balena.Ademir@</t>
  </si>
  <si>
    <t>Hi Claire,_x000D_  _x000D_   _x000D_  _x000D_  I hope you had a chance to review the shared work._x000D_  _x000D_   _x000D_  _x000D_  Since we did not hear back from you, we are releasing the capacity booked for today (February 12, 2020). However, we understand that it might not be possible for you to reply due to the difference in time zones, hence we have reserved some capacity to assist you on this request tomorrow (February 13, 2020). Please let us know if you would like us to resume the task and we will proceed accordingly, once we resume our operations by 11 pm EST, today (February 12, 2020)._x000D_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Smarth Grover _x000D_  Sent: 11 February 2020 20:04_x000D_  To: Beskin, Claire &lt;Beskin.Claire@</t>
  </si>
  <si>
    <t>Sure Amber, I will share an update as soon as I complete work on the developing countries, latest by 2:00 pm IST, today (February 12, 2020). Post this, I will resume work on the developed countries, and share another update by 7 pm IST today._x000D_  _x000D_   _x000D_  _x000D_  Hope this works. Let me know in case of any other changes._x000D_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t>
  </si>
  <si>
    <t>Hi Abhinav,_x000D_  _x000D_   _x000D_  _x000D_  Greetings from India Center!_x000D_  _x000D_   _x000D_  _x000D_  Since the deadline for this request has already passed, let us know if you still require assistance on this request. Given a go ahead, we will then initiate work on the request and will share detailed methodology and estimated timelines. _x000D_  _x000D_   _x000D_  _x000D_  We understand due to difference in the time-zone you may not be able to reply at this moment, hence we are releasing the capacity booked to assist on this request today and will book the next earliest available slot, post receiving your go-ahead on the request._x000D_  _x000D_   _x000D_  _x000D_  Hope this works for you and let us know in case of any changes,_x000D_  _x000D_   _x000D_  _x000D_  Best regards,_x000D_  _x000D_  Shailabh_x000D_  _x000D_   _x000D_  _x000D_  Shailabh Agrawal | Business Analyst | Evalueserve | + 91 124 462 2300 (Extn. 1414)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11 February 2020 21:47_x000D_  To: Mopuri.Abhinav@</t>
  </si>
  <si>
    <t>Hi David,_x000D_  _x000D_   _x000D_  _x000D_  Thank you for sharing the follow up request._x000D_  _x000D_   _x000D_  _x000D_  Our colleagues in Romania are offline right now; thus, Kathrin and team will get back to you with the update on capacity in next 2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Zuluaga Martinez, David &lt;ZuluagaMartinez.David@</t>
  </si>
  <si>
    <t>Hi Danielle,_x000D_  _x000D_   _x000D_  _x000D_  Thank you for sharing the request with us. _x000D_  _x000D_   _x000D_  _x000D_  We are initiating work to find out information on the parameters such as market size, forecasted growth (from 2020-2025) and competitive landscape for the shared list of sub-segments under the seven markets: Aero structures, Cyber, Radar, Sensors, Armor, Precision munitions and Electric warfare. As suggested, we will first cover the parameters ‘Market size’ and ‘Forecasted Growth’ for each of the segments under the mentioned markets and post that we will conduct research on the ‘Competitive landscape’ of these markets. _x000D_  _x000D_   _x000D_  _x000D_  To carry out the research, we will leverage our available databases such as EMIS (market reports) and Thomson One (for industry reports), followed by conducting a General Internet search. _x000D_  _x000D_   _x000D_  _x000D_  We will share our findings, compiled in a Word document, covering as much ground as possible, by 3:30 pm Tel Aviv time, today (February 12, 2020). Let us know in case you have any budget cap on the request. _x000D_  _x000D_   _x000D_  _x000D_  Looking forward to your reply,_x000D_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11 February 2020 11:14_x000D_  To: Evans.Danielle@</t>
  </si>
  <si>
    <t>Hi James, _x000D_  _x000D_   _x000D_  _x000D_  Thank you for the quick reply._x000D_  _x000D_   _x000D_  _x000D_  As suggested, I will be performing a General internet search to collate a comprehensive list of facilities dealing in the Agricultural and Forestry industries for the shared six locations._x000D_  _x000D_   _x000D_  _x000D_  I will share my findings for the day, covering as much ground as possible, by 12:30 am Sydney time, tomorrow (February 13, 2020)._x000D_  _x000D_   _x000D_  _x000D_  Feel free to reach out in case you have any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Riseley, James &lt;Riseley.James@</t>
  </si>
  <si>
    <t>Hi Ashwin,_x000D_  _x000D_   _x000D_  _x000D_  Thank you for reaching out to us and greetings from our India centre._x000D_  _x000D_   _x000D_  _x000D_  I am initiating work to locate information on the below mentioned points:_x000D_  _x000D_   _x000D_  _x000D_  Task 1 – Identify potential acquisition targets in the real estate industry after understanding the business operated by your client (CBRE's TCC division &lt;https://www.cbre.com/tcc&gt; ). As suggested, I will look for the targets in the 4 regions (Bay Area, Florida, the UK, and Continental Europe) with strong local presence._x000D_  _x000D_   _x000D_  _x000D_  Task 2 – Capture the following details of Greystar &lt;https://www.greystar.com/&gt; , which has been identified as a potential target_x000D_  _x000D_  *	Purchase Price_x000D_  *	Financials, i.e – Revenue/Net Sales_x000D_  *	Business/Office Locations/Location of current assets_x000D_  *	Employee count_x000D_  _x000D_   _x000D_  _x000D_  To look for the required information, I plan to conduct a General Internet search to identify the potentials targets for CBRE's TCC division &lt;https://www.cbre.com/tcc&gt; . As Greystar &lt;https://www.greystar.com/&gt;  is a private company, I will first leverage the Orbis database to track their financial information, followed by scanning their company website and conduct a General Internet search to fill out any further gaps._x000D_  _x000D_   _x000D_  _x000D_  I will share an update of my findings compiled in an Excel file, by 5:30 am Los Angeles time, today (February 12, 2020)_x000D_  _x000D_   _x000D_  _x000D_  I hope this works well with you. Let me know in case of any further suggestions/alterations._x000D_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</si>
  <si>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Michael,_x000D_  _x000D_   _x000D_  _x000D_  Thank you for reaching out to us,_x000D_  _x000D_   _x000D_  _x000D_  The earliest available slot to assist you on this request is today, February 12, 2020 from our Romania centre. Let us know if the timelines work for you and we will book the bandwidth accordingly. The team will share a detailed methodology and expected delivery timelines once they initiate work on the request in next 2 hours._x000D_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_________________________________x000D_  _x000D_  From: Request Management System_x000D_  Sent: 12 February 2020 10:41:33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RES1070398 &lt;https://bcg.service-now.com/nav_to.do?uri=u_request_drs_kpo_evs.do%3Fsys_id=009bbcab1bfec0d4b176964ead4bcb09%26sysparm_stack=u_request_drs_kpo_evs_list.do&gt; _x000D_  Requestor: Jonas Michael_x000D_  Request Subject: Important and urgent request: Supplier search_x000D_  Requested Deadline: _x000D_  _x000D_  Original Request:_x000D_  From: Jonas.Michael@</t>
  </si>
  <si>
    <t>Hi Nissim,_x000D_  _x000D_   _x000D_  _x000D_  Thank you for sharing the request with us._x000D_  _x000D_   _x000D_  _x000D_  We are initiating work on the task, to locate information for US market size for the shared 8 industries (‘Search engine’, ‘Sanitary Paper Product Manufacturing’, ‘Wireless Telecommunications Carriers’, ‘Major Household Appliance’, ‘Satellite TV Providers’, ‘Soda Production’, ‘Tire Manufacturing’ and ‘Food Service Contractors’). _x000D_  _x000D_   _x000D_  _x000D_  The link shared (https://news.cision.com/ibisworld/r/top-10-highly-concentrated-industries,c9219248) only provides the 2019 market size and does not provide information on the top player’s market share in the US. Thus, to locate the asked information, we will leverage EMIS (for press search) and Thomson One (for analyst report) followed by a General Internet search. In case of limited information availability for the year 2019, we plan to capture the asked information for the years 2017 or 2018 (as per the availability). Hope this is suitable._x000D_  _x000D_   _x000D_  _x000D_  We will share our findings compiled in the shared power-point deck along with the relevant sources, by 7:30 am Chicago time, today (February 12, 2020). Also, please let us know if you have any budget cap in mind for the request._x000D_  _x000D_   _x000D_  _x000D_  Looking forward to hearing from you,_x000D_  _x000D_   _x000D_  _x000D_  Regards,_x000D_  _x000D_  Tanuj and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09:03:18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RES1070314 &lt;https://bcg.service-now.com/nav_to.do?uri=u_request_drs_kpo_evs.do%3Fsys_id=cd15a0ab1bfac0d4b176964ead4bcb7c%26sysparm_stack=u_request_drs_kpo_evs_list.do&gt; _x000D_  Requestor: Ray Nissim_x000D_  Request Subject: Request: Market Size / Top Players for Highly Concentrated Industries_x000D_  Requested Deadline: _x000D_  _x000D_  Original Request:_x000D_  From: Ray.Nissim@</t>
  </si>
  <si>
    <t>Hi Amit,_x000D_  _x000D_   _x000D_  _x000D_  Thank you for sharing the guidance on formatting of the compiled information._x000D_  _x000D_   _x000D_  _x000D_  I am resuming work on the task to segregate the data populated in the last update as per each keyword. This will make a total of 5 tabs._x000D_  _x000D_   _x000D_  _x000D_  I will share my findings, in an Excel, by 12:30, pm IST, today (February 12, 2020)._x000D_  _x000D_   _x000D_  _x000D_  Please let me know in case of any changes._x000D_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Rai, Amit &lt;Rai.Amit@</t>
  </si>
  <si>
    <t>Hi Abby, _x000D_  _x000D_   _x000D_  _x000D_  I am initiating work on this request, to locate revenue (column E) for the listed 28 companies in the Excel file shared by you. _x000D_  _x000D_   _x000D_  _x000D_  As suggested, I will follow the following criteria; capturing revenue for the year of acquisition and if the revenue for the year of acquisition is not available, then capturing the closest year revenue before the acquisition year. Also, as mentioned in case of Birlasoft (where only certain assets were acquired, if revenue attributable to those assets are available), similarly I will go through press releases for all 28 mentioned companies in order to understand the acquisition details. _x000D_  _x000D_   _x000D_  _x000D_  In order to locate this information, I will check company websites and IR materials (if available), leverage subscription databases such as Factiva and further conduct an Open Internet search. _x000D_  _x000D_   _x000D_  _x000D_  I will share an interim covering as much companies as possible by 2 PM IST, today (February 12, 2020)._x000D_  _x000D_   _x000D_  _x000D_  Hope this works for you, please let me know in case of any re-alignments._x000D_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Antony, Abby &lt;Antony.Abby@</t>
  </si>
  <si>
    <t>Hi Sagar,_x000D_  _x000D_   _x000D_  _x000D_  Thanks for sharing the additional task._x000D_  _x000D_   _x000D_  _x000D_  I am initiating work to capture information for the nine countries on the parameters: Total POS or POS per person, Presence of local switch and 24/7 payments system. Based on the preliminary research conducted, information on local switch and 24/7 payment systems will be available in a qualitative format. Hence, for them I plan to capture Yes/No, followed by the description. Hope this works._x000D_  _x000D_   _x000D_  _x000D_  I will prioritize countries in the order mentioned in the Email below i.e. India, Ghana, Mexico, Kenya, Thailand, Tanzania, Peru, Rwanda and Bangladesh. To locate data on the required ask, I will primarily conduct a General internet search and leverage Factiva database. As suggested, I will compile my findings in an Excel sheet and share an interim update by 3:00 pm IST, today (February 12, 2020). _x000D_  _x000D_   _x000D_  _x000D_  Let me know in case of any changes._x000D_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Vaishnavi, Sagar &lt;Vaishnavi.Sagar@</t>
  </si>
  <si>
    <t>Hi Ademir,_x000D_  _x000D_   _x000D_  _x000D_  Thank you for the swift response._x000D_  _x000D_   _x000D_  _x000D_  As suggested, I will capture information on all the job listings under “office boys” from Indeed and Pay scale (for UAE). Further, I will conduct a Google search for such job offers and create an average salary, using a sample of at least 30 offers._x000D_  _x000D_   _x000D_  _x000D_  Let me know in case of changes._x000D_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Balena, Ademir &lt;Balena.Ademir@</t>
  </si>
  <si>
    <t>Attn. Jason: Evalueserve Acknowledgement &amp; Update: Charge Code: 311414-64 | Deadline: 4am ET 2/12/2020 _RES1070238_February 12, 2020</t>
  </si>
  <si>
    <t>Hi Jason,_x000D_  _x000D_   _x000D_  _x000D_  Thank you for your patience!_x000D_  _x000D_   _x000D_  _x000D_  I invested some time to identify the number of employees from the suggested four companies through openly available data on linkedin, for designation ‘Commercial HVAC Technician’, in the US. Since, we can not login using our personal login credentials, I conducted an Open Internet search using the search string as “company name and LinkedIn” and got the result as per the below snippet, which required login credentials for further information on the employees for the asked title. _x000D_  _x000D_   _x000D_  _x000D_  _x000D_  _x000D_   _x000D_  _x000D_  For another search using the job title in serach string, the search results displayed were as per the below snippet. Here also, it required login access:_x000D_  _x000D_   _x000D_  _x000D_  _x000D_  _x000D_   _x000D_  _x000D_  Furthermore, I conducted an Open Internet search and scanned BoardEx database for the ask, unfortunately, no significant results were available. _x000D_  _x000D_   _x000D_  _x000D_  Way forward: Since the desired results were not available through this methodology and as communicated by my colleague Prashant that we are not allowed to use our personal IDs or register with personal IDs on LinkedIn, I am holding my efforts on the task. Let me know in case you have any alternate approach to proceed on this request, and I will re-align my research accordingly._x000D_  _x000D_   _x000D_  _x000D_  Looking forward to hearing from you,_x000D_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Yu, Jason &lt;Yu.Jason@</t>
  </si>
  <si>
    <t>Hi Urvashi,_x000D_  _x000D_   _x000D_  _x000D_  Thank you for sharing this request. _x000D_  _x000D_   _x000D_  _x000D_  I am initiating work to locate information on the below two asks, mentioned in the E-mail below. I will prioritize working on Ask 1, followed by Ask 2. _x000D_  _x000D_  *	Ask 1: Populating revenue (latest available year) and iOS app size data in the shared Excel worksheet. For this, I will leverage Thomson One (for public companies) and Orbis database (for private companies), company IR materials, scan the appstore &lt;https://apps.apple.com/us/app/airbnb/id401626263&gt;  website and will later follow-up by conducting an Open Internet search to fill in any gaps_x000D_  *	Ask 2: Benchmark the countries namely France, Singapore, Philippines, Thailand, Malaysia, Indonesia and India, for the below mentioned questions: _x000D_  _x000D_  *	Is there a lot of SMS-based spam, especially in the prepaid phone segment. What is the average level of such spam (e.g. per person per month)_x000D_  *	Do operators sell bulk SMS to advertisers_x000D_  *	no-SMS spam / anti-bulk SMS spam legislation scenario in the mentioned markets_x000D_  _x000D_   _x000D_  _x000D_  I will compile my findings in an Excel file, and share an interim update on the Ask 1 by 2:00 pm, IST today (February 12, 2020). _x000D_  _x000D_   _x000D_  _x000D_  Do let me know in case of any changes. 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Chauhan, Urvashi &lt;Chauhan.Urvashi@</t>
  </si>
  <si>
    <t>Hi Mitchell,_x000D_  _x000D_   _x000D_  _x000D_  We are initiating work to capture information on 21 requested parameters (such as total revenue, commission revenue, license fees etc.) in the Yellow highlighted cells of the shared Excel file. _x000D_  _x000D_   _x000D_  _x000D_  As suggested, to capture the information, we will leverage all the annual reports of MarketAxess &lt;https://www.marketaxess.com/&gt;  (since 2004) and will include the page numbers for your reference. We will also send the zip file with all Annual reports from 2004 -2019._x000D_  _x000D_   _x000D_  _x000D_  We will share our findings, covering as many years as possible, by 8:30 AM Miami time, February 12, 2020._x000D_  _x000D_   _x000D_  _x000D_  Hope this is suitable._x000D_  _x000D_   _x000D_  _x000D_  Warm regards,_x000D_  _x000D_  Evalueserve Team_x000D_  _x000D_   _x000D_  _x000D_  Manpreet Kaur | Business Analyst | Evalueserve | + 91 124 462 2300 (Extn. 1767)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11 February 2020 12:30_x000D_  To: Rose, Mitchell &lt;Rose.Mitch@</t>
  </si>
  <si>
    <t>Hi Danielle,_x000D_  _x000D_   _x000D_  _x000D_  Thank you for your reply!_x000D_  _x000D_   _x000D_  _x000D_  As suggested by you, we will try to cover as much information as possible on asked segments and share an update by 1:00 pm Tel Aviv time, today (February 12, 2020). However, we are not sure that information on all segments could be covered this time._x000D_  _x000D_   _x000D_  _x000D_  Hope this works._x000D_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Evans, Danielle &lt;Evans.Danielle@</t>
  </si>
  <si>
    <t>Hi Harrison,_x000D_  _x000D_   _x000D_  _x000D_  I am glad that the shared output was in line with your expectations._x000D_  _x000D_   _x000D_  _x000D_  I have initiated work to locate the highlighted line items (‘Depreciation, Amortisation and Net Impairment Losses’, ‘Net Operating Income/(Loss)’, ‘Additions to PP&amp;E’ and ‘Non-current segment assets’) for each segment and the overall company for all the years starting from 2007 to 2019 by following the previously stated methodology._x000D_  _x000D_   _x000D_  _x000D_  I plan to share my output by 5:30 AM, Pacific time, February 12, 2020._x000D_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Quitman, Harrison &lt;Quitman.Harrison@</t>
  </si>
  <si>
    <t>Hi Daniel,_x000D_  _x000D_   _x000D_  _x000D_  We are initiating work on the request to capture information on the requested parameters for the list of 22 companies in the Excel file shared by you. Also, we will search for more news and M&amp;A details for Lazada._x000D_  _x000D_   _x000D_  _x000D_  To locate the required information, we plan to run a batch search on Orbis database followed by conducting a General Internet search. Based on our experience, we would like to highlight that Orbis might provide an estimate of figures and not the exact values. We will highlight such cases in Blue._x000D_  _x000D_   _x000D_  _x000D_  We will share an update, covering as many companies as possible, by 9:30 PM Singapore Time, today (February 12, 2020)._x000D_  _x000D_   _x000D_  _x000D_  Please let us know in case of any realignments._x000D_  _x000D_   _x000D_  _x000D_  Regards,_x000D_  Evalueserve team_x000D_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Kan, Shing Chun &lt;Kan.ShingChun@</t>
  </si>
  <si>
    <t>Hi Michael,_x000D_  _x000D_   _x000D_  _x000D_  Thank you for your go-ahead on this,_x000D_  _x000D_   _x000D_  _x000D_  The capacity has been blocked and the team will be in touch with more details on delivery timelines and methodology in next 1 hour._x000D_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Jonas, Michael &lt;Jonas.Michael@</t>
  </si>
  <si>
    <t>Hi Yuta,_x000D_  _x000D_   _x000D_  _x000D_  Since we have not heard back from you on the next steps for this request, we are releasing the booked capacity for the day. Feel free to let us know in case you require further assistance on this or any other request, and we will book the earliest available bandwidth, as per your requirement._x000D_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Have a great day ahead!_x000D_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Mansi Narang _x000D_  Sent: February/12/2020 10:44_x000D_  To: Inumaru.Yuta@</t>
  </si>
  <si>
    <t>Hi Audrey,_x000D_  _x000D_   _x000D_  _x000D_  Thank you for your reply._x000D_  _x000D_   _x000D_  _x000D_  Please download the source reports for the work done on February 07, 2020 (Update 1), from the following send.bcg link: https://send.bcg.com/JqjOSoMhAeX4igufyhR6SShV_x000D_  _x000D_   _x000D_  _x000D_  Kindly let me know in case of any concerns._x000D_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McGovern, Audrey (Hoiles) &lt;McGovern.Audrey@</t>
  </si>
  <si>
    <t>Attn. Azraa: Evalueserve Capacity Release: Computational protein engineering technology_RES1070148_February 12, 2020</t>
  </si>
  <si>
    <t>Hello Azraa, _x000D_  _x000D_   _x000D_  _x000D_  We understand that due to a difference in time zone, it would have been difficult for you to revert back, hence, we are releasing today’s reserved capacity from India center. However, please feel free to let us know in case of any further assistance required, and we will book the earliest available bandwidth accordingly._x000D_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Shikha Singh (CaPs-08) &lt;Shikha.Singh1@evalueserve.com &lt;mailto:Shikha.Singh1@evalueserve.com&gt; &gt; _x000D_  Sent: 12 February 2020 10:49_x000D_  To: Chaudhury.Azraa@</t>
  </si>
  <si>
    <t>Hi Audrey,_x000D_  _x000D_   _x000D_  _x000D_  Thank you for sharing the additional task._x000D_  _x000D_   _x000D_  _x000D_  I will intiate work on the request in the second half of my day i.e. by 4:00 AM, ET, to capture financial figures on requested parameters such as “Size of market (USD)”, “CAGR / expected growth rate” for six different regions namely; ‘US’, ‘North/South America’, ‘MENA’, ‘Europe’, ‘Asia Pacific’, ‘Others’, mentioned  in the Excel file shared with the follow-up task. However, data on the above mentioned metrices could be on a lower side and also the information might not be available as per the shared regions. For example: in case of MENA, data might be available for MEA only. Hence, for such cases, I will collate the figures in column named ‘Others’._x000D_  _x000D_   _x000D_  _x000D_  I plan to work on both the tab of the request i.e. first I will populate data for tab named, IIS (for 11 markets) and then after completing this tab, I will initiate work on the second tab named, SAS (for eight markets)._x000D_  _x000D_   _x000D_  _x000D_  To locate the required information, I will leverage EMIS database (for market reports), followed by conducting a General Internet search. _x000D_  _x000D_   _x000D_  _x000D_  I will share an update, covering maximum markets as per the capacity availability, in the Excel file by 8:30 AM, ET, February 12, 2020 (Wednesday)._x000D_  _x000D_   _x000D_  _x000D_  Let me know in case of any changes._x000D_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McGovern, Audrey (Hoiles) &lt;McGovern.Audrey@</t>
  </si>
  <si>
    <t>Hi Misha,_x000D_  _x000D_   _x000D_  _x000D_  I am glad that the output shared was aligned with your requirements. Let us know in case you require our assistance on any other task and we would be happy to book the latest available slot to assist you accordingly._x000D_  _x000D_   _x000D_  _x000D_  Looking forward to working with you on future assignments._x000D_  _x000D_   _x000D_  _x000D_  Best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Hosain, Misha &lt;Hosain.Misha@</t>
  </si>
  <si>
    <t>Hi Amit,_x000D_  _x000D_   _x000D_  _x000D_  Thank you for your patience._x000D_  _x000D_   _x000D_  _x000D_  I have completed the task to collate data on wordcount for each keyword into five separate tabs namely; ‘Sustainability’, ‘Environment’, ‘CO2’, ‘Waste’ and ‘Scope 3’. I have used the data from the previously shared update and have compiled these tabs in the same Excel file._x000D_  _x000D_   _x000D_  _x000D_  Efforts Invested: 1 hour in this update (Total:4 hours) 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of any further assistance required on any project and we will book the earliest available slot to help you on the same._x000D_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Shourya Jaiswal _x000D_  Sent: 12 February 2020 11:18_x000D_  To: Rai.Amit@</t>
  </si>
  <si>
    <t>Hi Amit,_x000D_  _x000D_   _x000D_  _x000D_  Apologies for missing the file in the previous Email. Attached the is Excel file for your reference._x000D_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From: Shourya Jaiswal _x000D_  Sent: 12 February 2020 12:33_x000D_  To: Rai.Amit@</t>
  </si>
  <si>
    <t>Hi Ashwin,_x000D_  _x000D_   _x000D_  _x000D_  Thank you for your reply and further suggestions on Task 1._x000D_  _x000D_   _x000D_  _x000D_  As suggested, I will conduct a General Internet search to identify target companies in the three sectors (building types) – Multifamily, Senior Living and Life Science for the provided areas. Further, I will focus my research to identify the key players in the given sectors and operating in these areas. Also, I would like to clarify that I will not be searching for the players operating in the UK, and Continental Europe, which were provided in the earlier scope. Hope it is fine._x000D_  _x000D_   _x000D_  _x000D_  I will cover as many players as possible and share an update of my progress by 5:30 am Los Angeles time, today (February 12, 2020)._x000D_  _x000D_   _x000D_  _x000D_  I hope my understanding is aligned to your requirements. Let me know in case of further alterations._x000D_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Halgeri, Ashwin &lt;Halgeri.Ashwin@</t>
  </si>
  <si>
    <t>Hi Daniel,_x000D_  _x000D_   _x000D_  _x000D_  Thank you for your swift reply._x000D_  _x000D_   _x000D_  _x000D_  The Direct KPO team does not have access to Capital IQ. You can send an email to AskDRS@</t>
  </si>
  <si>
    <t>Hello Pierre-Adrien,_x000D_  _x000D_   _x000D_  _x000D_  Hope you are well and many thanks for the feedback and indications._x000D_  _x000D_   _x000D_  _x000D_  We have resumed operations at our Romania center and I am about to continue the work on the rest of e-mails, updating the latest file you shared._x000D_  _x000D_   _x000D_  _x000D_  I will be in touch with the final results as soon as completed._x000D_  _x000D_   _x000D_  _x000D_  Meanwhile, any changes that may occur on your side,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Oudenot, Pierre-Adrien [mailto:Oudenot.Pierre-Adrien@</t>
  </si>
  <si>
    <t>Hi Wee Kee,_x000D_  _x000D_   _x000D_  _x000D_  Many thanks for reaching out to us. We will gladly help with this research today, February 12, from our Romania center and share the results with you as soon as completed, no later than 6 pm, Kuala Lumpur time._x000D_  _x000D_   _x000D_  _x000D_  Should there be any changes or notes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t>
  </si>
  <si>
    <t>Hi Jean and Montaha,_x000D_  _x000D_   _x000D_  _x000D_  Hope you had a great start of the day._x000D_  _x000D_   _x000D_  _x000D_  We have resumed operations at our Romania center and I was wondering if you might need further assistance on this request, in order to plan our day accordingly. In case we do not hear from you until 12 pm Dubai time, I plan to release the capacity for the day._x000D_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Daher Mansour, Jean [mailto:DaherMansour.Jean@</t>
  </si>
  <si>
    <t>Hi Joyce,_x000D_  _x000D_   _x000D_  _x000D_  Thank you for sharing the request with us._x000D_  _x000D_   _x000D_  _x000D_  I am initiating work to capture information on the change in ‘consumer trust’ for the last 15 years in Australia. As suggested, I will try to locate specific information related to the decline of trust in banks relative to other industries. _x000D_  _x000D_   _x000D_  _x000D_  To look for the ask, I will check Factiva database to capture relevant news articles/press releases discussing such topics and further conduct an Open Internet search to fill out the gaps._x000D_  _x000D_   _x000D_  _x000D_  I will invest the allocated budget of 3 hours and will share my findings in an Excel file by 12:30 am Melbourne time, tomorrow (February 13, 2020)._x000D_  _x000D_   _x000D_  _x000D_  Let me know in case of any suggestions/realignments._x000D_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t>
  </si>
  <si>
    <t>Hi Oliver,_x000D_  _x000D_   _x000D_  _x000D_  Hope my email finds you well. _x000D_  _x000D_   _x000D_  _x000D_  We have just started operations in the Romania office and I am about to initiate work on this request._x000D_  _x000D_   _x000D_  _x000D_  As methodology, I will populate the Excel you shared for the 3 countries using the indicated sources. I will send you an update later today, by 2 pm CET, February 12. In the meantime, feel free to let me know in case of any notes or suggestions._x000D_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Gruenvogel, Oliver &lt;Gruenvogel.Oliver@</t>
  </si>
  <si>
    <t>Hi Azhar,_x000D_  _x000D_   _x000D_  _x000D_  Hope your day started well and you got a chance to go through the results shared yesterday._x000D_  _x000D_   _x000D_  _x000D_  We have resumed operations at our Romania center and we will continue work on task 1 today, February 12. We will finish gathering the prices for the remaining items for the spirits category and then start work on the whiskey category._x000D_  _x000D_   _x000D_  _x000D_  Regarding task 2 - services in restaurants/bars within Jumeirah Group Hotels – it would be great if you could look over the results shared yesterday and guide us through the following issue:_x000D_  _x000D_  *         A lot of the fields are work in progress due to the fact that they do not seem to be restaurants or bars, e.g. banquet mas, minibar, room service or executive lounge. For these specific cases, it would be great if you could share a bit more guidance._x000D_  _x000D_   _x000D_  _x000D_  We will get back to you as soon as we finish task 1. Meanwhile, should you have any notes or suggestions for task 2, please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Tuesday, February 11, 2020 6:03 PM_x000D_  To: Alam.Azhar@</t>
  </si>
  <si>
    <t>Hi Alice,_x000D_  _x000D_   _x000D_  _x000D_  Thank you for the swift reply!_x000D_  _x000D_   _x000D_  _x000D_  I am initiating work on the task, to locate details catering to the below mentioned parameters for the shared list of 11 companies: _x000D_  _x000D_  *	Founding year_x000D_  *	Revenue_x000D_  *	VC funding_x000D_  *	Number of employees_x000D_  *	Corporate partnerships (where I will list the name of companies)_x000D_  *	Academic partnerships (update the list of universities)_x000D_  *	Overview of products (list the products with a brief description about them)_x000D_  *	Underlying technology (brief description of the technology that supports the products)_x000D_  _x000D_  To collate the asked information, I plan to leverage Orbis database to conduct a batch search for private companies and Thomson One database for publicly listed companies. I plan to refer Crunchbase to update details around VC funding, if available. Additionally, I will scan the official websites of these companies and scan their IR material, followed by conducting a General Internet search._x000D_  _x000D_   _x000D_  _x000D_  I plan to share an update, compiled in an Excel file, covering as much as possible, by 8:30 AM New Jersey time, today (February 12,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Ahn, Alice &lt;Ahn.Alice@</t>
  </si>
  <si>
    <t>Hi Michael,_x000D_  _x000D_   _x000D_  _x000D_  Hope my Email finds you well._x000D_  _x000D_   _x000D_  _x000D_  We have resumed operations from our Romania center and we are initiating work on this request. We have looked over the requirements and as of now, everything is clear. Therefore, we plan to start with a General Internet search to identify 15-20 small suppliers for the listed categories with a focus on Middle East region. We will include the suppliers in an Excel file along with their name, annual revenue, country of headquarter and the distance in km between supplier location and SABIC. For annual revenues, we will search for annual reports in case available, otherwise we will use Orbis and Factiva databases. _x000D_  _x000D_   _x000D_  _x000D_  As the scope is to identify 15-20 suppliers per each category, it would be hard, as of now, to estimate whether we will be able to finish the entire request today. Nonetheless, we plan to send you an update with our progress latest by our EOD, 5 PM CET, and in case needed, we will also book some capacity for tomorrow to continue work on this._x000D_  _x000D_   _x000D_  _x000D_  Please feel free to let us know in case of any notes or suggestions from your side._x000D_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Prashant Singh _x000D_  Sent: Wednesday, February 12, 2020 8:26 AM_x000D_  To: Jonas, Michael &lt;Jonas.Michael@</t>
  </si>
  <si>
    <t>Hi Yuki,_x000D_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in the RMS as usual and one of the other 3 centers will assist you in English according to their capacity._x000D_  _x000D_   _x000D_  _x000D_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You can also book our Japanese capacity after Feb 24 in advance. Please feel free to reach out to us if you have any other questions._x000D_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Shimokawa, Yuki &lt;Shimokawa.Yuki@</t>
  </si>
  <si>
    <t>Hi Wissam,_x000D_  _x000D_   _x000D_  _x000D_  Thank you for your time over call!_x000D_  _x000D_   _x000D_  _x000D_  As discussed, I will first finish the remaining work on the Cultural Centers tab and will cease my effort for the parameter ‘total offerings/shows’. Post this, I will initiate work on the remaining sections for the Opera Houses and Amphitheaters. _x000D_  _x000D_   _x000D_  _x000D_  I will share an update for the ‘Cultural Centers’ by 2.30 pm Dubai time and my final update for the day by 5.30 pm Dubai time today (February 12, 2020)._x000D_  _x000D_   _x000D_  _x000D_  Hope this works well with you.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12 February 2020 12:29_x000D_  To: BCG &lt;BCG@evalueserve.com &lt;mailto:BCG@evalueserve.com&gt; &gt;_x000D_  Subject: Attn. Wissam: Evalueserve Update: KSA tourism specific data/Other worldwide destinations tourism specific data_RES1066519_February 12,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t>
  </si>
  <si>
    <t>Hi Amber,_x000D_  _x000D_   _x000D_  _x000D_  With this update, we have completed work on the remaining three developing countries (Bulgaria, South Africa and Croatia), using the methodology as followed in our previous updates. Our findings are compiled in the attached Excel file._x000D_  _x000D_   _x000D_  _x000D_  During the course of my research, we came across the WHO report on the Global Tobacco Epidemic, 2019 for Bulgaria, South Africa and Croatia as well, which can be extracted from the following links:_x000D_  _x000D_  *	Bulgaria &lt;https://www.who.int/tobacco/surveillance/policy/country_profile/bgr.pdf?ua=1&gt; _x000D_  *	South Africa &lt;https://www.who.int/tobacco/surveillance/policy/country_profile/zaf.pdf?ua=1&gt; _x000D_  *	Croatia &lt;https://www.who.int/tobacco/surveillance/policy/country_profile/hrv.pdf?ua=1&gt; _x000D_  _x000D_   _x000D_  _x000D_  Efforts Invested: 3 Hours (Total: 10 Hours)_x000D_  _x000D_  Charge Code: 188900-59_x000D_  _x000D_   _x000D_  _x000D_  Way Forward: We have initiated work on the eight developed countries, and will share another update on this, by 7:00 IST, today (February 12, 2020)._x000D_  _x000D_   _x000D_  _x000D_  Let us know in case of any suggestions or queries._x000D_  _x000D_   _x000D_  _x000D_  Best regards,_x000D_  _x000D_  Mansi and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Siddharrth Kumar &lt;Siddharrth.Kumar@evalueserve.com &lt;mailto:Siddharrth.Kumar@evalueserve.com&gt; &gt; _x000D_  Sent: 12 February 2020 10:58_x000D_  To: Chourasia, Amber &lt;Chourasia.Amber@</t>
  </si>
  <si>
    <t>Hi Michael,_x000D_  _x000D_   _x000D_  _x000D_  Thank you for your swift reply and note on this. Indeed, searching for 15-20 suppliers in total will improve the deliverable timeline and we will be able to send you the final results latest by our EOD, 5 pm CET. _x000D_  _x000D_   _x000D_  _x000D_  Nonetheless, in case of any changes from our side while conducting the research, we will reach out to you with an update._x000D_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Jonas, Michael [mailto:Jonas.Michael@</t>
  </si>
  <si>
    <t>Hi Brian,_x000D_  _x000D_   _x000D_  _x000D_  We are initiating work to capture average wages data for Pune (India) and Dalian (China). As suggested, we will also look for any additional information pertaining to ‘total labor costs’  including wage, benefits, bonuses._x000D_  _x000D_   _x000D_  _x000D_  We plan to spend 3 hours and conduct a General Internet search to look for any statistical data for wages and labor costs._x000D_  _x000D_   _x000D_  _x000D_  We will share the output by 7.30 PM Chicago time, February 12, 2020._x000D_  _x000D_   _x000D_  _x000D_  Best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Katherine Arcaya &lt;Katherine.Arcaya@evalueserve.com &lt;mailto:Katherine.Arcaya@evalueserve.com&gt; &gt; _x000D_  Sent: 12 February 2020 01:12_x000D_  To: Chester.Brian@</t>
  </si>
  <si>
    <t>Hi Ikuko,_x000D_  _x000D_   _x000D_  _x000D_  Thank you for the feedback, I’m glad I was able to help._x000D_  _x000D_   _x000D_  _x000D_  Of course, I will be happy to assist you whenever research is needed._x000D_  _x000D_   _x000D_  _x000D_  Have a great rest of the day,_x000D_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Terada, Ikuko [mailto:Terada.Ikuko@</t>
  </si>
  <si>
    <t>Sure Wissam, I will focus on the Cultural Centers and the Opera and will not work on Amphitheatres for now._x000D_  _x000D_   _x000D_  _x000D_  Regards,_x000D_  _x000D_  Sanprati 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t>
  </si>
  <si>
    <t>Hi Vaibhav,_x000D_  _x000D_   _x000D_  _x000D_  Thank you for your time over the call._x000D_  _x000D_   _x000D_  _x000D_  As discussed, I have populated information for the three countries namely India, Ghana and Mexico on the asked parameters. My findings are compiled in the attached Excel file with their respective sources. In order to capture the above information, I conducted General Internet search by using keywords such as Payment switch, total POS etc. _x000D_  _x000D_   _x000D_  _x000D_  During the course of my research, I found that Mexico does not have a local switch for payments. Also, as suggested I capped my efforts to 20 minutes for the parameter, “24/7 payments system”._x000D_  _x000D_   _x000D_  _x000D_  Efforts Invested: 2 hours (Total: 18 hours)_x000D_  _x000D_  Charge Code: 235389-58_x000D_  _x000D_   _x000D_  _x000D_  Way Forward: I will continue working on the remaining six countries to populate information for the three asked parameters and send an update by 7.00 pm, IST today (February 12, 2020)._x000D_  _x000D_   _x000D_  _x000D_  Hope you find the shared information useful._x000D_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Varunika Shah &lt;Varunika.Shah@evalueserve.com &lt;mailto:Varunika.Shah@evalueserve.com&gt; &gt; _x000D_  Sent: 12 February 2020 11:18_x000D_  To: Vaishnavi.Sagar@</t>
  </si>
  <si>
    <t>Hi Abby, _x000D_  _x000D_   _x000D_  _x000D_  In this update, I have completed work to locate revenue figures for the first 7 target companies acquired by ‘EXL Holdings’. However, overall information on the ask is limited as majority of the companies are private in nature, hence I have captured the information, depending on the data availability. _x000D_  _x000D_   _x000D_  _x000D_  In order to locate the information, I primarily checked company websites and press releases. Unfortunately, that did not yield any useful results. Further I checked Factiva and 10-K reports for the company ‘EXL Holdings’.  I have compiled my findings in the attached Excel file and have added an additional column to capture comments. _x000D_  _x000D_   _x000D_  _x000D_  Efforts Invested: 2 hours_x000D_  _x000D_  Charge Code: 343715-06_x000D_  _x000D_   _x000D_  _x000D_  Effort Estimation: It took me ~15-20 minutes per company to check for information exhaustively from sources such as company websites, Factiva, Press releases and EXL Holding’s 10-K reports. Therefore going by this estimate, it would take me 6 additional hours to complete the remaining 21 companies. _x000D_  _x000D_   _x000D_  _x000D_  Way Forward: Please review the works done so far, and let me know the future course of action on this request. Meanwhile, I am continuing work to locate revenue information for the remaining 21 companies, and will share an update covering as much ground as possible by 7 PM IST, today (February 12,2020)._x000D_  _x000D_   _x000D_  _x000D_  Looking forward to your reply.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12 February 2020 11:18_x000D_  To: 'Antony.Abby@</t>
  </si>
  <si>
    <t>Hello Pierre-Adrien,_x000D_  _x000D_   _x000D_  _x000D_  I have now covered all the e-mails and added the final results in the attached Excel file. _x000D_  _x000D_   _x000D_  _x000D_  Efforts Invested: 0.5 Hours (Total Hours: 8)_x000D_  _x000D_  Charge Code: 246126-53_x000D_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I can further assist with this or any other research request, do let me know._x000D_  _x000D_   _x000D_  _x000D_  Have a great day,_x000D_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Adela Blaga _x000D_  Sent: Wednesday, February 12, 2020 9:31 AM_x000D_  To: Oudenot.Pierre-Adrien@</t>
  </si>
  <si>
    <t>Hi Amber, _x000D_  _x000D_   _x000D_  _x000D_  Thank you for the quick reply! _x000D_  _x000D_   _x000D_  _x000D_  As suggested, we will work only on the countries Italy, South Korea and Japan, and will share an update as soon as we have completed work on these countries, latest by 5:00 pm IST, today (February 12, 2020)._x000D_  _x000D_   _x000D_  _x000D_  Let me know in case you want us to incorporate any other suggestions or changes._x000D_  _x000D_   _x000D_  _x000D_  Best regards,_x000D_  _x000D_  Mansi and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t>
  </si>
  <si>
    <t>Hi Mariano, _x000D_  _x000D_  Hi Luis,_x000D_  _x000D_   _x000D_  _x000D_  I hope you are doing well. _x000D_  _x000D_   _x000D_  _x000D_  I am writing with an update on the Spanish banks’ quarterly results. We have checked and the banks already reported their fourth quarter financial results for the fiscal year 2019. We would be able to book the capacity with our team and share the financials with you latest by Thursday, February 20. _x000D_  _x000D_   _x000D_  _x000D_  Do let us know if you still require assistance on this task and we will be glad to plan accordingly. _x000D_  _x000D_   _x000D_  _x000D_  Look forward to your reply. _x000D_  _x000D_   _x000D_  _x000D_  Best wishes, _x000D_  _x000D_  Liliana _x000D_  _x000D_   _x000D_  _x000D_  Liliana Polgar | Manager | Evalueserve | + 40 364 730 325 (Extn. 3325) _x000D_  _x000D_   _x000D_  _x000D_  S.C. Evalueserve S.R.L. Olimpia Business Center Calea Dorobantilor, nr. 98-100, Etaj 7, Cluj-Napoca, Cluj 400609, Romania_x000D_  _x000D_   _x000D_  _x000D_  From: Marmolejo, Mariano [mailto:Marmolejo.Mariano@</t>
  </si>
  <si>
    <t>Hola Alberto,_x000D_  _x000D_   _x000D_  _x000D_  Muchas gracias por tu respuesta. _x000D_  _x000D_   _x000D_  _x000D_  Cuando vi las dos noticias, me pregunté si debería dejarlas a ambas o eliminar una de ellas, porque me pareció que ambas ofrecen detalles importantes, pero en general, hablan de lo mismo :) Gracias de nuevo, cuando voy a encontrar un caso parecido en el futuro, voy a elegir la noticia que me parezca la más completa de las dos._x000D_  _x000D_   _x000D_  _x000D_  ¡Que tengas un buen día por delante!_x000D_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t>
  </si>
  <si>
    <t>Hi Jean,_x000D_  _x000D_   _x000D_  _x000D_  Thank you for your Email and confirmation of next steps._x000D_  _x000D_   _x000D_  _x000D_  Then, I will continue work on the below mentioned 5 targeted countries, by applying the previously stated methodology and will come back with another update, covering as much as possible, by our EOD, 8 pm Dubai time._x000D_  _x000D_   _x000D_  _x000D_  In the meantime, should you have any suggestions or notes regarding the output, please feel free to let me know and I will adjust accordingly._x000D_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Daher Mansour, Jean [mailto:DaherMansour.Jean@</t>
  </si>
  <si>
    <t>Thank you for your prompt reply, Mariano. _x000D_  _x000D_   _x000D_  _x000D_  We have blocked the capacity and will keep you updated on this. _x000D_  _x000D_   _x000D_  _x000D_  Have a great day, 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Marmolejo, Mariano [mailto:Marmolejo.Mariano@</t>
  </si>
  <si>
    <t>Hi David, _x000D_  _x000D_   _x000D_  _x000D_  Thank you for your feedback and for the additional task._x000D_  _x000D_   _x000D_  _x000D_  PGAL is an international design firm specializing in architecture, interiors, engineering, and planning for a diverse portfolio of public and private sector clients. It employs more than 300 professionals across 13 regional offices. (Source &lt;https://www.pgal.com/about-pgal&gt; ) The company has worked on numerous projects, 15 of them belonging to the transportation and infrastructure category. (Source &lt;https://www.pgal.com/projects#grid&gt; ) Currently (from 2020 up to 2025), PGAL is engaged with 8 projects, like the Consolidated Rent-A-Car Facility (ConRAC) at LAX airport, which will be the largest ConRAC in the world, or the new North concourse at Ronald Reagan Washington National Airport. (Source &lt;https://www.pgal.com/projects#grid&gt; )_x000D_  _x000D_   _x000D_  _x000D_  AECOM delivers professional services from planning, design and engineering to consulting and construction management. Its key markets are building, energy, environment, governments, transportation and water and has approximately 86,000 employees as of September 30, 2019. (Source &lt;https://www.aecom.com/documents/annual-report/aecom-2019-annual-report-10k.pdf&gt; ) Furthermore, AECOM had approximately a revenue of USD 20.2 billion during fiscal year 2019 and ranked #1 in Transportation and General Building in Engineering News-Record’s 2019 “Top 500 Design Firms”. (Source &lt;https://www.aecom.com/about-aecom/&gt; )_x000D_  _x000D_   _x000D_  _x000D_  AECOM has worked on hundreds of projects in the transportation and the infrastructure &amp; facilities sectors, including Big-I reconstruction &lt;https://www.aecom.com/projects/big-i-reconstruction/&gt; , Olmsted Dam &lt;https://www.aecom.com/projects/olmsted-dam?utm_source=website&amp;utm_medium=mega_menu&amp;utm_campaign=new_design&gt;  and Bank station capacity upgrade &lt;https://www.aecom.com/projects/bank-station-capacity-upgrade/&gt; . (Source 1 &lt;https://www.aecom.com/projects/?qm%5B%5D=2465&gt; , source 2 &lt;https://www.aecom.com/projects/?qm%5B%5D=23562&gt; )_x000D_  _x000D_   _x000D_  _x000D_  AECOM has three brands:_x000D_  _x000D_  *	AECOM Capital &lt;https://www.aecom.com/aecom-capital/&gt; : “investor in and developer of real estate, infrastructure and public-private partnerships across North America and select international markets. To date, AECOM Capital has invested in projects with a total development investment value in excess of $4.2 billion.”_x000D_  *	AECOM Hunt &lt;https://www.aecom.com/aecom-hunt/&gt; : has a broad portfolio in the automotive industry, transportation, hospitality industry and has built iconic sport stadiums._x000D_  *	AECOM Tishman &lt;https://www.aecom.com/aecom-tishman/&gt; : “has managed some of the largest and most complex mixed-use and mega development projects in the U.S., in total building more than 600 million square feet. From luxury residential buildings to complex mixed-use mega-developments, historic renovations […]” AECOM Tishman is #1 Top Contractor by Engineering News-Record New York and built two of the three tallest buildings in the U.S., including One World Trade Center – the tallest tower in the Western Hemisphere._x000D_  _x000D_   _x000D_  _x000D_  Efforts Invested: 1 Hour (Total Hours: 3.5 Hours)_x000D_  _x000D_  Charge Code: 09799-81_x000D_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results prove useful and please let us know in case you need further help on this request or on anything else._x000D_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23, 2020, following a government advisory in the country_x000D_  _x000D_   _x000D_  _x000D_  From: Prashant Singh &lt;Prashant.Singh@evalueserve.com &lt;mailto:Prashant.Singh@evalueserve.com&gt; &gt; _x000D_  Sent: Wednesday, February 12, 2020 7:36 AM_x000D_  To: Zuluaga Martinez, David &lt;ZuluagaMartinez.David@</t>
  </si>
  <si>
    <t>Hi Maxime, _x000D_  _x000D_   _x000D_  _x000D_  Hope you are having a nice morning._x000D_  _x000D_   _x000D_  _x000D_  The latest iteration of the TMT IGTI newsletter includes one article about Italy, one on Turkey and four concerning global matters._x000D_  _x000D_   _x000D_  _x000D_  I look forward to any thoughts or suggestions you might have._x000D_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Tuesday, February 11, 2020 11:29 AM_x000D_  To: Kern.Maxime@</t>
  </si>
  <si>
    <t>Hi Michael,_x000D_  _x000D_   _x000D_  _x000D_  We are coming back with the final results on this task – please find attached the Excel file containing 20 suppliers across all targeted categories. _x000D_  _x000D_   _x000D_  _x000D_  In order to identify these suppliers, we have conducted a General Internet search for each category and took the most relevant players that we came across. We have focused on Saudi Arabia and Middle East region and gathered the available details but do note that since some of the companies are small and local players, the financial information was not always provided. For distance in km, we have used Google Maps and added the distance as indicated between the identified companies and SABIC._x000D_  _x000D_   _x000D_  _x000D_  Notes:_x000D_  _x000D_  *         Please note that some of the figures for revenues are estimated, as extracted from Orbis – for better visibility, these were marked with italic.  _x000D_  _x000D_  *         Whenever the company had several branches, we have included the cities and checked the distance to the client’s address, for your future reference._x000D_  _x000D_  *         Some companies offer multiple products and services - in these cases, we have included in the Category column all the types of products and services offered within our scope._x000D_  _x000D_   _x000D_  _x000D_  Efforts Invested: 4.5 Hours _x000D_  _x000D_  Charge Code: 281432-47_x000D_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results prove useful and do not hesitate to reach out in case further help is needed on this or anything else._x000D_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Maria Somfelean _x000D_  Sent: Wednesday, February 12, 2020 10:07 AM_x000D_  To: Jonas.Michael@</t>
  </si>
  <si>
    <t>Hi Joyce,_x000D_  _x000D_   _x000D_  _x000D_  Thank you for your reply._x000D_  _x000D_   _x000D_  _x000D_  I understand that you require a consistent metric to compare the change in ‘trust’, however, during my preliminary research, I could not identify any specific trust metric which is used across all industries. For example, I could locate the following metrics related to change in trust in Australia:_x000D_  _x000D_   _x000D_  _x000D_  *	Roy Morgan provides a ‘Consumer Confidence Rating &lt;http://www.roymorgan.com/morganpoll/consumer-confidence/consumer-monthly-results&gt; ’: The ANZ-Roy Morgan Consumer Confidence Rating is 100.0 plus the simple unweighted average of the difference between the percentage of respondents who give a favourable and those who give unfavourable answers to five key questions (Link &lt;http://www.roymorgan.com/morganpoll/consumer-confidence/consumer-confidence&gt; )_x000D_  *	The Melbourne Institute and Westpac Bank publishes a ‘Consumer Sentiment Index &lt;https://tradingeconomics.com/australia/consumer-confidence&gt; ’: The Index is an average of five component indexes which reflect consumers' evaluations of their household financial situation over the past year and the coming year, anticipated economic conditions over the coming year and the next five years, and buying conditions for major household items_x000D_  _x000D_   _x000D_  _x000D_  The metrics used in these surveys are different and hence it is difficult to locate a consistent metric. Please let me know if you have any such metric in mind that can be used for all industries. Also, please suggest a suitable time to connect over a call to discuss the request._x000D_  _x000D_   _x000D_  _x000D_  For now, I will capture all such metrics available through an Open Internet search, along with their values, for the years 2002-2019 (based on availability)._x000D_  _x000D_   _x000D_  _x000D_  Looking forward to your thoughts._x000D_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Guo, Joyce &lt;Guo.Joyce@</t>
  </si>
  <si>
    <t>Hi Antoni,_x000D_  _x000D_   _x000D_  _x000D_  I am glad that the output was in line with your expectations._x000D_  _x000D_   _x000D_  _x000D_  I have completed work to populate the missing metrics (highlighted in yellow) for 61 companies, using the previously shared methodology and compiled my findings in the attached Excel file. Please note, for all the companies the information availability was on a lower side. As suggested previously, I have not captured revenue figures for companies where the R&amp;D spend was not reported. _x000D_  _x000D_   _x000D_  _x000D_  Summarized below is some additional information based on my research:_x000D_  _x000D_  *	Orange Group: In 2018, the Group continued its research and innovation activities devoting 700 million Euros (i.e. 1.7% of revenue) to R&amp;D including employee costs, as well as operating and investment expenditure related to research and innovation for new products and services (Page 33- Link &lt;https://www.orange.com/en/content/download/49734/1426754/version/2/file/DDR%202018%20Orange%20VA.pdf&gt; )_x000D_  *	Altice Portugal: _x000D_  _x000D_  	*	The company is leading in terms of human resources allocated to innovation, with an annual effort of more than 700 people dedicated exclusively to R&amp;D and Innovation. Altice Labs, in Aveiro, is a good example of Altice Portugal's investment, already a reference in the global market, with products and solutions in four continents, bringing innovation made in Portugal worldwide, in 35 countries and touching more than 250 million people (Link &lt;https://www.telecom.pt/en-us/media/noticias/pages/2019/fevereiro/altice_empresa_que_mais_investe_id.aspx&gt; ). _x000D_  	*	Also, the Altice Group is leading innovation in Portugal. Between 2015 and 2017, the group devoted over 200 million Euros to activities connected to innovation (Link &lt;https://www.exago.com/blog/how-altice-group-leading-innovation-portugal&gt; )_x000D_  _x000D_  *	Bouygues Telecom: It is the first in France to launch sharp Start-over service on Bbox using Accurate EPG by collaborating with Alpha Networks (Link &lt;https://alphanetworks.tv/bouygues-telecom-launches-sharp-start-over-service-on-bbox-using-accurateepg/&gt; )_x000D_  _x000D_   _x000D_  _x000D_  Note: There were companies who reported the revenue and R&amp;D cost figures in different currencies (example: USD, CNY, RMB, etc). I have converted these figures (as on 31st Dec 2017 and 2018) to Euros and updated the exchange rates in the ‘Conversion’ tab._x000D_  _x000D_   _x000D_  _x000D_  Efforts Invested: 3 Hours (Total: 10 hours)_x000D_  _x000D_  Charge Code: 340481-11_x000D_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work shared and let me know in case of any suggestions. Also, let us know in case you require any further assistance and we will happy to book the earliest available slot._x000D_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Walton, Antoni &lt;Walton.Antoni@</t>
  </si>
  <si>
    <t>Hi Wee Kee,_x000D_  _x000D_   _x000D_  _x000D_  Apologies for the slight delay. We are reaching out with the details that we have managed to find in the 1 hour budget. _x000D_  _x000D_   _x000D_  _x000D_  In the available time, we have conducted a General Internet search to find information about the hotel market in Indonesia. As methodology, we started searching for reports regarding the hotel industry, the main players, forecasts, trends in Indonesia, followed by another research based on press articles and media reports. _x000D_  _x000D_   _x000D_  _x000D_  As a general overview of the findings, most of the information is available in the form of paid reports which have been listed below, for your reference, together with some additional articles. Please do note that data regarding the market share of the key players is quite low._x000D_  _x000D_   _x000D_  _x000D_  Key players:_x000D_  _x000D_  *	According to a 2018 report, “Asia Pacific Chains &amp; Hotels Report 2018”, the main chain groups and domestic chain groups are listed in the below screenshot. In case you are also interested in the brands, this data is available on page 28. (source &lt;https://www.hospitalitynet.org/file/152008555.pdf&gt; )_x000D_  _x000D_    _x000D_  _x000D_   _x000D_  _x000D_  Trends:_x000D_  _x000D_  *	Domestic travel is on a rise, this was reflected in strong hotel performance as occupancy grew at 6.2%, surpassing the supply growth for the year at 3%. Domestic hotels dominate the market, accounting for 71% of total hotels in Indonesia. Archipelago International and Santika Indonesia Hotels &amp; Resort lead the market with 120 hotels and 101 hotels, respectively. The Indonesian government wanted to achieve 20 million foreign tourist arrivals and 300 million domestic trips by 2019, making effort on 10 destinations, dubbed ‘the new Balis’. (source &lt;https://www.hospitalitynet.org/file/152008555.pdf&gt; , page 27)_x000D_  *	In an article from August 2019, it is mentioned that a trio of Indonesian-based hotel management companies – Archipelago International, Tauzia International Management and Artotel Group – unveiled their latest expansion plans within and outside the country. For example, Archipelago has signed an agreement with Cuban tourism company Grupo de Turismo Gaviota to manage the Grand Aston Cayo Las Brujas Beach Resort &amp; Spa in Havana. (source &lt;https://www.ttgasia.com/2019/08/14/indonesian-hotel-groups-hungry-for-expansion/&gt; )_x000D_  _x000D_   _x000D_  _x000D_  AirBnB:_x000D_  _x000D_  *	In an article from November 2017, it is mentioned that traditional hotels in Indonesia are having difficulty competing with AirBnB and asked the government to block it entirely. As an respons, AirBnB head of public policy in Southeast Asia, Mich Goh said that his company complies with all of the existing provisions of the tax code in Indonesia and is working with policymakers here and around the world to find the right way to collect fair tax revenues from their host community. (source &lt;https://coconuts.co/jakarta/news/indonesian-hospitality-association-want-government-block-airbnb-ministry/&gt; )_x000D_  *	In another article from December 2017, Ministry of Tourism, Arief Yahya, allowed Airbnb and similar accommodation marketplace services to operate in Indonesia by five-point restrictions: _x000D_  _x000D_  	*	Firstly, related to territorial coverage, this regulation will apply throughout Indonesia. _x000D_  	*	Secondly, regarding the length of stay (LoS) limits. Ministry of Tourism gives two types of LoS limits to the accommodator who use service providers like Airbnb. Maximum time of 360 days (a year) for the accommodator using services of player in area with fewer inns, otherwise the more hospitable area has maximum time of 180 days (9 months). Furthermore, minimum length of stay is set, should be more than a day._x000D_  	*	Third, is the point about taxation. Ministry of Tourism is leaving accommodators tax-free. Arief Yahya said that accommodators and other similar companies are small and medium business entrepreneurs._x000D_  	*	Forth, for business licensing. Ministry of Tourism is not requiring business license for those operating in tourist destination with fewer inns. The regulation is applied otherwise for those in the area with lots of inns._x000D_  	*	Lastly, it is about homestay service standards. In the area with fewer inns, the accommodator must have a hotel service standard. It is applied otherwise. (source &lt;https://dailysocial.id/post/ministry-of-tourism-sets-five-points-of-airbnb-restrictions-in-indonesia&gt; )_x000D_  _x000D_   _x000D_  _x000D_  Paid reports and additional information:_x000D_  _x000D_  *	THE LATEST JAKARTA &amp; BALI HOTEL MARKET UPDATE FOR H1 2019 &lt;http://traveltext.id/2019/08/08/the-latest-jakarta-bali-hotel-market-update-for-h1-2019/&gt;  – gives an overview of foreign tourist arrivals growth and impact on hotel business, hotel performance compared to other Asia-Pacific countries._x000D_  *	Country overview: Indonesia’s hotel market to see 124 openings [Infographic] &lt;https://tophotel.news/country-overview-indonesias-hotel-market-to-see-124-openings/&gt;  – a outlook for 2020, Indonesia’s hotel market looks promising with 124 hotels and 24,249 new rooms in its pipeline for the coming years._x000D_  *	JAKARTA HOTEL MARKET &lt;https://www.colliers.com/-/media/files/marketresearch/apac/indonesia/q3-2018-colliersquarterly-jakarta-hotel.pdf?la=en-GB&gt;  – as of Q3 of 2018, provides data on demand for hotel accommodation in Jakarta, hotel supply, occupancy rate and future forecast._x000D_  *	Hospitality Industry in Indonesia Market Research &amp; Statistics &lt;https://www.reportlinker.com/ci02226/Hospitality.html/coverage/Asia:Indonesia&gt;  – paid reports regarding, hotel industry, market, restaurant industry, hotel supply, forecasts._x000D_  *	Indonesia among biggest players in Asia-Pacific hotel industry &lt;https://www.thejakartapost.com/travel/2018/06/30/indonesia-among-biggest-players-in-asia-pacific-hotel-industry.html&gt;  - the study, compiled in December 2017, revealed that China dominated the Asia-Pacific hotel industry with a market share of 50 percent, with 2,754 existing and 1,532 pipeline properties, followed by Australia with 10 percent market share and India with 8 percent. Meanwhile, Indonesia was said to own 6 percent of the market share with 356 existing and 228 pipeline properties._x000D_  *	Indonesia Hotel watch 2017 &lt;https://www.hotelnewsresource.com/pdf17/HVS090617.pdf&gt;  – offers a general view of the market, financial data, macro-overview, hotel demand and supply analysis Indonesia by province._x000D_  _x000D_   _x000D_  _x000D_  Key statistics:_x000D_  _x000D_  *	According to a 2018 report, “Asia Pacific Chains &amp; Hotels Report 2018”, below are some key statistics for 2017 on the Indonesia hotel industry. (source &lt;https://www.hospitalitynet.org/file/152008555.pdf&gt; , page 26)_x000D_  _x000D_  _x000D_  _x000D_   _x000D_  _x000D_  Efforts Invested: 1 Hours _x000D_  _x000D_  Charge Code: 420075-04_x000D_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results are useful, feel free to contact us in case of any further assistance._x000D_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Bianca Metzler &lt;bianca.metzler@evalueserve.com&gt; _x000D_  Sent: Wednesday, February 12, 2020 9:37 AM_x000D_  To: Tiew.WeeKee@</t>
  </si>
  <si>
    <t>Hi Wissam,_x000D_  _x000D_   _x000D_  _x000D_  I have completed the remaining work on the Cultural Centers and have added additional five international centers. I have compiled my findings in tab titled ‘Cultural Centers’ of the attached Excel file. To locate the required information, I conducted a General Internet search._x000D_  _x000D_   _x000D_  _x000D_  Note: In case of Abu Dhabi National Exhibition Centre - ADNEC and Dubai World Trade Centre, there are multiple conference/exhibition halls for which the seating capacity of each hall has been provided separately. Hence, I have calculated the total seating capacity by adding the capacity of each exhibition hall from the cited sources._x000D_  _x000D_   _x000D_  _x000D_  Efforts Invested: 2 Hours (Total: 33 hours; India Centre: 30 Hours ; Chile Centre: 3 Hours)_x000D_  _x000D_  Charge Code: 264593-60_x000D_  _x000D_   _x000D_  _x000D_  Way Forward: Please review the shared work and let me know in case of any changes. Meanwhile, I will continue my work on the Opera section and will share my update by 5.30 pm Dubai time today (February 12,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12 February 2020 13:54_x000D_  To: Bechara, Wissam &lt;Bechara.Wissam@</t>
  </si>
  <si>
    <t>Hi Amber,_x000D_  _x000D_   _x000D_  _x000D_  We have completed work on Italy, South Korea and Japan. Our findings are compiled in the attached Excel file._x000D_  _x000D_   _x000D_  _x000D_  We came across the WHO report on the Global Tobacco Epidemic, 2019 for these countries as well, and they can be downloaded from the following links:_x000D_  _x000D_  *	Italy &lt;https://www.who.int/tobacco/surveillance/policy/country_profile/ita.pdf&gt; _x000D_  *	South Korea &lt;https://www.who.int/tobacco/surveillance/policy/country_profile/kor.pdf&gt; _x000D_  *	Japan &lt;https://www.who.int/tobacco/surveillance/policy/country_profile/jpn.pdf&gt; _x000D_  _x000D_   _x000D_  _x000D_  Efforts Invested: 3 Hours (Total: 13 Hours)_x000D_  _x000D_  Charge Code: 188900-59_x000D_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adds value to your research._x000D_  _x000D_   _x000D_  _x000D_  Let us know in case you require further assistance on this request or any other request, and we will book the earliest available bandwidth, as per your requirement._x000D_  _x000D_   _x000D_  _x000D_  Best regards,_x000D_  _x000D_  Mansi and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Siddharrth Kumar _x000D_  Sent: 12 February 2020 14:31_x000D_  To: 'Chourasia, Amber' &lt;Chourasia.Amber@</t>
  </si>
  <si>
    <t>Hi Joseph,_x000D_  _x000D_   _x000D_  _x000D_  Thank you for reaching out to us,_x000D_  _x000D_   _x000D_  _x000D_  Unfortunately, all our centres are completely occupied today with previously pipelined requests._x000D_  _x000D_   _x000D_  _x000D_  The earliest available slot to assist you on this request is tomorrow, February 13, 2020 from our India center. Let us know if the timeline is suitable and we will book the bandwidth accordingly. The team will share a detailed methodology along with expected delivery timelines once we initiate work on the request tomorrow morning (1 pm Seoul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Request Management System_x000D_  Sent: 12 February 2020 15:51:16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RES1070748 &lt;https://bcg.service-now.com/nav_to.do?uri=u_request_drs_kpo_evs.do%3Fsys_id=9e724a6f1b3244d4b176964ead4bcb0b%26sysparm_stack=u_request_drs_kpo_evs_list.do&gt; _x000D_  Requestor: Kwon Joseph_x000D_  Request Subject: Request to research the car length of selected train and metro_x000D_  Requested Deadline: _x000D_  _x000D_  Original Request:_x000D_  From: Kwon.Joseph@</t>
  </si>
  <si>
    <t>Hi Dmitriy,_x000D_  _x000D_   _x000D_  _x000D_  Thank you for reaching out to us,_x000D_  _x000D_   _x000D_  _x000D_  Unfortunately, all our centres are completely occupied today with previously pipelined requests._x000D_  _x000D_   _x000D_  _x000D_  The earliest available slot to assist you on this request is tomorrow, February 13, 2020 from our India center. Let us know if the timeline is suitable and we will book the bandwidth accordingly. The team will share a detailed methodology along with expected delivery timelines once we initiate work on the request tomorrow morning (4:30 am Copenhagen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16:15:59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RES1070775 &lt;https://bcg.service-now.com/nav_to.do?uri=u_request_drs_kpo_evs.do%3Fsys_id=e63802e31bb244d4b176964ead4bcbcf%26sysparm_stack=u_request_drs_kpo_evs_list.do&gt; _x000D_  Requestor: Verbitskiy Dmitriy_x000D_  Request Subject: Help on getting coordinates from addresses_x000D_  Requested Deadline: _x000D_  _x000D_  Original Request:_x000D_  From: Verbitskiy.Dmitriy@</t>
  </si>
  <si>
    <t>Hi Joseph,_x000D_  _x000D_   _x000D_  _x000D_  Our Chile center is fully occupied today with previously committed requests, the earliest available slot to assist you on this request will be tomorrow February 13, 2020 from India center. Let us know if the timeline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Kwon, Joseph &lt;Kwon.Joseph@</t>
  </si>
  <si>
    <t>Hi Danielle,_x000D_  _x000D_   _x000D_  _x000D_  In this update, we have covered the first four markets (Aerostructures, Cyber, Radar and Sensors) and captured information on their Market size and projected CAGR (as per the availability) in the attached Word document. To carry out the research, we have leveraged EMIS database (to check for market reports), followed by conducting a General Internet search. However, the available of information is quite scattered and taking us more than the expected time to cover the information. _x000D_  _x000D_   _x000D_  _x000D_  Please retrieve the reports, using the shared link: https://send.bcg.com/DdHtBi5d6984Ntgx9TJWqWNV _x000D_  _x000D_   _x000D_  _x000D_  Notes:_x000D_  _x000D_   _x000D_  _x000D_  Aero structures_x000D_  _x000D_  *	Using EMIS and General Internet search, we could not locate any consolidated market report which contains information regarding the asked sub segments (Military aerostructures, Aircraft modifications, MRO &amp; Services and Cargo Conversion). However, we came across a report ‘Aerospace and Defense Materials (2018-2025)’ published by Grand View Research, which contains information regarding ‘Aerospace &amp; defense materials market estimates and forecasts, by aerostructure, (2014-2025)’. As of now, we have captured this information in the Word document_x000D_  *	Using Thomson One, we came across some analyst reports which provides information on Military Aviation MRO market 2015-2025 and covers SWOT analysis, Industry trends and Major programs; however this does not provide any information specific to the ask. We are attaching the pull-outs for the same, for your reference_x000D_  _x000D_   _x000D_  _x000D_  Cyber_x000D_  _x000D_  *	No information could be captured related to the ‘Commercial’ segment of the Cyber market_x000D_  *	However using EMIS database, I could locate a report on the Global Cyber Security Market named ‘Global Cyber Security Market - Growth, Trends and Forecasts_2018 – 2023’ published by Modor Intelligence_x000D_  _x000D_  *	The report has segmented the Cyber security market into eight sub-segments such as Aerospace, Defense, and Intelligence, BFSI, Healthcare, Manufacturing  Retail, Government, IT and Telecommunication and Other End-user Industries and provides information on their revenues from the year 2017-2023, along with the projected CAGR for each of these segments_x000D_  _x000D_  Source: Page 56, Modor Intelligence_Global Cyber Security Market - Growth, Trends and Forecasts_2018 – 2023 (attached)_x000D_  _x000D_  *	Please let me know your thoughts on this, if you would like to cover information on any of these segments_x000D_  _x000D_  *	Also, while conducting a General Internet search, I came across a report on Commercial Cyber Security Market By Security, named ‘Commercial Cyber Security Market By Security (Network Security, Cloud Security, Content Security, Wireless Security, Application Security, Endpoint Security), Solutions (Identity &amp; Access Management, Risk &amp; Vulnerability Management, DDoS Mitigation) - Global Forecast to 2022’ published by Infoholic Research in 2016, but it is a paid report which costs USD 3,500 for Single user_x000D_  _x000D_  *	The report covers information on Market Analysis of the Global Commercial Cyber Security market, its geographic segmentation, Commercial Cyber Security Market by Verticals (by security types, by solutions and by services) and its Competitive landscape_x000D_  *	We believe that the report would be of use for your analysis; thus, we are sharing the link of the report for your reference. Link: https://www.infoholicresearch.com/report/commercial-cyber-security-market/_x000D_  _x000D_  Radar_x000D_  _x000D_  *	For this market, we could locate a report using EMIS named ‘Global Radar Systems Market - Growth, Trends, and Forecast (2019 - 2024)’ which was published by Modor Intelligence. The reports majorly covers information related to the ask; thus, we have captured it in the Word document_x000D_  _x000D_   _x000D_  _x000D_  Sensors_x000D_  _x000D_  *	We could not locate any market reports for Signals Intelligence (SIGINT) Market using EMIS related to military and defence. _x000D_  *	However, while conducting a General Internet search, we could locate a  paid report ‘Signals Intelligence (SIGINT) Market by Type, Application and Region - Global Forecast to 2023’ published by Markets and Markets_x000D_  _x000D_  *	The reports states that ‘The global SIGINT market size is expected to grow from USD 12.8 billion in 2018 to USD 15.6 billion by 2023, at a Compound Annual Growth Rate (CAGR) of 4.1% during the forecast period (2018-2023)’ (Link &lt;https://www.marketsandmarkets.com/Market-Reports/signals-intelligence-market-192913423.html&gt; )_x000D_  *	The report may contain information regarding military SIGINT market and the cost of the report is USD 5,650 for Single user_x000D_  _x000D_   _x000D_  _x000D_  Efforts Invested: 7 hours_x000D_  _x000D_  Charge Code: 396393-14_x000D_  _x000D_   _x000D_  _x000D_  Way Forward: Please review the shared work and let us know in case of any queries. Meanwhile, we are continuing work on the Priority 1 for the remaining 3 markets and post that, we will work on the Priority 2 for the 7 markets. We will share another update with you, covering as much ground as possible, by 3:30 pm Tel Aviv time, today (February 12, 2020)._x000D_  _x000D_   _x000D_  _x000D_  Looking forward to your reply,_x000D_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Sakshi Sharma _x000D_  Sent: 12 February 2020 11:39_x000D_  To: Evans.Danielle@</t>
  </si>
  <si>
    <t>Hi Joyce,_x000D_  _x000D_   _x000D_  _x000D_  Thank you for sharing the request, and I hope you are doing good!_x000D_  _x000D_   _x000D_  _x000D_  I am initiating the research to look for past editions (2005-2018) of the suggested two reports, viz, Ipsos Global Trust in Professions survey (for Australia) and Australian Governance Institute Ethic Index. To locate this, I plan to scan the archives from the websites of Ipsos and Governance Institute of Australia. I will further conduct a General Internet search to fill in the gaps._x000D_  _x000D_   _x000D_  _x000D_  I plan to share my findings for the day by 12:30 am Melbourne time today (February 12, 2020), along with further timelines, if required._x000D_  _x000D_   _x000D_  _x000D_  Hope this works well. Feel free to suggest any realignments,_x000D_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_________________________________x000D_  _x000D_  F</t>
  </si>
  <si>
    <t>Hi Oliver,_x000D_  _x000D_   _x000D_  _x000D_  As promised, I am sending a first update covering the locations of the companies in Great Britain, France and Germany, except Phoenix’s locations in Great Britain. _x000D_  _x000D_   _x000D_  _x000D_  Please see the following remarks:_x000D_  _x000D_  *	For Phoenix UK, I have found they have 13 locations in UK, with no list available on their website. If needed, I can book additional hours today to further look into this and see if I can find the distribution list for this country using other sources._x000D_  *	Phoenix Group states on their website that they have 24 distribution locations in France however I have only identified 21 on their dedicated site for France._x000D_  *	McKesson (GEHE Pharma Handel) has 18 locations in Germany. (source &lt;https://www.gehe.de/unternehmen/ueber-gehe&gt; )_x000D_  *	For McKesson (AAH Pharmaceuticals), I have found 15 locations on their website, with no indication if these are distribution centers._x000D_  _x000D_   _x000D_  _x000D_  Efforts Invested: 4 Hours_x000D_  _x000D_  Charge Code: Please share_x000D_  _x000D_   _x000D_  _x000D_  Look forward to hearing from you._x000D_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Gruenvogel, Oliver &lt;Gruenvogel.Oliver@</t>
  </si>
  <si>
    <t xml:space="preserve">192981-81_x000D_  </t>
  </si>
  <si>
    <t xml:space="preserve">386686-24_x000D_  </t>
  </si>
  <si>
    <t xml:space="preserve">343212-34_x000D_  </t>
  </si>
  <si>
    <t xml:space="preserve">240883-51_x000D_  </t>
  </si>
  <si>
    <t xml:space="preserve">340461-16_x000D_  </t>
  </si>
  <si>
    <t xml:space="preserve">125680-47_x000D_  </t>
  </si>
  <si>
    <t xml:space="preserve">237420-10_x000D_  </t>
  </si>
  <si>
    <t xml:space="preserve">264593-61_x000D_  </t>
  </si>
  <si>
    <t xml:space="preserve">248006-04_x000D_  </t>
  </si>
  <si>
    <t>Please share</t>
  </si>
  <si>
    <t xml:space="preserve">124181-86_x000D_  </t>
  </si>
  <si>
    <t xml:space="preserve">170182-90_x000D_  </t>
  </si>
  <si>
    <t xml:space="preserve">242862-41_x000D_  </t>
  </si>
  <si>
    <t xml:space="preserve">116560-27_x000D_  </t>
  </si>
  <si>
    <t>12924-19_x000D_  _x000D_</t>
  </si>
  <si>
    <t xml:space="preserve">426137-02_x000D_  </t>
  </si>
  <si>
    <t>15001-89_x000D_  _x000D_</t>
  </si>
  <si>
    <t xml:space="preserve">201660-75_x000D_  </t>
  </si>
  <si>
    <t xml:space="preserve">304720-12_x000D_  </t>
  </si>
  <si>
    <t xml:space="preserve">239522-72_x000D_  </t>
  </si>
  <si>
    <t xml:space="preserve">215443-36_x000D_  </t>
  </si>
  <si>
    <t>11900-08_x000D_  _x000D_</t>
  </si>
  <si>
    <t>13402-19_x000D_  _x000D_</t>
  </si>
  <si>
    <t xml:space="preserve">170640-11_x000D_  </t>
  </si>
  <si>
    <t xml:space="preserve">339101-59_x000D_  </t>
  </si>
  <si>
    <t xml:space="preserve">196842-58_x000D_  </t>
  </si>
  <si>
    <t xml:space="preserve">311854-29_x000D_  </t>
  </si>
  <si>
    <t xml:space="preserve">281392-22_x000D_  </t>
  </si>
  <si>
    <t xml:space="preserve">317298-76_x000D_  </t>
  </si>
  <si>
    <t xml:space="preserve">426437-00_x000D_  </t>
  </si>
  <si>
    <t xml:space="preserve">162240-74_x000D_  </t>
  </si>
  <si>
    <t xml:space="preserve">188823-66_x000D_  </t>
  </si>
  <si>
    <t>Por favor co</t>
  </si>
  <si>
    <t xml:space="preserve">219721-75_x000D_  </t>
  </si>
  <si>
    <t>68802-00_x000D_  _x000D_</t>
  </si>
  <si>
    <t xml:space="preserve">425797-00_x000D_  </t>
  </si>
  <si>
    <t xml:space="preserve">249945-97_x000D_  </t>
  </si>
  <si>
    <t xml:space="preserve">427217-00_x000D_  </t>
  </si>
  <si>
    <t xml:space="preserve">180380-05_x000D_  </t>
  </si>
  <si>
    <t xml:space="preserve">325437-23_x000D_  </t>
  </si>
  <si>
    <t xml:space="preserve">133181-13_x000D_  </t>
  </si>
  <si>
    <t xml:space="preserve">119180-13_x000D_  </t>
  </si>
  <si>
    <t xml:space="preserve">193560-92_x000D_  </t>
  </si>
  <si>
    <t xml:space="preserve">116580-12_x000D_  </t>
  </si>
  <si>
    <t xml:space="preserve">142460-80_x000D_  </t>
  </si>
  <si>
    <t xml:space="preserve">119321-16_x000D_  </t>
  </si>
  <si>
    <t xml:space="preserve">247767-57_x000D_  </t>
  </si>
  <si>
    <t xml:space="preserve">187405-03_x000D_  </t>
  </si>
  <si>
    <t xml:space="preserve">350405-07_x000D_  </t>
  </si>
  <si>
    <t xml:space="preserve">331606-31_x000D_  </t>
  </si>
  <si>
    <t xml:space="preserve">184504-01_x000D_  </t>
  </si>
  <si>
    <t xml:space="preserve">397273-10_x000D_  </t>
  </si>
  <si>
    <t xml:space="preserve">194900-03_x000D_  </t>
  </si>
  <si>
    <t>64503-01_x000D_  _x000D_</t>
  </si>
  <si>
    <t xml:space="preserve">273141-10_x000D_  </t>
  </si>
  <si>
    <t xml:space="preserve">418795-01_x000D_  </t>
  </si>
  <si>
    <t xml:space="preserve">264593-69_x000D_  </t>
  </si>
  <si>
    <t xml:space="preserve">187403-87_x000D_  </t>
  </si>
  <si>
    <t>12335-20_x000D_  _x000D_</t>
  </si>
  <si>
    <t xml:space="preserve">280347-25_x000D_  </t>
  </si>
  <si>
    <t xml:space="preserve">109982-34_x000D_  </t>
  </si>
  <si>
    <t xml:space="preserve">293948-41_x000D_  </t>
  </si>
  <si>
    <t xml:space="preserve">269176-42_x000D_  </t>
  </si>
  <si>
    <t xml:space="preserve">318994-00_x000D_  </t>
  </si>
  <si>
    <t xml:space="preserve">396393-14_x000D_  </t>
  </si>
  <si>
    <t xml:space="preserve">295631-11_x000D_  </t>
  </si>
  <si>
    <t xml:space="preserve">268836-06_x000D_  </t>
  </si>
  <si>
    <t xml:space="preserve">107980-28_x000D_  </t>
  </si>
  <si>
    <t>09800-19_x000D_  _x000D_</t>
  </si>
  <si>
    <t xml:space="preserve">188823-74_x000D_  </t>
  </si>
  <si>
    <t xml:space="preserve">317298-78_x000D_  </t>
  </si>
  <si>
    <t xml:space="preserve">368178-04_x000D_  </t>
  </si>
  <si>
    <t xml:space="preserve">106420-20_x000D_  </t>
  </si>
  <si>
    <t xml:space="preserve">315789-50_x000D_  </t>
  </si>
  <si>
    <t>24074329_x000D_  _x000D_</t>
  </si>
  <si>
    <t xml:space="preserve">129141-16_x000D_  </t>
  </si>
  <si>
    <t xml:space="preserve">275202-49_x000D_  </t>
  </si>
  <si>
    <t xml:space="preserve">403580-09_x000D_  </t>
  </si>
  <si>
    <t xml:space="preserve">200240-92_x000D_  </t>
  </si>
  <si>
    <t xml:space="preserve">199154-86_x000D_  </t>
  </si>
  <si>
    <t xml:space="preserve">193981-81_x000D_  </t>
  </si>
  <si>
    <t xml:space="preserve">261489-15_x000D_  </t>
  </si>
  <si>
    <t xml:space="preserve">196841-62_x000D_  </t>
  </si>
  <si>
    <t xml:space="preserve">112363-94_x000D_  </t>
  </si>
  <si>
    <t>please share</t>
  </si>
  <si>
    <t xml:space="preserve">339101-58_x000D_  </t>
  </si>
  <si>
    <t xml:space="preserve">347959-06_x000D_  </t>
  </si>
  <si>
    <t>09799-81_x000D_  _x000D_</t>
  </si>
  <si>
    <t xml:space="preserve">166180-26_x000D_  </t>
  </si>
  <si>
    <t xml:space="preserve">217280-32_x000D_  </t>
  </si>
  <si>
    <t xml:space="preserve">268532- 60_x000D_ </t>
  </si>
  <si>
    <t xml:space="preserve">241782-15_x000D_  </t>
  </si>
  <si>
    <t xml:space="preserve">176460-25_x000D_  </t>
  </si>
  <si>
    <t xml:space="preserve">227760-67_x000D_  </t>
  </si>
  <si>
    <t xml:space="preserve">235389-58_x000D_  </t>
  </si>
  <si>
    <t xml:space="preserve">211900-12_x000D_  </t>
  </si>
  <si>
    <t xml:space="preserve">SDV/NAI-00_x000D_ </t>
  </si>
  <si>
    <t xml:space="preserve">382695-15_x000D_  </t>
  </si>
  <si>
    <t xml:space="preserve">264593-60_x000D_  </t>
  </si>
  <si>
    <t xml:space="preserve">2390081-19_x000D_ </t>
  </si>
  <si>
    <t xml:space="preserve">386186-10_x000D_  </t>
  </si>
  <si>
    <t xml:space="preserve">330502-16_x000D_  </t>
  </si>
  <si>
    <t xml:space="preserve">112363-71_x000D_  </t>
  </si>
  <si>
    <t xml:space="preserve">188900-59_x000D_  </t>
  </si>
  <si>
    <t xml:space="preserve">293088-26_x000D_  </t>
  </si>
  <si>
    <t xml:space="preserve">183226-30_x000D_  </t>
  </si>
  <si>
    <t xml:space="preserve">351331-03_x000D_  </t>
  </si>
  <si>
    <t xml:space="preserve">239081-19_x000D_  </t>
  </si>
  <si>
    <t xml:space="preserve">224020-62_x000D_  </t>
  </si>
  <si>
    <t xml:space="preserve">264792-70_x000D_  </t>
  </si>
  <si>
    <t xml:space="preserve">191680-08_x000D_  </t>
  </si>
  <si>
    <t xml:space="preserve">404800-36_x000D_  </t>
  </si>
  <si>
    <t xml:space="preserve">131340-28_x000D_  </t>
  </si>
  <si>
    <t>68801-99_x000D_  _x000D_</t>
  </si>
  <si>
    <t xml:space="preserve">185743-26_x000D_  </t>
  </si>
  <si>
    <t xml:space="preserve">Pending_x000D_  _x000D_ </t>
  </si>
  <si>
    <t>please provi</t>
  </si>
  <si>
    <t xml:space="preserve">254636-17_x000D_  </t>
  </si>
  <si>
    <t xml:space="preserve">212862-64_x000D_  </t>
  </si>
  <si>
    <t xml:space="preserve">287026-45_x000D_  </t>
  </si>
  <si>
    <t>12828-20_x000D_  _x000D_</t>
  </si>
  <si>
    <t xml:space="preserve">340481-11_x000D_  </t>
  </si>
  <si>
    <t xml:space="preserve">164001-24_x000D_  </t>
  </si>
  <si>
    <t xml:space="preserve">264593-78_x000D_  </t>
  </si>
  <si>
    <t xml:space="preserve">246126-53_x000D_  </t>
  </si>
  <si>
    <t xml:space="preserve">311414-64 | </t>
  </si>
  <si>
    <t xml:space="preserve">343715-06_x000D_  </t>
  </si>
  <si>
    <t xml:space="preserve">281432-47_x000D_  </t>
  </si>
  <si>
    <t xml:space="preserve">420075-04_x000D_  </t>
  </si>
  <si>
    <t>192981-81</t>
  </si>
  <si>
    <t>125680-47</t>
  </si>
  <si>
    <t>237420-10</t>
  </si>
  <si>
    <t>248006-04</t>
  </si>
  <si>
    <t>124181-86</t>
  </si>
  <si>
    <t>170182-90</t>
  </si>
  <si>
    <t>242862-41</t>
  </si>
  <si>
    <t>116560-27</t>
  </si>
  <si>
    <t>304720-12</t>
  </si>
  <si>
    <t>215443-36</t>
  </si>
  <si>
    <t>11900-08</t>
  </si>
  <si>
    <t>13402-19</t>
  </si>
  <si>
    <t>339101-59</t>
  </si>
  <si>
    <t>196842-58</t>
  </si>
  <si>
    <t>281392-22</t>
  </si>
  <si>
    <t>317298-76</t>
  </si>
  <si>
    <t>162240-74</t>
  </si>
  <si>
    <t>219721-75</t>
  </si>
  <si>
    <t>425797-00</t>
  </si>
  <si>
    <t>249945-97</t>
  </si>
  <si>
    <t>180380-05</t>
  </si>
  <si>
    <t>325437-23</t>
  </si>
  <si>
    <t>133181-13</t>
  </si>
  <si>
    <t>119180-13</t>
  </si>
  <si>
    <t>193560-92</t>
  </si>
  <si>
    <t>142460-80</t>
  </si>
  <si>
    <t>247767-57</t>
  </si>
  <si>
    <t>187405-03</t>
  </si>
  <si>
    <t>331606-31</t>
  </si>
  <si>
    <t>184504-01</t>
  </si>
  <si>
    <t>194900-03</t>
  </si>
  <si>
    <t>64503-01</t>
  </si>
  <si>
    <t>418795-01</t>
  </si>
  <si>
    <t>264593-69</t>
  </si>
  <si>
    <t>187403-87</t>
  </si>
  <si>
    <t>12335-20</t>
  </si>
  <si>
    <t>280347-25</t>
  </si>
  <si>
    <t>109982-34</t>
  </si>
  <si>
    <t>293948-41</t>
  </si>
  <si>
    <t>318994-00</t>
  </si>
  <si>
    <t>295631-11</t>
  </si>
  <si>
    <t>09800-19</t>
  </si>
  <si>
    <t>188823-74</t>
  </si>
  <si>
    <t>317298-78</t>
  </si>
  <si>
    <t>315789-50</t>
  </si>
  <si>
    <t>24074329</t>
  </si>
  <si>
    <t>275202-49</t>
  </si>
  <si>
    <t>403580-09</t>
  </si>
  <si>
    <t>200240-92</t>
  </si>
  <si>
    <t>199154-86</t>
  </si>
  <si>
    <t>261489-15</t>
  </si>
  <si>
    <t>196841-62</t>
  </si>
  <si>
    <t>347959-06</t>
  </si>
  <si>
    <t>09799-81</t>
  </si>
  <si>
    <t>166180-26</t>
  </si>
  <si>
    <t>268532- 60</t>
  </si>
  <si>
    <t>241782-15</t>
  </si>
  <si>
    <t>176460-25</t>
  </si>
  <si>
    <t>227760-67</t>
  </si>
  <si>
    <t>235389-58</t>
  </si>
  <si>
    <t>211900-12</t>
  </si>
  <si>
    <t>SDV/NAI-00</t>
  </si>
  <si>
    <t>382695-15</t>
  </si>
  <si>
    <t>264593-60</t>
  </si>
  <si>
    <t>2390081-19</t>
  </si>
  <si>
    <t>386186-10</t>
  </si>
  <si>
    <t>330502-16</t>
  </si>
  <si>
    <t>112363-71</t>
  </si>
  <si>
    <t>188900-59</t>
  </si>
  <si>
    <t>293088-26</t>
  </si>
  <si>
    <t>183226-30</t>
  </si>
  <si>
    <t>224020-62</t>
  </si>
  <si>
    <t>264792-70</t>
  </si>
  <si>
    <t>191680-08</t>
  </si>
  <si>
    <t>404800-36</t>
  </si>
  <si>
    <t>131340-28</t>
  </si>
  <si>
    <t>68801-99</t>
  </si>
  <si>
    <t>185743-26</t>
  </si>
  <si>
    <t>Pending</t>
  </si>
  <si>
    <t>254636-17</t>
  </si>
  <si>
    <t>212862-64</t>
  </si>
  <si>
    <t>287026-45</t>
  </si>
  <si>
    <t>12828-20</t>
  </si>
  <si>
    <t>340481-11</t>
  </si>
  <si>
    <t>164001-24</t>
  </si>
  <si>
    <t>264593-78</t>
  </si>
  <si>
    <t>246126-53</t>
  </si>
  <si>
    <t>311414-64 |</t>
  </si>
  <si>
    <t>343715-06</t>
  </si>
  <si>
    <t>281432-47</t>
  </si>
  <si>
    <t>420075-04</t>
  </si>
  <si>
    <t>RES1060389</t>
  </si>
  <si>
    <t>RES1060398</t>
  </si>
  <si>
    <t>RES1060405</t>
  </si>
  <si>
    <t>RES1060191</t>
  </si>
  <si>
    <t>RES1060077</t>
  </si>
  <si>
    <t>RES1060302</t>
  </si>
  <si>
    <t>RES1060232</t>
  </si>
  <si>
    <t>RES1060067</t>
  </si>
  <si>
    <t>RES1058583</t>
  </si>
  <si>
    <t>RES1059879</t>
  </si>
  <si>
    <t>RES1060731</t>
  </si>
  <si>
    <t>RES1060069</t>
  </si>
  <si>
    <t>RES1059931</t>
  </si>
  <si>
    <t>RES1060723</t>
  </si>
  <si>
    <t>RES1060939</t>
  </si>
  <si>
    <t>RES1060524</t>
  </si>
  <si>
    <t>RES1060892</t>
  </si>
  <si>
    <t>RES1059483</t>
  </si>
  <si>
    <t>RES1060054</t>
  </si>
  <si>
    <t>RES1061040</t>
  </si>
  <si>
    <t>RES1061169</t>
  </si>
  <si>
    <t>RES1061268</t>
  </si>
  <si>
    <t>RES1061221</t>
  </si>
  <si>
    <t>RES1061403</t>
  </si>
  <si>
    <t>RES1059080</t>
  </si>
  <si>
    <t>RESearch f</t>
  </si>
  <si>
    <t>RES1061589</t>
  </si>
  <si>
    <t>RES1061607</t>
  </si>
  <si>
    <t>RES1060120</t>
  </si>
  <si>
    <t>RES1061643</t>
  </si>
  <si>
    <t>RES1061574</t>
  </si>
  <si>
    <t>RES1061689</t>
  </si>
  <si>
    <t>RES1061681</t>
  </si>
  <si>
    <t>RES1061713</t>
  </si>
  <si>
    <t>RES1061690</t>
  </si>
  <si>
    <t>RES1061841</t>
  </si>
  <si>
    <t>RES1061943</t>
  </si>
  <si>
    <t>RES1061935</t>
  </si>
  <si>
    <t>RES1062014</t>
  </si>
  <si>
    <t>RES1062106</t>
  </si>
  <si>
    <t>RES1062116</t>
  </si>
  <si>
    <t>RES1062149</t>
  </si>
  <si>
    <t>RES1062365</t>
  </si>
  <si>
    <t>RES1062164</t>
  </si>
  <si>
    <t>RES1062183</t>
  </si>
  <si>
    <t>RES1062231</t>
  </si>
  <si>
    <t>RES1062196</t>
  </si>
  <si>
    <t>RES1062201</t>
  </si>
  <si>
    <t>RES1062397</t>
  </si>
  <si>
    <t>RESearch e</t>
  </si>
  <si>
    <t>RES1062458</t>
  </si>
  <si>
    <t>RES1062464</t>
  </si>
  <si>
    <t>RES1062515</t>
  </si>
  <si>
    <t>RES1062620</t>
  </si>
  <si>
    <t>RES1062581</t>
  </si>
  <si>
    <t>RES1062664</t>
  </si>
  <si>
    <t>RES1062773</t>
  </si>
  <si>
    <t>RES1062808</t>
  </si>
  <si>
    <t>RES1062740</t>
  </si>
  <si>
    <t>RES1062832</t>
  </si>
  <si>
    <t>RES1062912</t>
  </si>
  <si>
    <t>RES1063006</t>
  </si>
  <si>
    <t>RES1063031</t>
  </si>
  <si>
    <t>RES1063075</t>
  </si>
  <si>
    <t>RES1063197</t>
  </si>
  <si>
    <t>RES1063166</t>
  </si>
  <si>
    <t>RES1063333</t>
  </si>
  <si>
    <t>RES1063017</t>
  </si>
  <si>
    <t>RES1063023</t>
  </si>
  <si>
    <t>RES1063425</t>
  </si>
  <si>
    <t>RES1063621</t>
  </si>
  <si>
    <t>RES1063568</t>
  </si>
  <si>
    <t>RES1063453</t>
  </si>
  <si>
    <t>RES1063463</t>
  </si>
  <si>
    <t>RES1063472</t>
  </si>
  <si>
    <t>RES1063581</t>
  </si>
  <si>
    <t>RES1063648</t>
  </si>
  <si>
    <t>RES1063723</t>
  </si>
  <si>
    <t>RES1063906</t>
  </si>
  <si>
    <t>RES1064073</t>
  </si>
  <si>
    <t>RES1064205</t>
  </si>
  <si>
    <t>RES1064497</t>
  </si>
  <si>
    <t>RES1064441</t>
  </si>
  <si>
    <t>RES1064505</t>
  </si>
  <si>
    <t>RES1064646</t>
  </si>
  <si>
    <t>RES1057947</t>
  </si>
  <si>
    <t>RES1057950</t>
  </si>
  <si>
    <t>RES1059049</t>
  </si>
  <si>
    <t>RES1059172</t>
  </si>
  <si>
    <t>RES1064844</t>
  </si>
  <si>
    <t>RES1063447</t>
  </si>
  <si>
    <t>RES1065106</t>
  </si>
  <si>
    <t>RES1065128</t>
  </si>
  <si>
    <t>RES1065053</t>
  </si>
  <si>
    <t>RES1065076</t>
  </si>
  <si>
    <t>RES1065037</t>
  </si>
  <si>
    <t>RES1065046</t>
  </si>
  <si>
    <t>RES1065056</t>
  </si>
  <si>
    <t>RES1065318</t>
  </si>
  <si>
    <t>RES1065388</t>
  </si>
  <si>
    <t>RES1065391</t>
  </si>
  <si>
    <t>RES1065389</t>
  </si>
  <si>
    <t>RES1065637</t>
  </si>
  <si>
    <t>RES1065660</t>
  </si>
  <si>
    <t xml:space="preserve">RESearch: </t>
  </si>
  <si>
    <t>RES1065729</t>
  </si>
  <si>
    <t>RES1065851</t>
  </si>
  <si>
    <t>RES1065996</t>
  </si>
  <si>
    <t>RES1065499</t>
  </si>
  <si>
    <t>RES1066188</t>
  </si>
  <si>
    <t>RES1066117</t>
  </si>
  <si>
    <t>RES1066256</t>
  </si>
  <si>
    <t>RES1066306</t>
  </si>
  <si>
    <t>RES1066267</t>
  </si>
  <si>
    <t>RES1066602</t>
  </si>
  <si>
    <t>RES1065841</t>
  </si>
  <si>
    <t>RES1066640</t>
  </si>
  <si>
    <t>RES1066650</t>
  </si>
  <si>
    <t>RES1066648</t>
  </si>
  <si>
    <t>RES1066729</t>
  </si>
  <si>
    <t>RES1066519</t>
  </si>
  <si>
    <t>RES1066814</t>
  </si>
  <si>
    <t>RES1066987</t>
  </si>
  <si>
    <t>RES1066945</t>
  </si>
  <si>
    <t>RES1037511</t>
  </si>
  <si>
    <t>RES1066547</t>
  </si>
  <si>
    <t>RES1067365</t>
  </si>
  <si>
    <t>RES1067070</t>
  </si>
  <si>
    <t>RES0982305</t>
  </si>
  <si>
    <t>RES1067063</t>
  </si>
  <si>
    <t>RES1067453</t>
  </si>
  <si>
    <t>RES1067004</t>
  </si>
  <si>
    <t>RES1067130</t>
  </si>
  <si>
    <t>RES1067230</t>
  </si>
  <si>
    <t>RES1067064</t>
  </si>
  <si>
    <t>RES1067326</t>
  </si>
  <si>
    <t>RES1067537</t>
  </si>
  <si>
    <t>RES1067635</t>
  </si>
  <si>
    <t>RES1067786</t>
  </si>
  <si>
    <t>RES1067845</t>
  </si>
  <si>
    <t>RES1067958</t>
  </si>
  <si>
    <t>RES1068092</t>
  </si>
  <si>
    <t>RES1068184</t>
  </si>
  <si>
    <t>RES1068266</t>
  </si>
  <si>
    <t>RES1068287</t>
  </si>
  <si>
    <t>RES1068381</t>
  </si>
  <si>
    <t>RES1068546</t>
  </si>
  <si>
    <t>RES1068590</t>
  </si>
  <si>
    <t>RES1068601</t>
  </si>
  <si>
    <t>RES1068608</t>
  </si>
  <si>
    <t>RES1068629</t>
  </si>
  <si>
    <t>RES1068848</t>
  </si>
  <si>
    <t>RES1068888</t>
  </si>
  <si>
    <t>RES1068715</t>
  </si>
  <si>
    <t>RES1068724</t>
  </si>
  <si>
    <t>RES1066477</t>
  </si>
  <si>
    <t>RES1068770</t>
  </si>
  <si>
    <t>RES1069063</t>
  </si>
  <si>
    <t>RES1069274</t>
  </si>
  <si>
    <t>RES1069266</t>
  </si>
  <si>
    <t>RES1069419</t>
  </si>
  <si>
    <t>RES1069032</t>
  </si>
  <si>
    <t>RES1069372</t>
  </si>
  <si>
    <t>RES1069540</t>
  </si>
  <si>
    <t>RES1069687</t>
  </si>
  <si>
    <t>RES1069714</t>
  </si>
  <si>
    <t>RES1069792</t>
  </si>
  <si>
    <t>RES1070009</t>
  </si>
  <si>
    <t>RES1070086</t>
  </si>
  <si>
    <t>RES1070238</t>
  </si>
  <si>
    <t>RES1070148</t>
  </si>
  <si>
    <t>RES1070157</t>
  </si>
  <si>
    <t>RES1070398</t>
  </si>
  <si>
    <t>RES1070314</t>
  </si>
  <si>
    <t>RESDRSTMT0</t>
  </si>
  <si>
    <t>RES1070373</t>
  </si>
  <si>
    <t>RES1070516</t>
  </si>
  <si>
    <t>RES1070503</t>
  </si>
  <si>
    <t>RES1070748</t>
  </si>
  <si>
    <t>RES1070775</t>
  </si>
  <si>
    <t>RES1070568</t>
  </si>
  <si>
    <t>Correct</t>
  </si>
  <si>
    <t>Error</t>
  </si>
  <si>
    <t>RE: [Update] RES1052325: Data request on all sectors</t>
  </si>
  <si>
    <t>UOB Subsidiary Data Research</t>
  </si>
  <si>
    <t>Research how governments use the customer journey/citizen centric approach to improve the services</t>
  </si>
  <si>
    <t>Maria Turetskaya</t>
  </si>
  <si>
    <t>Oyedele Akinola</t>
  </si>
  <si>
    <t>Pricing information on two commodities</t>
  </si>
  <si>
    <t>Thomas Mulligan</t>
  </si>
  <si>
    <t>Request for .pdfs</t>
  </si>
  <si>
    <t>Barthakur Altarash</t>
  </si>
  <si>
    <t>Chemicals industry</t>
  </si>
  <si>
    <t>Azraa Chaudhury</t>
  </si>
  <si>
    <t xml:space="preserve">Biotech </t>
  </si>
  <si>
    <t>Research on shared services</t>
  </si>
  <si>
    <t>Healthcare data providers and affilaition data sets</t>
  </si>
  <si>
    <t>Witt Matthias</t>
  </si>
  <si>
    <t>Witt.Matthias@bcg.com</t>
  </si>
  <si>
    <t>RES1061274</t>
  </si>
  <si>
    <t>Growth Tech company list</t>
  </si>
  <si>
    <t>Courtney Dong</t>
  </si>
  <si>
    <t>RES1062379</t>
  </si>
  <si>
    <t>Research Request | Fill-out Excel template for about 200 companies</t>
  </si>
  <si>
    <t>Pavan Rao</t>
  </si>
  <si>
    <t>Non government support for Victorian bushfire affected communities</t>
  </si>
  <si>
    <t>Kayne Hardwood</t>
  </si>
  <si>
    <t>Wong Hanson</t>
  </si>
  <si>
    <t>Request for company background and financial data</t>
  </si>
  <si>
    <t>Alethea Tan</t>
  </si>
  <si>
    <t>Corporate Forest Responsibility Efforts</t>
  </si>
  <si>
    <t>DaSilva Bryann</t>
  </si>
  <si>
    <t>Vendor assessment</t>
  </si>
  <si>
    <t>Berrada Sofia</t>
  </si>
  <si>
    <t>Cloud services for financial institutions</t>
  </si>
  <si>
    <t>Hung Wesley</t>
  </si>
  <si>
    <t>Private Health Insurance in Australia</t>
  </si>
  <si>
    <t>Help Required with benchmarking of Telematics Payment Services</t>
  </si>
  <si>
    <t>Kaustav Ghosh</t>
  </si>
  <si>
    <t>Sharma Rishabh</t>
  </si>
  <si>
    <t>Hara Takaaki</t>
  </si>
  <si>
    <t>Dolezalek Lorenz</t>
  </si>
  <si>
    <t>Chourasia Amber</t>
  </si>
  <si>
    <t>EVMP peugeout citroen platform</t>
  </si>
  <si>
    <t>Alessandro Ghirardi</t>
  </si>
  <si>
    <t>Warehouses geodis</t>
  </si>
  <si>
    <t>Hajar Khairallah</t>
  </si>
  <si>
    <t>UAV / UAS Market for USA (Unmanned Aerial Systems)</t>
  </si>
  <si>
    <t xml:space="preserve">Giovanni Massari </t>
  </si>
  <si>
    <t>Kwon Dogeun</t>
  </si>
  <si>
    <t>Gwalani Gaurish</t>
  </si>
  <si>
    <t>Need help with identifying cluster names</t>
  </si>
  <si>
    <t>Bio-pharmaceutical Regulatory Processes</t>
  </si>
  <si>
    <t>den Heijer Brad</t>
  </si>
  <si>
    <t>Research for ESG/SDGs management of Global mega-bank</t>
  </si>
  <si>
    <t>Yusuke Sato</t>
  </si>
  <si>
    <t>Mujera Shirley</t>
  </si>
  <si>
    <t>Nikhil Jain</t>
  </si>
  <si>
    <t xml:space="preserve">RES1064505 </t>
  </si>
  <si>
    <t>Key players in Durable Medical Equipment</t>
  </si>
  <si>
    <t>Knopp Lisa</t>
  </si>
  <si>
    <t>FW: Urgent Request Engine to sales mapping</t>
  </si>
  <si>
    <t>Harsh Shah2</t>
  </si>
  <si>
    <t>Shah.Harsh2@bcg.com+91 99 4567 6954</t>
  </si>
  <si>
    <t>FW: RES1064962 - Excel with holidays of Panama for the years 2020 and 2021</t>
  </si>
  <si>
    <t>German Garcia</t>
  </si>
  <si>
    <t>Rohan Jain</t>
  </si>
  <si>
    <t>Timeline of events for Construction Companies</t>
  </si>
  <si>
    <t>KSA tourism specific data/ Other worldwide destinations tourism specific data</t>
  </si>
  <si>
    <t>Wissam Bechara</t>
  </si>
  <si>
    <t>Aggregates, Asphalt Plant Holding Companies</t>
  </si>
  <si>
    <t>Sina Golkari</t>
  </si>
  <si>
    <t>Request data search for shipping companies location</t>
  </si>
  <si>
    <t xml:space="preserve">Hyunkyu Koo </t>
  </si>
  <si>
    <t>Micro-lending</t>
  </si>
  <si>
    <t>Teng Wong Hay</t>
  </si>
  <si>
    <t>Abbott Research</t>
  </si>
  <si>
    <t>Onafeko Reni</t>
  </si>
  <si>
    <t>Company Research</t>
  </si>
  <si>
    <t>Vekilov Dessy</t>
  </si>
  <si>
    <t>Proteomic databases</t>
  </si>
  <si>
    <t>Market size data and growth rates</t>
  </si>
  <si>
    <t>McGovern Audrey (Hoiles)</t>
  </si>
  <si>
    <t>UT Data By RES</t>
  </si>
  <si>
    <t>Email Data By RES</t>
  </si>
  <si>
    <t>Computational protein engineering technology</t>
  </si>
  <si>
    <t>Ketterer Christian</t>
  </si>
  <si>
    <t>RES1071513</t>
  </si>
  <si>
    <t>Support | Showcase analysis</t>
  </si>
  <si>
    <t>Shing Chun Kan</t>
  </si>
  <si>
    <t>222183-61</t>
  </si>
  <si>
    <t>Sangyoung Lee</t>
  </si>
  <si>
    <t>RES1070868</t>
  </si>
  <si>
    <t>Research request for mid-term strategy plan</t>
  </si>
  <si>
    <t>Seohyun Choi</t>
  </si>
  <si>
    <t>Choi.Seohyun@bcg.com</t>
  </si>
  <si>
    <t>RES1071153</t>
  </si>
  <si>
    <t>Automotive OEM Display adoption data</t>
  </si>
  <si>
    <t>Gianluca Manca</t>
  </si>
  <si>
    <t>RES1071480</t>
  </si>
  <si>
    <t>Competitor research in the navy sector</t>
  </si>
  <si>
    <t>Sam Burke</t>
  </si>
  <si>
    <t>RES1071518</t>
  </si>
  <si>
    <t>Number of employees at a holding company level for specified energy companies</t>
  </si>
  <si>
    <t>Andrew Hennion</t>
  </si>
  <si>
    <t>Hennion.Andrew@bcg.com</t>
  </si>
  <si>
    <t>RES1071528</t>
  </si>
  <si>
    <t>Delivery driver wages by US city / DMA</t>
  </si>
  <si>
    <t>210120-82</t>
  </si>
  <si>
    <t>RES1071700</t>
  </si>
  <si>
    <t>High Performance Alloy for electronic products</t>
  </si>
  <si>
    <t xml:space="preserve">Nicholas Moses </t>
  </si>
  <si>
    <t>Moses.Nicholas@bcg.com</t>
  </si>
  <si>
    <t>RES1072145</t>
  </si>
  <si>
    <t xml:space="preserve"> Lookup revenue estimates for a list of private companies</t>
  </si>
  <si>
    <t>424317-02</t>
  </si>
  <si>
    <t>Park Sohee</t>
  </si>
  <si>
    <t>RES1071947</t>
  </si>
  <si>
    <t>Request for the data</t>
  </si>
  <si>
    <t>Verbitskiy Dmitriy</t>
  </si>
  <si>
    <t>Help on getting coordinates from addresses</t>
  </si>
  <si>
    <t>Archive reports</t>
  </si>
  <si>
    <t>Ashwin Halgeri</t>
  </si>
  <si>
    <t>Scan for acquisition targets</t>
  </si>
  <si>
    <t>387228-00</t>
  </si>
  <si>
    <t>Danielle Evans</t>
  </si>
  <si>
    <t>Nissim Ray</t>
  </si>
  <si>
    <t>Request: Market Size / Top Players for Highly Concentrated Industries</t>
  </si>
  <si>
    <t>Ben Eppler</t>
  </si>
  <si>
    <t>Eppler.Ben@bcg.com</t>
  </si>
  <si>
    <t>RES1071223</t>
  </si>
  <si>
    <t>Retailer profiles</t>
  </si>
  <si>
    <t>Mopuri Abhinav</t>
  </si>
  <si>
    <t>List of  gen. merch and specialty store companies  (retail) in the US</t>
  </si>
  <si>
    <t>Choi Seohyun</t>
  </si>
  <si>
    <t>RES1071176</t>
  </si>
  <si>
    <t>Automotive Display Rising Trend Research Request</t>
  </si>
  <si>
    <t>Blom Mathias</t>
  </si>
  <si>
    <t xml:space="preserve">RES1071721 </t>
  </si>
  <si>
    <t>Assistance in finding country specific market data for biopharma</t>
  </si>
  <si>
    <t>RES1071142</t>
  </si>
  <si>
    <t>Automotive Market Sales Data</t>
  </si>
  <si>
    <t>Claire Beskin</t>
  </si>
  <si>
    <t>EValueServe request : Store growth in the U.S</t>
  </si>
  <si>
    <t>Sidharta Patricia</t>
  </si>
  <si>
    <t>Sidharta.Patricia@bcg.com</t>
  </si>
  <si>
    <t>RES1071910  </t>
  </si>
  <si>
    <t>Need help</t>
  </si>
  <si>
    <t>Ketterer.Christian@bcg.com</t>
  </si>
  <si>
    <t>manca.gianluca@bcg.combcg.com</t>
  </si>
  <si>
    <t>157560-35</t>
  </si>
  <si>
    <t>Burke.Sam@bcg.com</t>
  </si>
  <si>
    <t>73000-39</t>
  </si>
  <si>
    <t>monas.victor@bcg.com</t>
  </si>
  <si>
    <t>09411-33</t>
  </si>
  <si>
    <t>Blom.Mathias@bcg.com</t>
  </si>
  <si>
    <t>342012-28</t>
  </si>
  <si>
    <t>Park.Sohee@bcg.com</t>
  </si>
  <si>
    <t>RES1072003</t>
  </si>
  <si>
    <t>National AI strategies globally</t>
  </si>
  <si>
    <t>NL_03</t>
  </si>
  <si>
    <t>RES1066257</t>
  </si>
  <si>
    <t>Digital transformation effect in financials of MM companies</t>
  </si>
  <si>
    <t>Mohan Shyam</t>
  </si>
  <si>
    <t>Research for R&amp;D spend</t>
  </si>
  <si>
    <t>Yang Fangqi</t>
  </si>
  <si>
    <t>15992-53</t>
  </si>
  <si>
    <t>Request RES1065192: Urgent request.</t>
  </si>
  <si>
    <t>Zeina Baydoun</t>
  </si>
  <si>
    <t>RES1067461</t>
  </si>
  <si>
    <t>Digital Payments Landscape Benchmarks</t>
  </si>
  <si>
    <t>Vaishnavi Sagar</t>
  </si>
  <si>
    <t>Research for DBSs own developed digital solution or invention to digital companies</t>
  </si>
  <si>
    <t>Takahiro Watanabe</t>
  </si>
  <si>
    <t>Material screening- Ferro Alloys and AL</t>
  </si>
  <si>
    <t>Revenue break-up for tobacco company</t>
  </si>
  <si>
    <t xml:space="preserve">Amber Chourasia </t>
  </si>
  <si>
    <t>Toronto Raptors and NBA popularity around the world</t>
  </si>
  <si>
    <t>Misha Hosain</t>
  </si>
  <si>
    <t>Find revenue of fintech companies</t>
  </si>
  <si>
    <t xml:space="preserve">Romain Tancre </t>
  </si>
  <si>
    <t>Cybersecurity competitors benchmark</t>
  </si>
  <si>
    <t>Shang Camille</t>
  </si>
  <si>
    <t xml:space="preserve">research </t>
  </si>
  <si>
    <t xml:space="preserve">RES1067453 </t>
  </si>
  <si>
    <t>Your help needed - Activities in famous belvederes</t>
  </si>
  <si>
    <t>Bouslama Zineb</t>
  </si>
  <si>
    <t>Look for R&amp;D spend and Revenues for a list of companies</t>
  </si>
  <si>
    <t>Antoni Walton</t>
  </si>
  <si>
    <t>RES1068444</t>
  </si>
  <si>
    <t>Deal Value Look up</t>
  </si>
  <si>
    <t>Nathan Gagnon</t>
  </si>
  <si>
    <t>company reserach</t>
  </si>
  <si>
    <t>Price list audio equipment</t>
  </si>
  <si>
    <t>Fuchs Christina</t>
  </si>
  <si>
    <t>Revenues players</t>
  </si>
  <si>
    <t>Data capture for Equinor</t>
  </si>
  <si>
    <t>Harrison Quitman</t>
  </si>
  <si>
    <t>policies in countries for Tobacco</t>
  </si>
  <si>
    <t>Wordcount from the annual report of telco companies</t>
  </si>
  <si>
    <t>Rai Amit</t>
  </si>
  <si>
    <t xml:space="preserve">Cosmetics Manufacturing Equipment Research </t>
  </si>
  <si>
    <t>Sourcing: office boys in United Arab Emirates</t>
  </si>
  <si>
    <t>240743-39</t>
  </si>
  <si>
    <t>Average wages across cities</t>
  </si>
  <si>
    <t>Brian Chester</t>
  </si>
  <si>
    <t>106420-18</t>
  </si>
  <si>
    <t>Help creating a list of assets in forestry &amp; agriculture in 6 Local Government Areas in NSW, Austral</t>
  </si>
  <si>
    <t>Riseley James</t>
  </si>
  <si>
    <t>RES1070469</t>
  </si>
  <si>
    <t>Company size details</t>
  </si>
  <si>
    <t>230940-38</t>
  </si>
  <si>
    <t>RES1070471</t>
  </si>
  <si>
    <t>Benchmarking of countries</t>
  </si>
  <si>
    <t>Change in Consumer Distrust/Net Trust Score overtime</t>
  </si>
  <si>
    <t>Joyce Guo</t>
  </si>
  <si>
    <t>159161-42</t>
  </si>
  <si>
    <t>RES1070863</t>
  </si>
  <si>
    <t>RES1068798 - MarketAxess data pull request.</t>
  </si>
  <si>
    <t>Mtichell Rose</t>
  </si>
  <si>
    <t>RES1071802</t>
  </si>
  <si>
    <t>Revenue Growth</t>
  </si>
  <si>
    <t xml:space="preserve">RES1073366 </t>
  </si>
  <si>
    <t>Data Population from Justwatch.</t>
  </si>
  <si>
    <t>RES1064080</t>
  </si>
  <si>
    <t>Request for industry digital trends in transportation and distribution services in US</t>
  </si>
  <si>
    <t>antony.abby@bcg.com</t>
  </si>
  <si>
    <t xml:space="preserve"> RES1074305</t>
  </si>
  <si>
    <t>Company research request</t>
  </si>
  <si>
    <t>Mahika Maggon</t>
  </si>
  <si>
    <t>Maggon.Mahika@bcg.com</t>
  </si>
  <si>
    <t>NL_09</t>
  </si>
  <si>
    <t>Marcos Fernandez</t>
  </si>
  <si>
    <t>Fernandez.Marcos@bcg.com</t>
  </si>
  <si>
    <t>RES1072474</t>
  </si>
  <si>
    <t>Private Company Info &amp; Carbon Reporting</t>
  </si>
  <si>
    <t>Eileen Cowdery</t>
  </si>
  <si>
    <t>Cowdery.Eileen@bcg.com</t>
  </si>
  <si>
    <t>RES1072479</t>
  </si>
  <si>
    <t>Research request_IT application vendors</t>
  </si>
  <si>
    <t>Manjunath Hema</t>
  </si>
  <si>
    <t>Manjunath.Hema@bcg.com</t>
  </si>
  <si>
    <t>RES1072523</t>
  </si>
  <si>
    <t>Carbon emissions reduction levers/use cases and respective reduction potential</t>
  </si>
  <si>
    <t>Moon Zhang</t>
  </si>
  <si>
    <t>Zhang.Moon@bcg.com</t>
  </si>
  <si>
    <t>RES1072586</t>
  </si>
  <si>
    <t>Swedish GDP</t>
  </si>
  <si>
    <t>Clement Gandolfo</t>
  </si>
  <si>
    <t>Gandolfo.Clement@bcg.com</t>
  </si>
  <si>
    <t>RES1072783</t>
  </si>
  <si>
    <t xml:space="preserve">Project Marvel | Evalueserve_x000D_
</t>
  </si>
  <si>
    <t>Emlyn Folkes</t>
  </si>
  <si>
    <t>Folkes.Emlyn@bcg.com</t>
  </si>
  <si>
    <t>RES1072831</t>
  </si>
  <si>
    <t>AI drug discovery</t>
  </si>
  <si>
    <t>RES1072852</t>
  </si>
  <si>
    <t>RES1073043</t>
  </si>
  <si>
    <t>Region of insurtech players</t>
  </si>
  <si>
    <t>Rishabh Sharma</t>
  </si>
  <si>
    <t xml:space="preserve">RES1073138 </t>
  </si>
  <si>
    <t>Help with PIPE pipeline - finding board members</t>
  </si>
  <si>
    <t>Viva Zhou</t>
  </si>
  <si>
    <t>Zhou.Viva@bcg.com</t>
  </si>
  <si>
    <t>Billing for the month of February 2020: (a+b+c+d)</t>
  </si>
  <si>
    <t>Validate with Email Hours</t>
  </si>
  <si>
    <t>Validate with UT Hours</t>
  </si>
  <si>
    <t>Hours | Billlability%</t>
  </si>
  <si>
    <t>Hours | Billability%</t>
  </si>
  <si>
    <t>Senior Associate</t>
  </si>
  <si>
    <t>Knowledge Expert, Team Manager</t>
  </si>
  <si>
    <t>Global Expert Track Management Senior Director</t>
  </si>
  <si>
    <t>Consultant</t>
  </si>
  <si>
    <t>Senior Knowledge Analyst</t>
  </si>
  <si>
    <t>Junior Associate</t>
  </si>
  <si>
    <t>MS Sarath</t>
  </si>
  <si>
    <t>MS.Sarath@bcg.com</t>
  </si>
  <si>
    <t>Research Work Flow Coordinator-DRS</t>
  </si>
  <si>
    <t>RES1071380 Identify largest players and # locations across range of industries</t>
  </si>
  <si>
    <t>RES1073084</t>
  </si>
  <si>
    <t>Project Leader</t>
  </si>
  <si>
    <t>Kroeger Julian</t>
  </si>
  <si>
    <t>Kroeger.Julian@bcg.com</t>
  </si>
  <si>
    <t>Green Energy PE Funds</t>
  </si>
  <si>
    <t>RES1073627</t>
  </si>
  <si>
    <t>206031-16</t>
  </si>
  <si>
    <t>Wee Kee Tiew</t>
  </si>
  <si>
    <t>Assaf.Lujain@bcg.com</t>
  </si>
  <si>
    <t>IKA On-site</t>
  </si>
  <si>
    <t>John.J Kim</t>
  </si>
  <si>
    <t>Kim.John.J@bcg.com</t>
  </si>
  <si>
    <t>RES1075305</t>
  </si>
  <si>
    <t>Industry Classification for Various Websites</t>
  </si>
  <si>
    <t>397273-14</t>
  </si>
  <si>
    <t>129141-19</t>
  </si>
  <si>
    <t>Lia Cho</t>
  </si>
  <si>
    <t>Cho.Lia@bcg.com</t>
  </si>
  <si>
    <t>RES1074256</t>
  </si>
  <si>
    <t>Stock photography companies - search analysis</t>
  </si>
  <si>
    <t xml:space="preserve">Kee Wee Tiew </t>
  </si>
  <si>
    <t>RES1074821</t>
  </si>
  <si>
    <t>Year founded</t>
  </si>
  <si>
    <t>420075-06</t>
  </si>
  <si>
    <t>Rosalia Longo Giura</t>
  </si>
  <si>
    <t>GiuraLongo.Rosalia@bcg.com</t>
  </si>
  <si>
    <t>RES1075100</t>
  </si>
  <si>
    <t>231362-15</t>
  </si>
  <si>
    <t>Lujain Assaf</t>
  </si>
  <si>
    <t>RES1075155</t>
  </si>
  <si>
    <t>Tourism benchmarking</t>
  </si>
  <si>
    <t>Jonathan Gwee</t>
  </si>
  <si>
    <t>Gwee.Jonathan@bcg.com</t>
  </si>
  <si>
    <t>RES1076804</t>
  </si>
  <si>
    <t>Price comparison</t>
  </si>
  <si>
    <t>101600-82</t>
  </si>
  <si>
    <t>Ichikawa Yuki</t>
  </si>
  <si>
    <t>Ichikawa.Yuki@bcg.com</t>
  </si>
  <si>
    <t>RES1074348</t>
  </si>
  <si>
    <t>Coal power plants- stakeholders (banks and insurance company) who currently make investment /support</t>
  </si>
  <si>
    <t>129141-17</t>
  </si>
  <si>
    <t>Graeme Sargent</t>
  </si>
  <si>
    <t>Sargent.Graeme@bcg.com</t>
  </si>
  <si>
    <t>RES1075022</t>
  </si>
  <si>
    <t>Freezer case liners</t>
  </si>
  <si>
    <t>200240-94</t>
  </si>
  <si>
    <t>Giovanni Massari</t>
  </si>
  <si>
    <t>RES1075147</t>
  </si>
  <si>
    <t>Data collection</t>
  </si>
  <si>
    <t>Philip Jurgensmeyer</t>
  </si>
  <si>
    <t>Jurgensmeyer.Philip@bcg.com</t>
  </si>
  <si>
    <t>RES1075300</t>
  </si>
  <si>
    <t>Search term research</t>
  </si>
  <si>
    <t>397273-04</t>
  </si>
  <si>
    <t>Sarah Thom</t>
  </si>
  <si>
    <t>ABC@bcg.com</t>
  </si>
  <si>
    <t>Junior research Associate</t>
  </si>
  <si>
    <t xml:space="preserve">RES1075572 </t>
  </si>
  <si>
    <t xml:space="preserve">request for NSW Health system data_x000D_
</t>
  </si>
  <si>
    <t>RES1075736</t>
  </si>
  <si>
    <t>National Disability Insurance Scheme and National Disability Insurance Agency</t>
  </si>
  <si>
    <t>RES1075920</t>
  </si>
  <si>
    <t>Indonesia SOE data</t>
  </si>
  <si>
    <t>Cohort</t>
  </si>
  <si>
    <t>Interim Timline</t>
  </si>
  <si>
    <t>Final Timeline</t>
  </si>
  <si>
    <t>Jafar Saifuddin</t>
  </si>
  <si>
    <t>Saifuddin.Jafar@bcg.com</t>
  </si>
  <si>
    <t>RES_Jafar</t>
  </si>
  <si>
    <t>Research on TechFin</t>
  </si>
  <si>
    <t>David Smith</t>
  </si>
  <si>
    <t>Smith.David@bcg.com</t>
  </si>
  <si>
    <t>RES1074889</t>
  </si>
  <si>
    <t>Forestry Strategies</t>
  </si>
  <si>
    <t>RES1075307</t>
  </si>
  <si>
    <t>Market size of airline and hotel industry</t>
  </si>
  <si>
    <t>Mathias Wallersheim</t>
  </si>
  <si>
    <t>Wallersheim.Mathias@bcg.com</t>
  </si>
  <si>
    <t>RES1075961</t>
  </si>
  <si>
    <t>Knowledge request for Principal Investors &amp; Private Equity received</t>
  </si>
  <si>
    <t>Ganin Nikita</t>
  </si>
  <si>
    <t>Ganin.Nikita@bcg.com</t>
  </si>
  <si>
    <t>RES1074957</t>
  </si>
  <si>
    <t>Vendor list - fill in information</t>
  </si>
  <si>
    <t>281432-37</t>
  </si>
  <si>
    <t>RES1075344</t>
  </si>
  <si>
    <t>Company data</t>
  </si>
  <si>
    <t>Terada Ikuko</t>
  </si>
  <si>
    <t>RES1075319</t>
  </si>
  <si>
    <t>Req for China team:Plants/factories information and high techs which are handled in R&amp;D/process</t>
  </si>
  <si>
    <t>Shreekar Ramesh</t>
  </si>
  <si>
    <t>Ramesh.shreekar@bcg.com</t>
  </si>
  <si>
    <t>RES1074887</t>
  </si>
  <si>
    <t>Help with Smartphones in Indonesia</t>
  </si>
  <si>
    <t>170640-13</t>
  </si>
  <si>
    <t>Bekki Amine</t>
  </si>
  <si>
    <t>Bekki.Amine@bcg.com</t>
  </si>
  <si>
    <t>RES1074347</t>
  </si>
  <si>
    <t>Urgent data request</t>
  </si>
  <si>
    <t>RES1075441</t>
  </si>
  <si>
    <t>Revenue breakdown of hotel industry</t>
  </si>
  <si>
    <t>David Sammons</t>
  </si>
  <si>
    <t>Sammons.David@bcg.com</t>
  </si>
  <si>
    <t>RES1076463</t>
  </si>
  <si>
    <t>Global science park data collection</t>
  </si>
  <si>
    <t>421115-00</t>
  </si>
  <si>
    <t>RES1076838</t>
  </si>
  <si>
    <t xml:space="preserve">RES1077009 </t>
  </si>
  <si>
    <t>Follow-up to Database classification research</t>
  </si>
  <si>
    <t>On Demand Billing</t>
  </si>
  <si>
    <t>On Demand Billing for India</t>
  </si>
  <si>
    <t>On Demand Billing for China</t>
  </si>
  <si>
    <t>On Demand Billing for Chile</t>
  </si>
  <si>
    <t>On Demand Billing for Romania</t>
  </si>
  <si>
    <t>Billing for the month of November 2019:</t>
  </si>
  <si>
    <t>Country of Request</t>
  </si>
  <si>
    <t>Charge Rate</t>
  </si>
  <si>
    <t>ADNOC Strategy Portfolio Model Review</t>
  </si>
  <si>
    <t>Franco Vanhees</t>
  </si>
  <si>
    <t>Belgium</t>
  </si>
  <si>
    <t>252090-07</t>
  </si>
  <si>
    <t>Dashboard Re-Design</t>
  </si>
  <si>
    <t>Luo Lucy</t>
  </si>
  <si>
    <t>Japan</t>
  </si>
  <si>
    <t>187180-09</t>
  </si>
  <si>
    <t>Tool Calculation Speed Improvements</t>
  </si>
  <si>
    <t>Caracuel Rafael</t>
  </si>
  <si>
    <t>Spain</t>
  </si>
  <si>
    <t>295631-08</t>
  </si>
  <si>
    <t>Billability (%)</t>
  </si>
  <si>
    <t>Individual Billability (Top 15)</t>
  </si>
  <si>
    <t>Individual Billability (Bottom 15)</t>
  </si>
  <si>
    <t>15555-16</t>
  </si>
  <si>
    <t>Joseph Kwon</t>
  </si>
  <si>
    <t>EXTLim.QiuWei@bcg.com</t>
  </si>
  <si>
    <t>Research request</t>
  </si>
  <si>
    <t>Biweekly FI Newsletter</t>
  </si>
  <si>
    <t>Yang Yu</t>
  </si>
  <si>
    <t>RES1073047</t>
  </si>
  <si>
    <t>Market size of Pickup truck in Japan</t>
  </si>
  <si>
    <t>Katsutoshi Yamauchi</t>
  </si>
  <si>
    <t>RES1073113</t>
  </si>
  <si>
    <t>Request to transcript the recorded interview</t>
  </si>
  <si>
    <t>RES1073358</t>
  </si>
  <si>
    <t>Benchmark of average salary of people in selected industries in Malaysia</t>
  </si>
  <si>
    <t>RES1073429</t>
  </si>
  <si>
    <t>City Names Help</t>
  </si>
  <si>
    <t>Hardik Jain</t>
  </si>
  <si>
    <t>Jain.Hardik@bcg.com</t>
  </si>
  <si>
    <t>RES1073678</t>
  </si>
  <si>
    <t>Carve-out announcements and related equity story presentations</t>
  </si>
  <si>
    <t>Ludvig Kraft</t>
  </si>
  <si>
    <t>111240-41</t>
  </si>
  <si>
    <t>Kraft.Ludvig@bcg.com</t>
  </si>
  <si>
    <t xml:space="preserve">RES1073906 </t>
  </si>
  <si>
    <t>Lim Qiu Wei</t>
  </si>
  <si>
    <t>RES1074070</t>
  </si>
  <si>
    <t>Funding into AI enabled drug discovery</t>
  </si>
  <si>
    <t>RES1074273</t>
  </si>
  <si>
    <t>Australian banking research</t>
  </si>
  <si>
    <t>William Ta</t>
  </si>
  <si>
    <t>15112-16</t>
  </si>
  <si>
    <t>Ta.William@bcg.com</t>
  </si>
  <si>
    <t xml:space="preserve">RES1074501 </t>
  </si>
  <si>
    <t xml:space="preserve"> Urgent data extraction work from online tool 303916-40</t>
  </si>
  <si>
    <t>Hall Henry</t>
  </si>
  <si>
    <t>303916-40</t>
  </si>
  <si>
    <t>Hall.Henry@bcg.com</t>
  </si>
  <si>
    <t>RES1075334</t>
  </si>
  <si>
    <t>Nordhielm Dean</t>
  </si>
  <si>
    <t>Nordhielm.Dean@bcg.com</t>
  </si>
  <si>
    <t>RES1075781</t>
  </si>
  <si>
    <t>AI In immunoassays, enzymes</t>
  </si>
  <si>
    <t>RES1075898</t>
  </si>
  <si>
    <t>Evaluation of customer types</t>
  </si>
  <si>
    <t>Eric Slotsve</t>
  </si>
  <si>
    <t>208781-87</t>
  </si>
  <si>
    <t>Slotsve.Eric@bcg.com</t>
  </si>
  <si>
    <t>RES1075947</t>
  </si>
  <si>
    <t>Hotel market in Indonesia by Business and Leisure Purpose</t>
  </si>
  <si>
    <t>RES1075962</t>
  </si>
  <si>
    <t>Aerostructure Tier-1 suppliers strategy to differnetiate form competitors</t>
  </si>
  <si>
    <t>Umemura Takuma</t>
  </si>
  <si>
    <t>Umemura.Takuma@bcg.com</t>
  </si>
  <si>
    <t>RES1076037</t>
  </si>
  <si>
    <t>Request on the data search regarding LNG/LPG/oil</t>
  </si>
  <si>
    <t>RES1076168</t>
  </si>
  <si>
    <t>Desktop research to find Western companies which withdraw from Asia</t>
  </si>
  <si>
    <t>Ryota Kuramoto</t>
  </si>
  <si>
    <t>Kuramoto.Ryota@bcg.com</t>
  </si>
  <si>
    <t>RES1076218</t>
  </si>
  <si>
    <t>Help pulling data on degrees offered from University websites</t>
  </si>
  <si>
    <t>Maya Bretzius</t>
  </si>
  <si>
    <t>Bretzius.Maya@bcg.com</t>
  </si>
  <si>
    <t>RES1076242</t>
  </si>
  <si>
    <t>Desktop research for the change of airline classes (First/Business/Economy)</t>
  </si>
  <si>
    <t>RES1076659</t>
  </si>
  <si>
    <t>Search for benchmark metrics</t>
  </si>
  <si>
    <t>Timothy Chai</t>
  </si>
  <si>
    <t>201660-82</t>
  </si>
  <si>
    <t>Chai.Timothy@bcg.com</t>
  </si>
  <si>
    <t>Cristina Rebello</t>
  </si>
  <si>
    <t>RES1077125</t>
  </si>
  <si>
    <t>[URGENT] Charts to be put on Excel</t>
  </si>
  <si>
    <t>Massari Giovanni</t>
  </si>
  <si>
    <t>RES1076707 - [Urgent - Due Diligence] Company research for construction software</t>
  </si>
  <si>
    <t>143065-76</t>
  </si>
  <si>
    <t>Start Date</t>
  </si>
  <si>
    <t>RES1072988</t>
  </si>
  <si>
    <t>TESCO</t>
  </si>
  <si>
    <t>Wataru Nakamura</t>
  </si>
  <si>
    <t>238921-55</t>
  </si>
  <si>
    <t>Nakamura.Wataru@bcg.com</t>
  </si>
  <si>
    <t>RES1076975</t>
  </si>
  <si>
    <t>RES1077155</t>
  </si>
  <si>
    <t>Research company information</t>
  </si>
  <si>
    <t xml:space="preserve">Alexandre Decroocq </t>
  </si>
  <si>
    <t>Decroocq.Alexandre@bcg.com</t>
  </si>
  <si>
    <t>RES1077742</t>
  </si>
  <si>
    <t>Salary/ wage data in analysts reports</t>
  </si>
  <si>
    <t>Fowlkes Ayanna</t>
  </si>
  <si>
    <t>215443-48</t>
  </si>
  <si>
    <t>Fowlkes.Ayanna@bcg.com</t>
  </si>
  <si>
    <t>RES1078142</t>
  </si>
  <si>
    <t>Desk research on ultrasound technical issues</t>
  </si>
  <si>
    <t>Michl Doris</t>
  </si>
  <si>
    <t>206044-01</t>
  </si>
  <si>
    <t>Michl.Doris@bcg.com</t>
  </si>
  <si>
    <t>Total Billing for the month of February 2020 (a+b+c+d+e+f+g+h)</t>
  </si>
  <si>
    <t>Managers and Leads</t>
  </si>
  <si>
    <t>akshith.reddy</t>
  </si>
  <si>
    <t>Ayush Sharma</t>
  </si>
  <si>
    <t>Kanika.Sirohi</t>
  </si>
  <si>
    <t>Pankaj Manshni</t>
  </si>
  <si>
    <t>Pankaj.Manshani</t>
  </si>
  <si>
    <t>Sameeksha Gupta</t>
  </si>
  <si>
    <t>Saumya Prakash Shukla</t>
  </si>
  <si>
    <t>Saumya.Shukla</t>
  </si>
  <si>
    <t>Americas Data &amp; Research Services Director</t>
  </si>
  <si>
    <t>Full Day</t>
  </si>
  <si>
    <t>\\Fileserver\CAPS08\R-Data\BCG\Admin\MIS Reporting\Leaves\Leave Master Data\Master Data - 2020.xlsm</t>
  </si>
  <si>
    <t>\\Fileserver\CAPS08\R-Data\BCG\Admin\MIS Reporting\Leaves\Exceptions Master data\Exception Master DB.xlsb</t>
  </si>
  <si>
    <t>Mayank.Bailwal1</t>
  </si>
  <si>
    <t>123.5 | 70.6%</t>
  </si>
  <si>
    <t>123 | 70.3%</t>
  </si>
  <si>
    <t>118.5 | 67.7%</t>
  </si>
  <si>
    <t>118 | 67.4%</t>
  </si>
  <si>
    <t>117 | 66.9%</t>
  </si>
  <si>
    <t>116.75 | 66.7%</t>
  </si>
  <si>
    <t>114.5 | 65.4%</t>
  </si>
  <si>
    <t>113.5 | 64.9%</t>
  </si>
  <si>
    <t>112 | 64%</t>
  </si>
  <si>
    <t>110.75 | 63.3%</t>
  </si>
  <si>
    <t>110 | 62.9%</t>
  </si>
  <si>
    <t>107.25 | 61.3%</t>
  </si>
  <si>
    <t>105.5 | 60.3%</t>
  </si>
  <si>
    <t>8 | 4.6%</t>
  </si>
  <si>
    <t>10 | 5.7%</t>
  </si>
  <si>
    <t>Timeline</t>
  </si>
  <si>
    <t>Himanshu.Sharma3</t>
  </si>
  <si>
    <t>Prateek.Keswani</t>
  </si>
  <si>
    <t>Shagun.Tyagi</t>
  </si>
  <si>
    <t>APAC</t>
  </si>
  <si>
    <t>English</t>
  </si>
  <si>
    <t>EUR G &amp; A</t>
  </si>
  <si>
    <t>Staffed</t>
  </si>
  <si>
    <t>Boston</t>
  </si>
  <si>
    <t>AMR</t>
  </si>
  <si>
    <t>EUR Non G &amp; A</t>
  </si>
  <si>
    <t>1 857 206 8566</t>
  </si>
  <si>
    <t>QRT _Technology, Media and Telecommunications</t>
  </si>
  <si>
    <t>Public Sector</t>
  </si>
  <si>
    <t>CF</t>
  </si>
  <si>
    <t>Abhishek Choudhery</t>
  </si>
  <si>
    <t>Aditi Goyal</t>
  </si>
  <si>
    <t>Aditi.Goyal</t>
  </si>
  <si>
    <t>Aditi.Goyal@evalueserve.com</t>
  </si>
  <si>
    <t>Manish.Sharma2</t>
  </si>
  <si>
    <t>Varun.Arora</t>
  </si>
  <si>
    <t>Dhiraj.Badgujar</t>
  </si>
  <si>
    <t>Mayank_Expand</t>
  </si>
  <si>
    <t>Akshay Sachdeva</t>
  </si>
  <si>
    <t>Akshay.Sachdeva</t>
  </si>
  <si>
    <t>Akshith Reddy</t>
  </si>
  <si>
    <t>QRT</t>
  </si>
  <si>
    <t>Anusha Jain</t>
  </si>
  <si>
    <t>Anushree Senapti</t>
  </si>
  <si>
    <t>Anushree.Senapati</t>
  </si>
  <si>
    <t>Anushree.Senapati@evalueserve.com</t>
  </si>
  <si>
    <t>Archit MAHESHWARI</t>
  </si>
  <si>
    <t>Archit.MAHESHWARI</t>
  </si>
  <si>
    <t>Archit.MAHESHWARI@evalueserve.com</t>
  </si>
  <si>
    <t>Areeba.Suhail@evalueserve.com</t>
  </si>
  <si>
    <t>Arnav.Saxena@evalueserve.com</t>
  </si>
  <si>
    <t>Ayush Batra</t>
  </si>
  <si>
    <t>Ayush.Batra</t>
  </si>
  <si>
    <t>Bhawna.Vashisth@evalueserve.com</t>
  </si>
  <si>
    <t>Deepak.Bansal1</t>
  </si>
  <si>
    <t>Deepak.Dawar@evalueserve.com</t>
  </si>
  <si>
    <t>Deepak Kumar Sharma</t>
  </si>
  <si>
    <t>Deepak.Sharma1</t>
  </si>
  <si>
    <t>Deepak.Sharma1@evalueserve.com</t>
  </si>
  <si>
    <t>Deepesh Varandani</t>
  </si>
  <si>
    <t>Deepesh.Varandani</t>
  </si>
  <si>
    <t>Deepesh.Varandani@evalueserve.com</t>
  </si>
  <si>
    <t>Devansh Agarwal</t>
  </si>
  <si>
    <t>Devansh.Agarwaal</t>
  </si>
  <si>
    <t>Devansh.Agarwaal@evalueserve.com</t>
  </si>
  <si>
    <t>Dhannu Ramachandran</t>
  </si>
  <si>
    <t>Dhannu.Ramachandran</t>
  </si>
  <si>
    <t>Dhannu.Ramachandran@evalueserve.com</t>
  </si>
  <si>
    <t>Intern</t>
  </si>
  <si>
    <t>Dhiraj Pramod Badgujar</t>
  </si>
  <si>
    <t>Dhiraj.Badgujar@evalueserve.com</t>
  </si>
  <si>
    <t>Divya Singh</t>
  </si>
  <si>
    <t>Divya.Singh2</t>
  </si>
  <si>
    <t>Divya.Singh2@evalueserve.com</t>
  </si>
  <si>
    <t>Divyanshi Jain</t>
  </si>
  <si>
    <t>Divyanshi.Jain</t>
  </si>
  <si>
    <t>Divyanshi.Jain@evalueserve.com</t>
  </si>
  <si>
    <t>Gayatri Gola</t>
  </si>
  <si>
    <t>Gayatri.Gola</t>
  </si>
  <si>
    <t>Gayatri.Gola@evalueserve.com</t>
  </si>
  <si>
    <t>Harkirat Singh</t>
  </si>
  <si>
    <t>Harkirat.Singh</t>
  </si>
  <si>
    <t>Harshil Dawar</t>
  </si>
  <si>
    <t>Harshil.Dawar</t>
  </si>
  <si>
    <t>Harshil.Dawar@evalueserve.com</t>
  </si>
  <si>
    <t>Himanshu Sharma</t>
  </si>
  <si>
    <t>Himanshu.Sharma3@evalueserve.com</t>
  </si>
  <si>
    <t>Jayesh.Singhani</t>
  </si>
  <si>
    <t>Jayesh.Singhani@evalueserve.com</t>
  </si>
  <si>
    <t>Kanika Sirohi</t>
  </si>
  <si>
    <t>Karan Chandok</t>
  </si>
  <si>
    <t>Karan.Chandok1</t>
  </si>
  <si>
    <t>Manish Sharma</t>
  </si>
  <si>
    <t>Manish.Sharma2@evalueserve.com</t>
  </si>
  <si>
    <t>Manpreet Kaur</t>
  </si>
  <si>
    <t>Manpreet.Kaur2@evalueserve.com</t>
  </si>
  <si>
    <t>Mayank Bailwal</t>
  </si>
  <si>
    <t>Mayank.Bailwal1@evalueserve.com</t>
  </si>
  <si>
    <t>Mayank_Expand@evalueserve.com</t>
  </si>
  <si>
    <t>Meenu.Kumari@evalueserve.com</t>
  </si>
  <si>
    <t>Meghna.Chandra</t>
  </si>
  <si>
    <t>Meghna.Chandra@evalueserve.com</t>
  </si>
  <si>
    <t>Nabodita Roy</t>
  </si>
  <si>
    <t>Nabodita.Roy</t>
  </si>
  <si>
    <t>Nabodita.Roy@evalueserve.com</t>
  </si>
  <si>
    <t>Neha Bakshi</t>
  </si>
  <si>
    <t>Neha.Bakshi</t>
  </si>
  <si>
    <t>Neha.Bakshi@evalueserve.com</t>
  </si>
  <si>
    <t>Neha Thawait</t>
  </si>
  <si>
    <t>Neha.Thawait</t>
  </si>
  <si>
    <t>Neha.Thawait@evalueserve.com</t>
  </si>
  <si>
    <t>Nishant.Gupta3</t>
  </si>
  <si>
    <t>Nishant.Gupta3@evalueserve.com</t>
  </si>
  <si>
    <t>Nitin Varghese Benni</t>
  </si>
  <si>
    <t>Nitin.Benni</t>
  </si>
  <si>
    <t>Nitin.Benni@evalueserve.com</t>
  </si>
  <si>
    <t>Nupur Sharma</t>
  </si>
  <si>
    <t>Pallavi Baruah</t>
  </si>
  <si>
    <t>Pallavi.Baruah</t>
  </si>
  <si>
    <t>Pallavi.Baruah@evalueserve.com</t>
  </si>
  <si>
    <t>Pankaj.Manshani@evalueserve.com</t>
  </si>
  <si>
    <t>Piyushi Agarwal</t>
  </si>
  <si>
    <t>Piyushi.Agarwal</t>
  </si>
  <si>
    <t>Piyushi.Agarwal@evalueserve.com</t>
  </si>
  <si>
    <t>Pradnya Pratap Jadhav</t>
  </si>
  <si>
    <t>pradnya.jadhav</t>
  </si>
  <si>
    <t>pradnya.jadhav@evalueserve.com</t>
  </si>
  <si>
    <t>Prashant.Singh</t>
  </si>
  <si>
    <t>Prashant.Singh@evalueserve.com</t>
  </si>
  <si>
    <t>Prateek Keswani</t>
  </si>
  <si>
    <t>Prateek.Keswani@evalueserve.com</t>
  </si>
  <si>
    <t>Priyambada.Pradhan</t>
  </si>
  <si>
    <t>Priyambada.Pradhan@evalueserve.com</t>
  </si>
  <si>
    <t>Priyanka Shukla</t>
  </si>
  <si>
    <t>Priyanka.Shukla1</t>
  </si>
  <si>
    <t xml:space="preserve">Priyanka.Shukla1@evalueserve.com </t>
  </si>
  <si>
    <t>Puneet Wadhwani</t>
  </si>
  <si>
    <t>Puneet.Wadhwani</t>
  </si>
  <si>
    <t>Puneet.Wadhwani@evalueserve.com</t>
  </si>
  <si>
    <t>Radhika Gupta</t>
  </si>
  <si>
    <t>Radhika.Gupta1</t>
  </si>
  <si>
    <t>Rajdeep Lamba</t>
  </si>
  <si>
    <t>Rajdeep.Lamba</t>
  </si>
  <si>
    <t>Ratika.Saxena@evalueserve.com</t>
  </si>
  <si>
    <t>Raunak Shahare</t>
  </si>
  <si>
    <t>Ravish Gandecha</t>
  </si>
  <si>
    <t>Ravish.Gandecha</t>
  </si>
  <si>
    <t>Ritika Magoo</t>
  </si>
  <si>
    <t>Ritika.Magoo</t>
  </si>
  <si>
    <t>Ritika.Magoo@evalueserve.com</t>
  </si>
  <si>
    <t>Ruhani Gulati</t>
  </si>
  <si>
    <t>Ruhani.Gulati</t>
  </si>
  <si>
    <t>Ruhani.Gulati@evalueserve.com</t>
  </si>
  <si>
    <t>Sakshi Bindal</t>
  </si>
  <si>
    <t>Sakshi.Bindal1</t>
  </si>
  <si>
    <t>Sakshi.Bindal1@evalueserve.com</t>
  </si>
  <si>
    <t>Sameeksha.Gupta</t>
  </si>
  <si>
    <t>Sameeksha.Gupta@evalueserve.com</t>
  </si>
  <si>
    <t>Sanjay B Kuriakose</t>
  </si>
  <si>
    <t>Sanjay.Kuriakose</t>
  </si>
  <si>
    <t>Sanjay.Kuriakose@evalueserve.com</t>
  </si>
  <si>
    <t>Sarita Bhawanani</t>
  </si>
  <si>
    <t>Sarita.Bhawanani</t>
  </si>
  <si>
    <t>Sarita.Bhawanani@evalueserve.com</t>
  </si>
  <si>
    <t>Saumya Srivastava</t>
  </si>
  <si>
    <t>Saumya.Srivastava2</t>
  </si>
  <si>
    <t>Saumya.Srivastava2@evalueserve.com</t>
  </si>
  <si>
    <t>Shagun Tyagi</t>
  </si>
  <si>
    <t>Shagun.Tyagi@evalueserve.com</t>
  </si>
  <si>
    <t>Shalvika Gangwani</t>
  </si>
  <si>
    <t>Shalvika.Gangwani</t>
  </si>
  <si>
    <t>Shalvika.Gangwani@evalueserve.com</t>
  </si>
  <si>
    <t>Shefali.Agarwal</t>
  </si>
  <si>
    <t>Shefali.Agarwal@evalueserve.com</t>
  </si>
  <si>
    <t>Shubhangi Gupta</t>
  </si>
  <si>
    <t>Shubhangi.Gupta</t>
  </si>
  <si>
    <t>Shubhangi.Gupta@evalueserve.com</t>
  </si>
  <si>
    <t>Siddharrth.Kumar@evalueserve.com</t>
  </si>
  <si>
    <t>Sudamini Saproo</t>
  </si>
  <si>
    <t>Sudamini.Saproo</t>
  </si>
  <si>
    <t>Sudamini.Saproo@evalueserve.com</t>
  </si>
  <si>
    <t>Sumit Sethi</t>
  </si>
  <si>
    <t>Sweta.Sahoo@evalueserve.com</t>
  </si>
  <si>
    <t>Tanmay Khanna</t>
  </si>
  <si>
    <t>Tanmay.Khanna</t>
  </si>
  <si>
    <t>Tanmay.Khanna@evalueserve.com</t>
  </si>
  <si>
    <t>Varnita Solanki</t>
  </si>
  <si>
    <t>Varnita.Solanki</t>
  </si>
  <si>
    <t>Varun Angirish</t>
  </si>
  <si>
    <t>Varun.Arora@evalueserve.com</t>
  </si>
  <si>
    <t>Varunika.Shah@evalueserve.com</t>
  </si>
  <si>
    <t>Yashika Khatri</t>
  </si>
  <si>
    <t>Yashika.Khatri</t>
  </si>
  <si>
    <t>Yashwant Singh</t>
  </si>
  <si>
    <t>Yashwant.Singh</t>
  </si>
  <si>
    <t>Arnav.Saxena' , 'Deepak.Dawar' , 'Rahul.Bhatia1' , 'Mayank.Bailwal1' , 'Pankaj.Manshani' , 'Manish.Sharma2' , 'Varun.Arora' , 'Dhiraj.Badgujar' , 'Mayank_Expand'</t>
  </si>
  <si>
    <t>Avijit Sing</t>
  </si>
  <si>
    <t>Singh.Avi@bcg.com</t>
  </si>
  <si>
    <t>NJY</t>
  </si>
  <si>
    <t xml:space="preserve">+1 347 479 5180 </t>
  </si>
  <si>
    <t>RES_Avijit</t>
  </si>
  <si>
    <t>Building a database of claims management providers</t>
  </si>
  <si>
    <t>306929-72</t>
  </si>
  <si>
    <t>Klaudia Cholewa</t>
  </si>
  <si>
    <t>Cholewa.Klaudia@bcg.com</t>
  </si>
  <si>
    <t>Warsaw</t>
  </si>
  <si>
    <t xml:space="preserve">+48 532 397 176 </t>
  </si>
  <si>
    <t xml:space="preserve">RES_Klaudia </t>
  </si>
  <si>
    <t>Press&amp;reports search on the companies</t>
  </si>
  <si>
    <t>188440-82</t>
  </si>
  <si>
    <t>Ali Harcourt</t>
  </si>
  <si>
    <t>Harcourt.Ali@bcg.com</t>
  </si>
  <si>
    <t xml:space="preserve">+61 438 373 699 </t>
  </si>
  <si>
    <t>res_nishant</t>
  </si>
  <si>
    <t>eCom shopping journey</t>
  </si>
  <si>
    <t>203541-30</t>
  </si>
  <si>
    <t>Prateek Mohan</t>
  </si>
  <si>
    <t>Mohan.Prateek@bcg.com</t>
  </si>
  <si>
    <t xml:space="preserve"> 80 6815 6197 </t>
  </si>
  <si>
    <t>RES_Prateek</t>
  </si>
  <si>
    <t xml:space="preserve">Family Business Updates_x000D_
</t>
  </si>
  <si>
    <t xml:space="preserve">Eden Rebecca </t>
  </si>
  <si>
    <t>Eden.Rebecca@bcg.com</t>
  </si>
  <si>
    <t xml:space="preserve">Res_Rebecca </t>
  </si>
  <si>
    <t>Oncology Strategy request</t>
  </si>
  <si>
    <t>Rohan Sai</t>
  </si>
  <si>
    <t>Paikattil.Rohan@bcg.com</t>
  </si>
  <si>
    <t xml:space="preserve">Research Analyst </t>
  </si>
  <si>
    <t>Asia</t>
  </si>
  <si>
    <t xml:space="preserve">+91 949 540 2702 </t>
  </si>
  <si>
    <t>RES_Rohan</t>
  </si>
  <si>
    <t>Digital initiatives on malaria</t>
  </si>
  <si>
    <t>174400-36</t>
  </si>
  <si>
    <t xml:space="preserve">Daniel Maldonado </t>
  </si>
  <si>
    <t>Maldonado.Daniel@bcg.com</t>
  </si>
  <si>
    <t>Seattle</t>
  </si>
  <si>
    <t>+1 (206) 4758541</t>
  </si>
  <si>
    <t>RES1440124</t>
  </si>
  <si>
    <t>COVID-19 Vaccintaion incentives</t>
  </si>
  <si>
    <t>336035-12</t>
  </si>
  <si>
    <t xml:space="preserve">Simon Yang </t>
  </si>
  <si>
    <t>Yang.Simon@bcg.com</t>
  </si>
  <si>
    <t>Dubai</t>
  </si>
  <si>
    <t>+971 (54) 9917505</t>
  </si>
  <si>
    <t>RES1521301</t>
  </si>
  <si>
    <t>Case code 350405-12</t>
  </si>
  <si>
    <t>350405-12</t>
  </si>
  <si>
    <t xml:space="preserve">Don Murray </t>
  </si>
  <si>
    <t>Murray.Don@bcg.com</t>
  </si>
  <si>
    <t>New York City</t>
  </si>
  <si>
    <t>RES1524059</t>
  </si>
  <si>
    <t>Information Request</t>
  </si>
  <si>
    <t>Victor C. Duribe, PhD</t>
  </si>
  <si>
    <t>Duribe.Victor@bcg.com</t>
  </si>
  <si>
    <t>Principal</t>
  </si>
  <si>
    <t>Dallas</t>
  </si>
  <si>
    <t xml:space="preserve">+1 469 766 7320 </t>
  </si>
  <si>
    <t>RES1559724</t>
  </si>
  <si>
    <t>Run of show for Melissa / Erik mtg</t>
  </si>
  <si>
    <t>125126-42</t>
  </si>
  <si>
    <t>Luis Gomez</t>
  </si>
  <si>
    <t>Gomez2.Luis@bcg.com</t>
  </si>
  <si>
    <t>Denmark</t>
  </si>
  <si>
    <t>+1 (347) 5676846</t>
  </si>
  <si>
    <t>RES1560229</t>
  </si>
  <si>
    <t>Service Request: Small Healthcare Systems</t>
  </si>
  <si>
    <t>125442-64</t>
  </si>
  <si>
    <t xml:space="preserve">Brittany Montgomery </t>
  </si>
  <si>
    <t>+1 (646) 6687345</t>
  </si>
  <si>
    <t>RES1563326</t>
  </si>
  <si>
    <t>Family business research</t>
  </si>
  <si>
    <t>15221-76</t>
  </si>
  <si>
    <t xml:space="preserve">Alexis Le Millin </t>
  </si>
  <si>
    <t>LeMillin.Alexis@bcg.com</t>
  </si>
  <si>
    <t>Paris</t>
  </si>
  <si>
    <t>EURope/Paris</t>
  </si>
  <si>
    <t>RES1564609</t>
  </si>
  <si>
    <t>Climate &amp; Sustainability academic programs</t>
  </si>
  <si>
    <t>15985-78</t>
  </si>
  <si>
    <t>Kazmierczak Alex</t>
  </si>
  <si>
    <t>Kazmierczak.Alex@bcg.com</t>
  </si>
  <si>
    <t>Chicago</t>
  </si>
  <si>
    <t>3122184380</t>
  </si>
  <si>
    <t>RES1565667</t>
  </si>
  <si>
    <t>Tire Recycling Facilities in 4 States</t>
  </si>
  <si>
    <t>349271-50</t>
  </si>
  <si>
    <t>Ian Naccarella</t>
  </si>
  <si>
    <t>Naccarella.Ian@bcg.com</t>
  </si>
  <si>
    <t>San Francisco</t>
  </si>
  <si>
    <t>US/Pacific</t>
  </si>
  <si>
    <t>+1 (415) 5309841</t>
  </si>
  <si>
    <t>RES1566372</t>
  </si>
  <si>
    <t>Carbon commitments for major companies</t>
  </si>
  <si>
    <t>472441-00</t>
  </si>
  <si>
    <t xml:space="preserve">Krish Patel </t>
  </si>
  <si>
    <t>Patel.Krish@bcg.com</t>
  </si>
  <si>
    <t>6175140902</t>
  </si>
  <si>
    <t>RES1566674</t>
  </si>
  <si>
    <t>Data and Analytics functions in state health departments</t>
  </si>
  <si>
    <t>441613-20</t>
  </si>
  <si>
    <t>Lin Wei-Yin</t>
  </si>
  <si>
    <t>Lin.Wei-Yin@bcg.com</t>
  </si>
  <si>
    <t>Washington</t>
  </si>
  <si>
    <t>+1 (301) 2195981</t>
  </si>
  <si>
    <t>RES1566680</t>
  </si>
  <si>
    <t>990 Research</t>
  </si>
  <si>
    <t>Takumi Kuroiwa</t>
  </si>
  <si>
    <t>Kuroiwa.Takumi@bcg.com</t>
  </si>
  <si>
    <t>TOK</t>
  </si>
  <si>
    <t>+81 3 6387 2963</t>
  </si>
  <si>
    <t>RES1566795</t>
  </si>
  <si>
    <t>Governments policy or measures to encourage consumers to buy low-carbon products</t>
  </si>
  <si>
    <t>09411-36</t>
  </si>
  <si>
    <t>Uchiyama Saya</t>
  </si>
  <si>
    <t>Uchiyama.Saya@bcg.com</t>
  </si>
  <si>
    <t>Tokyo</t>
  </si>
  <si>
    <t>+81 (80) 25500745</t>
  </si>
  <si>
    <t>RES1567023</t>
  </si>
  <si>
    <t>new drug approval process in SEA</t>
  </si>
  <si>
    <t>156780-14</t>
  </si>
  <si>
    <t>Menendez Marta</t>
  </si>
  <si>
    <t>Menendez.Marta@bcg.com</t>
  </si>
  <si>
    <t>Madrid</t>
  </si>
  <si>
    <t>+34 (660) 092420</t>
  </si>
  <si>
    <t>RES1567320</t>
  </si>
  <si>
    <t>Space rent cost</t>
  </si>
  <si>
    <t>417083-08</t>
  </si>
  <si>
    <t>Dib Samer</t>
  </si>
  <si>
    <t>Dib.Samer@bcg.com</t>
  </si>
  <si>
    <t>NYC</t>
  </si>
  <si>
    <t>+971 (52) 6682628</t>
  </si>
  <si>
    <t>RES1567498</t>
  </si>
  <si>
    <t>Label companies profiling</t>
  </si>
  <si>
    <t>284553-96</t>
  </si>
  <si>
    <t xml:space="preserve">Antonio Niemeyer </t>
  </si>
  <si>
    <t>Niemeyer.Antonio@bcg.com</t>
  </si>
  <si>
    <t>DFZ</t>
  </si>
  <si>
    <t>RES1568030</t>
  </si>
  <si>
    <t>Financial information on ports terminals_ October 18, 2021</t>
  </si>
  <si>
    <t>252090-67</t>
  </si>
  <si>
    <t>Marion Menard-Calenge</t>
  </si>
  <si>
    <t>MenardCalenge.Marion@bcg.com</t>
  </si>
  <si>
    <t>PAR</t>
  </si>
  <si>
    <t>+33 1 4017 7635</t>
  </si>
  <si>
    <t>RES1568123</t>
  </si>
  <si>
    <t xml:space="preserve">Requets | Finding NPS scores for various companies_x000D_
</t>
  </si>
  <si>
    <t>462012-04</t>
  </si>
  <si>
    <t xml:space="preserve">Noshad Irshad </t>
  </si>
  <si>
    <t>Irshad.Noshad@bcg.com</t>
  </si>
  <si>
    <t>Berlin</t>
  </si>
  <si>
    <t>+49 30 2887 1376</t>
  </si>
  <si>
    <t>RES1568901</t>
  </si>
  <si>
    <t>Market size of Climate &amp; Sustainability Consulting Services</t>
  </si>
  <si>
    <t>Ahn Kayleigh</t>
  </si>
  <si>
    <t>Ahn.Kayleigh@bcg.com</t>
  </si>
  <si>
    <t>Seoul</t>
  </si>
  <si>
    <t>+82 (10) 54661853</t>
  </si>
  <si>
    <t>RES1569078</t>
  </si>
  <si>
    <t>petrochemical company related research request</t>
  </si>
  <si>
    <t>231921-41</t>
  </si>
  <si>
    <t>RES1569080</t>
  </si>
  <si>
    <t>1.4 BDO related reserach request</t>
  </si>
  <si>
    <t>Prasad Vidur</t>
  </si>
  <si>
    <t>Prasad.Vidur@bcg.com</t>
  </si>
  <si>
    <t>+1 (937) 7972336</t>
  </si>
  <si>
    <t>RES1569121</t>
  </si>
  <si>
    <t>COVID-19 Vaccine Provider Incentives</t>
  </si>
  <si>
    <t>347380-32</t>
  </si>
  <si>
    <t xml:space="preserve">Jueui Hong </t>
  </si>
  <si>
    <t>Hong.Jueui@bcg.com</t>
  </si>
  <si>
    <t>SEO</t>
  </si>
  <si>
    <t>+82 10 7405 7285</t>
  </si>
  <si>
    <t>RES1569488</t>
  </si>
  <si>
    <t>Data Center IT HW Thermal Mgmt Research</t>
  </si>
  <si>
    <t>164182-55</t>
  </si>
  <si>
    <t xml:space="preserve">Marvin Gareiss </t>
  </si>
  <si>
    <t>Gareiss.Marvin@bcg.com</t>
  </si>
  <si>
    <t>DRS Research Analyst</t>
  </si>
  <si>
    <t>+34 91 3481 176</t>
  </si>
  <si>
    <t>RES1569567</t>
  </si>
  <si>
    <t>Convert Screenshot to Excel Table</t>
  </si>
  <si>
    <t>Elizabeth Kahney</t>
  </si>
  <si>
    <t>Kahney.Elizabeth@bcg.com</t>
  </si>
  <si>
    <t>+1 (443) 9290861</t>
  </si>
  <si>
    <t xml:space="preserve">RES1569598 </t>
  </si>
  <si>
    <t xml:space="preserve">Analyst sentiments on BioPharma products_x000D_
</t>
  </si>
  <si>
    <t>180049-64</t>
  </si>
  <si>
    <t xml:space="preserve">Geoff Winegar </t>
  </si>
  <si>
    <t>Winegar.Geoff@bcg.com</t>
  </si>
  <si>
    <t>SFO</t>
  </si>
  <si>
    <t xml:space="preserve">RES1569604 </t>
  </si>
  <si>
    <t>Help filling out data, October 19, 2021</t>
  </si>
  <si>
    <t xml:space="preserve">Hung Vu </t>
  </si>
  <si>
    <t>Vu.Hung@bcg.com</t>
  </si>
  <si>
    <t>HCM</t>
  </si>
  <si>
    <t>Shangai</t>
  </si>
  <si>
    <t>RES1570347</t>
  </si>
  <si>
    <t>Research request for GDP breakdown</t>
  </si>
  <si>
    <t>Half Day</t>
  </si>
  <si>
    <t>\\Fileserver\CAPS08\R-Data\BCG\Status Check DB\Status Check DB.accdb</t>
  </si>
  <si>
    <t>Technology, Media and Telecom (TMT)</t>
  </si>
  <si>
    <t>Industrial Goods (IG)</t>
  </si>
  <si>
    <t>Consumer Goods (CG)</t>
  </si>
  <si>
    <t>Education (Edu)</t>
  </si>
  <si>
    <t>QRT_Technology, Media and Telecom (TMT)</t>
  </si>
  <si>
    <t>QRT_Industrial Goods (IG)</t>
  </si>
  <si>
    <t>QRT_Consumer Goods (CG)</t>
  </si>
  <si>
    <t>QRT_Financial Services (FS)</t>
  </si>
  <si>
    <t>QRT_HealthCare (HC)</t>
  </si>
  <si>
    <t>QRT_Energy (EN)</t>
  </si>
  <si>
    <t>Digital_Environmental, Social, and Governance (ESG)</t>
  </si>
  <si>
    <t>Digital_Education (Edu)</t>
  </si>
  <si>
    <t>Digital_Cross PA (Others)</t>
  </si>
  <si>
    <t>Digital_Energy (EN)</t>
  </si>
  <si>
    <t>Digital_Financial Services (FS)</t>
  </si>
  <si>
    <t>Digital_Public Sector (PS)</t>
  </si>
  <si>
    <t>Digital_HealthCare (HC)</t>
  </si>
  <si>
    <t>Digital_Consumer Goods (CG)</t>
  </si>
  <si>
    <t>Digital_Real Estate (RE)</t>
  </si>
  <si>
    <t>QRT_Education (Edu)</t>
  </si>
  <si>
    <t>QRT_People and Organization Practice (POP)</t>
  </si>
  <si>
    <t>Digital_Technology, Media and Telecom (TMT)</t>
  </si>
  <si>
    <t>QRT_Environmental, Social, and Governance (ESG)</t>
  </si>
  <si>
    <t>QRT_Public Sector (PS)</t>
  </si>
  <si>
    <t>QRT_Cross PA (Others)</t>
  </si>
  <si>
    <t>Financial Services (FS)</t>
  </si>
  <si>
    <t>HealthCare (HC)</t>
  </si>
  <si>
    <t>Energy (EN)</t>
  </si>
  <si>
    <t>Real Estate (RE)</t>
  </si>
  <si>
    <t>Public Sector (PS)</t>
  </si>
  <si>
    <t>People and Organization Practice (POP)</t>
  </si>
  <si>
    <t>Digital_Industrial Goods (IG)</t>
  </si>
  <si>
    <t>Digital_People and Organization Practice (POP)</t>
  </si>
  <si>
    <t>Cross PA (Others)</t>
  </si>
  <si>
    <t>Environmental, Social, and Governance (ESG)</t>
  </si>
  <si>
    <t>QRT_Real Estate (RE)</t>
  </si>
  <si>
    <t>Priority_Technology, Media and Telecom (TMT)</t>
  </si>
  <si>
    <t>Priority_Industrial Goods (IG)</t>
  </si>
  <si>
    <t>Priority_Consumer Goods (CG)</t>
  </si>
  <si>
    <t>Priority_Financial Services (FS)</t>
  </si>
  <si>
    <t>Priority_HealthCare (HC)</t>
  </si>
  <si>
    <t>Priority_Energy (EN)</t>
  </si>
  <si>
    <t>Priority_Real Estate (RE)</t>
  </si>
  <si>
    <t>Priority_Public Sector (PS)</t>
  </si>
  <si>
    <t>Priority_People and Organization Practice (POP)</t>
  </si>
  <si>
    <t>Priority_Environmental, Social, and Governance (ESG)</t>
  </si>
  <si>
    <t>Priority_Education (Edu)</t>
  </si>
  <si>
    <t>Priority_Cross PA (Others)</t>
  </si>
  <si>
    <t>Shubham Agarwal</t>
  </si>
  <si>
    <t>Abha Agarwal</t>
  </si>
  <si>
    <t>abha.agarwal1</t>
  </si>
  <si>
    <t>abha.agarwal1@evalueserve.com</t>
  </si>
  <si>
    <t>Abhay Mishra</t>
  </si>
  <si>
    <t>Abhay.Mishra</t>
  </si>
  <si>
    <t>Abhay.Mishra@evalueserve.com</t>
  </si>
  <si>
    <t>Aditya Guleria</t>
  </si>
  <si>
    <t>Aditya.Guleria</t>
  </si>
  <si>
    <t xml:space="preserve">Aditya.Guleria@evalueserve.com </t>
  </si>
  <si>
    <t>Alok Ranjan Sahu</t>
  </si>
  <si>
    <t>Alok.Sahu</t>
  </si>
  <si>
    <t>Alok.Sahu@evalueserve.com</t>
  </si>
  <si>
    <t>Ankita Sharma</t>
  </si>
  <si>
    <t>Ankita.Sharma2</t>
  </si>
  <si>
    <t>Ankita.Sharma2@evalueserve.com</t>
  </si>
  <si>
    <t>Ankush Mittal</t>
  </si>
  <si>
    <t>Ankush.Mittal</t>
  </si>
  <si>
    <t>Ankush.Mittal@evalueserve.com</t>
  </si>
  <si>
    <t>Anuja Mali</t>
  </si>
  <si>
    <t>Anuja.Mali</t>
  </si>
  <si>
    <t xml:space="preserve">Anuja.Mali@evalueserve.com </t>
  </si>
  <si>
    <t>Anushree Senapati</t>
  </si>
  <si>
    <t>Archit Maheshwari</t>
  </si>
  <si>
    <t>Debasish Mohapatra</t>
  </si>
  <si>
    <t>Debasish.Mohapatra</t>
  </si>
  <si>
    <t>Debasish.Mohapatra@evalueserve.com</t>
  </si>
  <si>
    <t>Deepanshu Talwar</t>
  </si>
  <si>
    <t>Deepanshu.Talwar</t>
  </si>
  <si>
    <t>Deepanshu.Talwar@evalueserve.com</t>
  </si>
  <si>
    <t>Devansh Agarwaal</t>
  </si>
  <si>
    <t>Nayak Diptikumari Bishnubhai</t>
  </si>
  <si>
    <t>Dipti.Bishnubhai</t>
  </si>
  <si>
    <t>Dipti.Bishnubhai@evalueserve.com</t>
  </si>
  <si>
    <t>Gaurav Kumar</t>
  </si>
  <si>
    <t>Gaurav.Kumar5</t>
  </si>
  <si>
    <t xml:space="preserve">Gaurav.Kumar5@evalueserve.com </t>
  </si>
  <si>
    <t>Hoda Adel</t>
  </si>
  <si>
    <t>Hoda.Adel</t>
  </si>
  <si>
    <t>Hoda.Adel@evalueserve.com</t>
  </si>
  <si>
    <t>Jyoti Prajapati</t>
  </si>
  <si>
    <t>jyoti.prajapati</t>
  </si>
  <si>
    <t>jyoti.prajapati@evalueserve.com</t>
  </si>
  <si>
    <t>Jyoti Tondon</t>
  </si>
  <si>
    <t>Jyoti.Tandon</t>
  </si>
  <si>
    <t>Jyoti.Tandon@evalueserve.com</t>
  </si>
  <si>
    <t>Kirti.Agarwal</t>
  </si>
  <si>
    <t>Kirti.Agarwal@evalueserve.com</t>
  </si>
  <si>
    <t>Manish Ojha</t>
  </si>
  <si>
    <t>Manish.Ojha</t>
  </si>
  <si>
    <t>Manish.Ojha@evalueserve.com</t>
  </si>
  <si>
    <t>Muhammed Raafat</t>
  </si>
  <si>
    <t>Muhammed.Raafat</t>
  </si>
  <si>
    <t>Muhammed.Raafat@evalueserve.com</t>
  </si>
  <si>
    <t>Naman Gupta</t>
  </si>
  <si>
    <t>Naman.Gupta2</t>
  </si>
  <si>
    <t>Naman.Gupta2@evalueserve.com</t>
  </si>
  <si>
    <t>Nanda Chaitanya</t>
  </si>
  <si>
    <t>nanda.chaitanya</t>
  </si>
  <si>
    <t>nanda.chaitanya@evalueserve.com</t>
  </si>
  <si>
    <t>Omar El Nahas</t>
  </si>
  <si>
    <t>Omar.El-Nahas</t>
  </si>
  <si>
    <t>Omar.El-Nahas@evalueserve.com</t>
  </si>
  <si>
    <t>Radhika Bansal</t>
  </si>
  <si>
    <t>radhika.bansal</t>
  </si>
  <si>
    <t>radhika.bansal@evalueserve.com</t>
  </si>
  <si>
    <t>Rajaram Naresh</t>
  </si>
  <si>
    <t>Rajaram.Naresh</t>
  </si>
  <si>
    <t>Rajaram.Naresh@evalueserve.com</t>
  </si>
  <si>
    <t>Rhythm Rana</t>
  </si>
  <si>
    <t>Rhythm.Rana</t>
  </si>
  <si>
    <t>Rhythm.Rana@evalueserve.com</t>
  </si>
  <si>
    <t>Ritika Dhar</t>
  </si>
  <si>
    <t>Ritika.Dhar</t>
  </si>
  <si>
    <t>Ritika.Dhar@evalueserve.com</t>
  </si>
  <si>
    <t>Rohun Kumar Rajvanshi</t>
  </si>
  <si>
    <t>rohun.rajvanshi</t>
  </si>
  <si>
    <t>rohun.rajvanshi@evalueserve.com</t>
  </si>
  <si>
    <t>Sabiha Sood</t>
  </si>
  <si>
    <t>Sabiha.Sood</t>
  </si>
  <si>
    <t>Sabiha.Sood@evalueserve.com</t>
  </si>
  <si>
    <t>Sai Sankar</t>
  </si>
  <si>
    <t>Sai.Valasala</t>
  </si>
  <si>
    <t>Sai.Valasala@evalueserve.com</t>
  </si>
  <si>
    <t>Saipraneeth Reddy</t>
  </si>
  <si>
    <t>saipraneeth.reddy</t>
  </si>
  <si>
    <t>saipraneeth.reddy@evalueserve.com</t>
  </si>
  <si>
    <t>SHAIK MOHAMMED SUBHANI</t>
  </si>
  <si>
    <t>SHAIK.SUBHANI</t>
  </si>
  <si>
    <t>SHAIK.SUBHANI@evalueserve.com</t>
  </si>
  <si>
    <t>Shefali Chaudhary</t>
  </si>
  <si>
    <t>Shefali.Chaudhary</t>
  </si>
  <si>
    <t>Shefali.Chaudhary@evalueserve.com</t>
  </si>
  <si>
    <t>Shivam Tripathi</t>
  </si>
  <si>
    <t>Shivam.Tripathi</t>
  </si>
  <si>
    <t>Shivam.Tripathi@evalueserve.com</t>
  </si>
  <si>
    <t>shubham.agarwal</t>
  </si>
  <si>
    <t>shubham.agarwal@evalueserve.com</t>
  </si>
  <si>
    <t>Shubhangi Mehta</t>
  </si>
  <si>
    <t>Shubhangi.Mehta</t>
  </si>
  <si>
    <t>Shubhangi.Mehta@evalueserve.com</t>
  </si>
  <si>
    <t>Siddharth Satish khaire</t>
  </si>
  <si>
    <t>Siddharth.Khaire</t>
  </si>
  <si>
    <t>Siddharth.Khaire@evalueserve.com</t>
  </si>
  <si>
    <t>Siddhartha Dwivedi</t>
  </si>
  <si>
    <t>Siddhartha.Dwivedi</t>
  </si>
  <si>
    <t>Siddhartha.Dwivedi@evalueserve.com</t>
  </si>
  <si>
    <t>Simran Jamwal</t>
  </si>
  <si>
    <t>SIMRAN.JAMWAL</t>
  </si>
  <si>
    <t>SIMRAN.JAMWAL@evalueserve.com</t>
  </si>
  <si>
    <t>Tanmay Diwan</t>
  </si>
  <si>
    <t>Tanmay.Diwan</t>
  </si>
  <si>
    <t>Tanmay.Diwan@evalueserve.com</t>
  </si>
  <si>
    <t>Trivendar Singh Rathore</t>
  </si>
  <si>
    <t>Trivendar.Rathore</t>
  </si>
  <si>
    <t>Trivendar.Rathore@evalueserve.com</t>
  </si>
  <si>
    <t>Ujjwala Sharma</t>
  </si>
  <si>
    <t>ujjwala.sharma</t>
  </si>
  <si>
    <t>ujjwala.sharma@evalueserve.com</t>
  </si>
  <si>
    <t>Vyansha Arora</t>
  </si>
  <si>
    <t>Vyansha.Arora</t>
  </si>
  <si>
    <t>Vyansha.Arora@evalueserve.com</t>
  </si>
  <si>
    <t>Yaluru Reddy</t>
  </si>
  <si>
    <t>Yaluru.Reddy</t>
  </si>
  <si>
    <t xml:space="preserve">Yaluru.Reddy@evalueserve.com </t>
  </si>
  <si>
    <t>Yash Ahlawat</t>
  </si>
  <si>
    <t>yash.ahlawat</t>
  </si>
  <si>
    <t>yash.ahlawat@evalueserve.com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</si>
</sst>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_);[Red]\(&quot;$&quot;#,##0\)"/>
    <numFmt numFmtId="165" formatCode="&quot;$&quot;#,##0.00_);[Red]\(&quot;$&quot;#,##0.00\)"/>
    <numFmt numFmtId="166" formatCode="_(* #,##0.00_);_(* \(#,##0.00\);_(* &quot;-&quot;??_);_(@_)"/>
    <numFmt numFmtId="167" formatCode="#,##0.0"/>
    <numFmt numFmtId="168" formatCode="&quot;$&quot;#,##0.0"/>
    <numFmt numFmtId="169" formatCode="0.000"/>
    <numFmt numFmtId="170" formatCode="&quot;$&quot;#,##0"/>
    <numFmt numFmtId="171" formatCode="0.0"/>
    <numFmt numFmtId="172" formatCode="mmm\-yyyy"/>
    <numFmt numFmtId="173" formatCode="&quot;$&quot;#,##0.00"/>
    <numFmt numFmtId="174" formatCode="_(* #,##0.0_);_(* \(#,##0.0\);_(* &quot;-&quot;??_);_(@_)"/>
    <numFmt numFmtId="175" formatCode="d\-mmm\-yyyy"/>
    <numFmt numFmtId="176" formatCode="&quot;$&quot;#,##0.0_);[Red]\(&quot;$&quot;#,##0.0\)"/>
    <numFmt numFmtId="177" formatCode="&quot;$&quot;#,##0.000_);[Red]\(&quot;$&quot;#,##0.000\)"/>
    <numFmt numFmtId="178" formatCode="&quot;$&quot;#,##0.0000_);[Red]\(&quot;$&quot;#,##0.0000\)"/>
    <numFmt numFmtId="179" formatCode="dd\-mmm\-yyyy"/>
    <numFmt numFmtId="180" formatCode="hh:mm\ AM/PM"/>
    <numFmt numFmtId="181" formatCode="dd\-mm\-yyyy"/>
    <numFmt numFmtId="182" formatCode="[$-10409]hh:mm:ss\ AM/PM;@"/>
  </numFmts>
  <fonts count="35" x14ac:knownFonts="1">
    <font>
      <sz val="11"/>
      <color theme="1"/>
      <name val="Calibri"/>
      <family val="2"/>
      <scheme val="minor"/>
    </font>
    <font>
      <b/>
      <sz val="11"/>
      <color theme="1"/>
      <name val="Calibri"/>
      <family val="2"/>
      <scheme val="minor"/>
    </font>
    <font>
      <sz val="9"/>
      <color rgb="FF000000"/>
      <name val="Arial"/>
      <family val="2"/>
    </font>
    <font>
      <b/>
      <sz val="10"/>
      <color theme="1"/>
      <name val="Calibri"/>
      <family val="2"/>
      <scheme val="minor"/>
    </font>
    <font>
      <sz val="11"/>
      <color theme="0"/>
      <name val="Calibri"/>
      <family val="2"/>
      <scheme val="minor"/>
    </font>
    <font>
      <b/>
      <sz val="9"/>
      <color theme="0"/>
      <name val="Arial"/>
      <family val="2"/>
    </font>
    <font>
      <sz val="9"/>
      <color theme="1"/>
      <name val="Arial"/>
      <family val="2"/>
    </font>
    <font>
      <b/>
      <sz val="9"/>
      <color theme="1"/>
      <name val="Arial"/>
      <family val="2"/>
    </font>
    <font>
      <sz val="11"/>
      <color theme="1"/>
      <name val="Calibri"/>
      <family val="2"/>
      <scheme val="minor"/>
    </font>
    <font>
      <sz val="12"/>
      <color theme="1"/>
      <name val="Calibri"/>
      <family val="2"/>
      <scheme val="minor"/>
    </font>
    <font>
      <sz val="9"/>
      <color rgb="FFFFFFFF"/>
      <name val="Arial"/>
      <family val="2"/>
    </font>
    <font>
      <sz val="8"/>
      <color rgb="FF000000"/>
      <name val="Segoe UI"/>
      <family val="2"/>
    </font>
    <font>
      <sz val="8"/>
      <name val="Calibri"/>
      <family val="2"/>
      <scheme val="minor"/>
    </font>
    <font>
      <sz val="10"/>
      <color theme="1"/>
      <name val="Calibri"/>
      <family val="2"/>
      <scheme val="minor"/>
    </font>
    <font>
      <b/>
      <sz val="10"/>
      <color theme="0"/>
      <name val="Calibri"/>
      <family val="2"/>
      <scheme val="minor"/>
    </font>
    <font>
      <b/>
      <sz val="11"/>
      <color theme="0"/>
      <name val="Calibri"/>
      <family val="2"/>
      <scheme val="minor"/>
    </font>
    <font>
      <sz val="10"/>
      <name val="Arial"/>
      <family val="2"/>
    </font>
    <font>
      <sz val="10"/>
      <name val="Verdana"/>
      <family val="2"/>
    </font>
    <font>
      <sz val="10"/>
      <color theme="1"/>
      <name val="Verdana"/>
      <family val="2"/>
    </font>
    <font>
      <sz val="10"/>
      <color indexed="8"/>
      <name val="Arial"/>
      <family val="2"/>
    </font>
    <font>
      <b/>
      <sz val="10"/>
      <color indexed="8"/>
      <name val="Verdana"/>
      <family val="2"/>
    </font>
    <font>
      <b/>
      <u/>
      <sz val="10"/>
      <color indexed="8"/>
      <name val="Verdana"/>
      <family val="2"/>
    </font>
    <font>
      <b/>
      <sz val="10"/>
      <color theme="1"/>
      <name val="Verdana"/>
      <family val="2"/>
    </font>
    <font>
      <b/>
      <sz val="10"/>
      <name val="Verdana"/>
      <family val="2"/>
    </font>
    <font>
      <b/>
      <u/>
      <sz val="10"/>
      <name val="Verdana"/>
      <family val="2"/>
    </font>
    <font>
      <b/>
      <sz val="10"/>
      <color indexed="9"/>
      <name val="Verdana"/>
      <family val="2"/>
    </font>
    <font>
      <u/>
      <sz val="9.6"/>
      <color indexed="12"/>
      <name val="Arial"/>
      <family val="2"/>
    </font>
    <font>
      <u/>
      <sz val="10"/>
      <color theme="1"/>
      <name val="Verdana"/>
      <family val="2"/>
    </font>
    <font>
      <b/>
      <sz val="12"/>
      <color indexed="8"/>
      <name val="Arial"/>
      <family val="2"/>
    </font>
    <font>
      <sz val="12"/>
      <name val="Arial"/>
      <family val="2"/>
    </font>
    <font>
      <b/>
      <sz val="12"/>
      <name val="Arial"/>
      <family val="2"/>
    </font>
    <font>
      <b/>
      <u/>
      <sz val="12"/>
      <name val="Arial"/>
      <family val="2"/>
    </font>
    <font>
      <sz val="10"/>
      <name val="Arial"/>
      <family val="2"/>
    </font>
    <font>
      <sz val="10"/>
      <color theme="0"/>
      <name val="Verdana"/>
      <family val="2"/>
    </font>
    <font>
      <sz val="9"/>
      <color theme="0"/>
      <name val="Arial"/>
      <family val="2"/>
    </font>
  </fonts>
  <fills count="1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9FBFD"/>
        <bgColor indexed="64"/>
      </patternFill>
    </fill>
    <fill>
      <patternFill patternType="solid">
        <fgColor theme="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4"/>
        <bgColor theme="4"/>
      </patternFill>
    </fill>
    <fill>
      <patternFill patternType="solid">
        <fgColor rgb="FFE0C1FF"/>
        <bgColor indexed="64"/>
      </patternFill>
    </fill>
    <fill>
      <patternFill patternType="solid">
        <fgColor indexed="9"/>
        <bgColor indexed="64"/>
      </patternFill>
    </fill>
    <fill>
      <patternFill patternType="solid">
        <fgColor indexed="18"/>
        <bgColor indexed="64"/>
      </patternFill>
    </fill>
    <fill>
      <patternFill patternType="solid">
        <fgColor rgb="FF92D050"/>
        <bgColor indexed="64"/>
      </patternFill>
    </fill>
    <fill>
      <patternFill patternType="solid">
        <fgColor theme="0"/>
        <bgColor indexed="64"/>
      </patternFill>
    </fill>
    <fill>
      <patternFill patternType="solid">
        <fgColor rgb="FF7030A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theme="7"/>
      </left>
      <right style="thin">
        <color theme="7"/>
      </right>
      <top style="thin">
        <color theme="7"/>
      </top>
      <bottom style="thin">
        <color theme="7"/>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7"/>
      </left>
      <right style="thin">
        <color indexed="64"/>
      </right>
      <top style="thin">
        <color theme="7"/>
      </top>
      <bottom style="thin">
        <color theme="7"/>
      </bottom>
      <diagonal/>
    </border>
    <border>
      <left style="thin">
        <color indexed="64"/>
      </left>
      <right style="thin">
        <color indexed="64"/>
      </right>
      <top style="thin">
        <color theme="7"/>
      </top>
      <bottom style="thin">
        <color theme="7"/>
      </bottom>
      <diagonal/>
    </border>
    <border>
      <left style="thin">
        <color indexed="64"/>
      </left>
      <right style="thin">
        <color theme="7"/>
      </right>
      <top style="thin">
        <color theme="7"/>
      </top>
      <bottom style="thin">
        <color theme="7"/>
      </bottom>
      <diagonal/>
    </border>
    <border>
      <left style="thin">
        <color theme="7"/>
      </left>
      <right style="thin">
        <color theme="0" tint="-0.24994659260841701"/>
      </right>
      <top style="thin">
        <color theme="7"/>
      </top>
      <bottom style="thin">
        <color theme="0" tint="-0.24994659260841701"/>
      </bottom>
      <diagonal/>
    </border>
    <border>
      <left style="thin">
        <color theme="0" tint="-0.24994659260841701"/>
      </left>
      <right style="thin">
        <color theme="0" tint="-0.24994659260841701"/>
      </right>
      <top style="thin">
        <color theme="7"/>
      </top>
      <bottom style="thin">
        <color theme="0" tint="-0.24994659260841701"/>
      </bottom>
      <diagonal/>
    </border>
    <border>
      <left style="thin">
        <color theme="0" tint="-0.24994659260841701"/>
      </left>
      <right style="thin">
        <color theme="7"/>
      </right>
      <top style="thin">
        <color theme="7"/>
      </top>
      <bottom style="thin">
        <color theme="0" tint="-0.24994659260841701"/>
      </bottom>
      <diagonal/>
    </border>
    <border>
      <left style="thin">
        <color theme="7"/>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7"/>
      </right>
      <top style="thin">
        <color theme="0" tint="-0.24994659260841701"/>
      </top>
      <bottom style="thin">
        <color theme="0" tint="-0.24994659260841701"/>
      </bottom>
      <diagonal/>
    </border>
    <border>
      <left style="thin">
        <color theme="7"/>
      </left>
      <right style="thin">
        <color theme="0" tint="-0.24994659260841701"/>
      </right>
      <top style="thin">
        <color theme="0" tint="-0.24994659260841701"/>
      </top>
      <bottom style="thin">
        <color theme="7"/>
      </bottom>
      <diagonal/>
    </border>
    <border>
      <left style="thin">
        <color theme="0" tint="-0.24994659260841701"/>
      </left>
      <right style="thin">
        <color theme="0" tint="-0.24994659260841701"/>
      </right>
      <top style="thin">
        <color theme="0" tint="-0.24994659260841701"/>
      </top>
      <bottom style="thin">
        <color theme="7"/>
      </bottom>
      <diagonal/>
    </border>
    <border>
      <left style="thin">
        <color theme="0" tint="-0.24994659260841701"/>
      </left>
      <right style="thin">
        <color theme="7"/>
      </right>
      <top style="thin">
        <color theme="0" tint="-0.24994659260841701"/>
      </top>
      <bottom style="thin">
        <color theme="7"/>
      </bottom>
      <diagonal/>
    </border>
    <border>
      <left/>
      <right/>
      <top style="medium">
        <color theme="4" tint="-0.249977111117893"/>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auto="1"/>
      </right>
      <top style="thin">
        <color auto="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thin">
        <color indexed="64"/>
      </top>
      <bottom style="medium">
        <color indexed="64"/>
      </bottom>
      <diagonal/>
    </border>
  </borders>
  <cellStyleXfs count="7">
    <xf numFmtId="0" fontId="0" fillId="0" borderId="0"/>
    <xf numFmtId="9" fontId="8" fillId="0" borderId="0" applyFont="0" applyFill="0" applyBorder="0" applyAlignment="0" applyProtection="0"/>
    <xf numFmtId="0" fontId="16" fillId="0" borderId="0"/>
    <xf numFmtId="0" fontId="19" fillId="0" borderId="0"/>
    <xf numFmtId="166" fontId="16" fillId="0" borderId="0" applyFont="0" applyFill="0" applyBorder="0" applyAlignment="0" applyProtection="0"/>
    <xf numFmtId="0" fontId="26" fillId="0" borderId="0" applyNumberFormat="0" applyFill="0" applyBorder="0" applyAlignment="0" applyProtection="0">
      <alignment vertical="top"/>
      <protection locked="0"/>
    </xf>
    <xf numFmtId="0" fontId="32" fillId="0" borderId="0"/>
  </cellStyleXfs>
  <cellXfs count="367">
    <xf numFmtId="0" fontId="0" fillId="0" borderId="0" xfId="0"/>
    <xf numFmtId="0" fontId="0" fillId="0" borderId="0" xfId="0" applyFont="1" applyBorder="1"/>
    <xf numFmtId="165" fontId="0" fillId="0" borderId="0" xfId="0" applyNumberFormat="1"/>
    <xf numFmtId="0" fontId="1" fillId="2" borderId="1" xfId="0" applyFont="1" applyFill="1" applyBorder="1"/>
    <xf numFmtId="0" fontId="2" fillId="0" borderId="0" xfId="0" applyFont="1"/>
    <xf numFmtId="0" fontId="0" fillId="0" borderId="0" xfId="0" applyFill="1"/>
    <xf numFmtId="0" fontId="0" fillId="3" borderId="0" xfId="0" applyFill="1"/>
    <xf numFmtId="0" fontId="3" fillId="2" borderId="1" xfId="0" applyFont="1" applyFill="1" applyBorder="1" applyAlignment="1">
      <alignment wrapText="1"/>
    </xf>
    <xf numFmtId="0" fontId="1" fillId="0" borderId="0" xfId="0" applyFont="1" applyAlignment="1">
      <alignment vertical="center"/>
    </xf>
    <xf numFmtId="0" fontId="6" fillId="0" borderId="0" xfId="0" applyFont="1" applyAlignment="1">
      <alignment wrapText="1"/>
    </xf>
    <xf numFmtId="0" fontId="5" fillId="4" borderId="1" xfId="0" applyFont="1" applyFill="1" applyBorder="1" applyAlignment="1">
      <alignment vertical="center" wrapText="1"/>
    </xf>
    <xf numFmtId="0" fontId="5" fillId="4" borderId="1" xfId="0" applyFont="1" applyFill="1" applyBorder="1" applyAlignment="1">
      <alignment horizontal="center" vertical="center" wrapText="1"/>
    </xf>
    <xf numFmtId="0" fontId="0" fillId="0" borderId="1" xfId="0" applyBorder="1" applyAlignment="1">
      <alignment vertical="center"/>
    </xf>
    <xf numFmtId="0" fontId="6" fillId="0" borderId="1" xfId="0" applyFont="1" applyBorder="1" applyAlignment="1">
      <alignment vertical="center" wrapText="1"/>
    </xf>
    <xf numFmtId="0" fontId="6" fillId="0" borderId="1" xfId="0" applyFont="1" applyBorder="1" applyAlignment="1">
      <alignment horizontal="center" vertical="center" wrapText="1"/>
    </xf>
    <xf numFmtId="14" fontId="4" fillId="4" borderId="1" xfId="0" applyNumberFormat="1" applyFont="1" applyFill="1" applyBorder="1" applyAlignment="1">
      <alignment vertical="center"/>
    </xf>
    <xf numFmtId="0" fontId="6" fillId="0" borderId="0" xfId="0" applyFont="1" applyBorder="1" applyAlignment="1">
      <alignment vertical="center" wrapText="1"/>
    </xf>
    <xf numFmtId="0" fontId="6" fillId="0" borderId="0" xfId="0" applyFont="1" applyBorder="1" applyAlignment="1">
      <alignment horizontal="center" vertical="center" wrapText="1"/>
    </xf>
    <xf numFmtId="0" fontId="7" fillId="0" borderId="0" xfId="0" applyFont="1" applyBorder="1" applyAlignment="1">
      <alignment vertical="center" wrapText="1"/>
    </xf>
    <xf numFmtId="0" fontId="6" fillId="0" borderId="2" xfId="0" applyFont="1" applyBorder="1" applyAlignment="1">
      <alignment vertical="center" wrapText="1"/>
    </xf>
    <xf numFmtId="9" fontId="6" fillId="0" borderId="1" xfId="1" applyFont="1" applyBorder="1" applyAlignment="1">
      <alignment horizontal="center" vertical="center" wrapText="1"/>
    </xf>
    <xf numFmtId="0" fontId="7" fillId="0" borderId="0" xfId="0" applyFont="1" applyBorder="1" applyAlignment="1">
      <alignment vertical="top" wrapText="1"/>
    </xf>
    <xf numFmtId="0" fontId="0" fillId="0" borderId="1" xfId="0" applyBorder="1" applyAlignment="1">
      <alignment horizontal="center" vertical="center"/>
    </xf>
    <xf numFmtId="14" fontId="4" fillId="4" borderId="1" xfId="0" applyNumberFormat="1" applyFont="1" applyFill="1" applyBorder="1" applyAlignment="1">
      <alignment horizontal="center" vertical="center"/>
    </xf>
    <xf numFmtId="0" fontId="0" fillId="0" borderId="0" xfId="0" applyBorder="1"/>
    <xf numFmtId="0" fontId="6" fillId="5" borderId="0" xfId="0" applyFont="1" applyFill="1" applyAlignment="1">
      <alignment wrapText="1"/>
    </xf>
    <xf numFmtId="0" fontId="0" fillId="2" borderId="7" xfId="0" applyFill="1" applyBorder="1"/>
    <xf numFmtId="0" fontId="0" fillId="2" borderId="0" xfId="0" applyFill="1" applyBorder="1"/>
    <xf numFmtId="0" fontId="6" fillId="0" borderId="0" xfId="0" applyFont="1" applyBorder="1" applyAlignment="1">
      <alignment wrapText="1"/>
    </xf>
    <xf numFmtId="0" fontId="0" fillId="2" borderId="4" xfId="0" applyFill="1" applyBorder="1"/>
    <xf numFmtId="0" fontId="0" fillId="2" borderId="5" xfId="0" applyFill="1" applyBorder="1"/>
    <xf numFmtId="14" fontId="0" fillId="0" borderId="0" xfId="0" applyNumberFormat="1"/>
    <xf numFmtId="14" fontId="0" fillId="2" borderId="0" xfId="0" applyNumberFormat="1" applyFill="1" applyBorder="1"/>
    <xf numFmtId="14" fontId="0" fillId="2" borderId="9" xfId="0" applyNumberFormat="1" applyFill="1" applyBorder="1"/>
    <xf numFmtId="14" fontId="0" fillId="2" borderId="5" xfId="0" applyNumberFormat="1" applyFill="1" applyBorder="1"/>
    <xf numFmtId="14" fontId="0" fillId="2" borderId="6" xfId="0" applyNumberFormat="1" applyFill="1" applyBorder="1"/>
    <xf numFmtId="14" fontId="0" fillId="2" borderId="8" xfId="0" applyNumberFormat="1" applyFill="1" applyBorder="1"/>
    <xf numFmtId="14" fontId="0" fillId="2" borderId="10" xfId="0" applyNumberFormat="1" applyFill="1" applyBorder="1"/>
    <xf numFmtId="0" fontId="0" fillId="0" borderId="1" xfId="0" applyBorder="1"/>
    <xf numFmtId="0" fontId="0" fillId="0" borderId="3" xfId="0" applyBorder="1"/>
    <xf numFmtId="14" fontId="0" fillId="0" borderId="1" xfId="0" applyNumberFormat="1" applyBorder="1"/>
    <xf numFmtId="0" fontId="0" fillId="0" borderId="1" xfId="0" quotePrefix="1" applyBorder="1"/>
    <xf numFmtId="0" fontId="0" fillId="0" borderId="1" xfId="0" applyFill="1" applyBorder="1"/>
    <xf numFmtId="14" fontId="0" fillId="3" borderId="1" xfId="0" applyNumberFormat="1" applyFill="1" applyBorder="1"/>
    <xf numFmtId="0" fontId="0" fillId="3" borderId="1" xfId="0" applyFill="1" applyBorder="1"/>
    <xf numFmtId="0" fontId="1" fillId="3" borderId="1" xfId="0" applyFont="1" applyFill="1" applyBorder="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3" fillId="2" borderId="14" xfId="0" applyFont="1" applyFill="1" applyBorder="1" applyAlignment="1">
      <alignment wrapText="1"/>
    </xf>
    <xf numFmtId="0" fontId="0" fillId="0" borderId="0" xfId="0" applyAlignment="1">
      <alignment wrapText="1"/>
    </xf>
    <xf numFmtId="0" fontId="10" fillId="4" borderId="1" xfId="0" applyFont="1" applyFill="1" applyBorder="1" applyAlignment="1">
      <alignment vertical="center" wrapText="1"/>
    </xf>
    <xf numFmtId="0" fontId="0" fillId="0" borderId="0" xfId="0" applyFont="1" applyBorder="1" applyAlignment="1">
      <alignment wrapText="1"/>
    </xf>
    <xf numFmtId="0" fontId="0" fillId="0" borderId="1" xfId="0" applyNumberFormat="1" applyBorder="1" applyAlignment="1">
      <alignment horizontal="center"/>
    </xf>
    <xf numFmtId="0" fontId="0" fillId="0" borderId="0" xfId="0" applyAlignment="1">
      <alignment horizontal="center"/>
    </xf>
    <xf numFmtId="0" fontId="0" fillId="0" borderId="0" xfId="0" applyFill="1" applyAlignment="1">
      <alignment horizontal="center"/>
    </xf>
    <xf numFmtId="14" fontId="0" fillId="0" borderId="1" xfId="0" quotePrefix="1" applyNumberFormat="1" applyBorder="1"/>
    <xf numFmtId="14" fontId="1" fillId="3" borderId="1" xfId="0" applyNumberFormat="1" applyFont="1" applyFill="1" applyBorder="1"/>
    <xf numFmtId="0" fontId="14" fillId="7" borderId="15" xfId="0" applyFont="1" applyFill="1" applyBorder="1" applyAlignment="1">
      <alignment horizontal="center" vertical="center"/>
    </xf>
    <xf numFmtId="0" fontId="0" fillId="0" borderId="0" xfId="0" applyFont="1" applyFill="1" applyBorder="1"/>
    <xf numFmtId="0" fontId="1" fillId="10" borderId="1" xfId="0" applyFont="1" applyFill="1" applyBorder="1" applyAlignment="1">
      <alignment vertical="center" wrapText="1"/>
    </xf>
    <xf numFmtId="0" fontId="1" fillId="11" borderId="1" xfId="0" applyFont="1" applyFill="1" applyBorder="1" applyAlignment="1">
      <alignment vertical="center" wrapText="1"/>
    </xf>
    <xf numFmtId="0" fontId="1" fillId="11" borderId="14" xfId="0" applyFont="1" applyFill="1" applyBorder="1" applyAlignment="1">
      <alignment vertical="center" wrapText="1"/>
    </xf>
    <xf numFmtId="22" fontId="0" fillId="0" borderId="0" xfId="0" applyNumberFormat="1" applyAlignment="1">
      <alignment wrapText="1"/>
    </xf>
    <xf numFmtId="0" fontId="0" fillId="0" borderId="0" xfId="0" quotePrefix="1" applyAlignment="1">
      <alignment wrapText="1"/>
    </xf>
    <xf numFmtId="0" fontId="1" fillId="0" borderId="0" xfId="0" applyFont="1"/>
    <xf numFmtId="0" fontId="15" fillId="12" borderId="28" xfId="0" applyFont="1" applyFill="1" applyBorder="1"/>
    <xf numFmtId="0" fontId="1" fillId="10" borderId="1" xfId="0" applyFont="1" applyFill="1" applyBorder="1"/>
    <xf numFmtId="0" fontId="1" fillId="13" borderId="1" xfId="0" applyFont="1" applyFill="1" applyBorder="1"/>
    <xf numFmtId="0" fontId="0" fillId="2" borderId="9" xfId="0" applyFill="1" applyBorder="1"/>
    <xf numFmtId="0" fontId="17" fillId="14" borderId="0" xfId="2" applyFont="1" applyFill="1" applyAlignment="1">
      <alignment horizontal="center"/>
    </xf>
    <xf numFmtId="0" fontId="17" fillId="14" borderId="0" xfId="2" applyFont="1" applyFill="1"/>
    <xf numFmtId="0" fontId="17" fillId="14" borderId="0" xfId="2" applyFont="1" applyFill="1" applyAlignment="1">
      <alignment horizontal="center" vertical="center"/>
    </xf>
    <xf numFmtId="0" fontId="18" fillId="14" borderId="0" xfId="2" applyFont="1" applyFill="1" applyAlignment="1">
      <alignment horizontal="center"/>
    </xf>
    <xf numFmtId="3" fontId="17" fillId="14" borderId="0" xfId="2" applyNumberFormat="1" applyFont="1" applyFill="1" applyAlignment="1">
      <alignment horizontal="center"/>
    </xf>
    <xf numFmtId="0" fontId="20" fillId="14" borderId="0" xfId="3" applyFont="1" applyFill="1" applyAlignment="1">
      <alignment horizontal="left"/>
    </xf>
    <xf numFmtId="0" fontId="21" fillId="14" borderId="0" xfId="3" applyFont="1" applyFill="1"/>
    <xf numFmtId="0" fontId="20" fillId="14" borderId="0" xfId="3" applyFont="1" applyFill="1" applyAlignment="1">
      <alignment horizontal="center" vertical="center"/>
    </xf>
    <xf numFmtId="0" fontId="22" fillId="14" borderId="0" xfId="3" applyFont="1" applyFill="1" applyAlignment="1">
      <alignment horizontal="left"/>
    </xf>
    <xf numFmtId="0" fontId="23" fillId="14" borderId="29" xfId="2" applyFont="1" applyFill="1" applyBorder="1" applyAlignment="1">
      <alignment horizontal="center" vertical="center"/>
    </xf>
    <xf numFmtId="0" fontId="23" fillId="14" borderId="29" xfId="2" applyFont="1" applyFill="1" applyBorder="1" applyAlignment="1">
      <alignment vertical="center"/>
    </xf>
    <xf numFmtId="0" fontId="23" fillId="14" borderId="30" xfId="2" applyFont="1" applyFill="1" applyBorder="1" applyAlignment="1">
      <alignment horizontal="center" vertical="center" wrapText="1"/>
    </xf>
    <xf numFmtId="0" fontId="22" fillId="14" borderId="30" xfId="2" applyFont="1" applyFill="1" applyBorder="1" applyAlignment="1">
      <alignment horizontal="center" vertical="center" wrapText="1"/>
    </xf>
    <xf numFmtId="0" fontId="23" fillId="14" borderId="31" xfId="2" applyFont="1" applyFill="1" applyBorder="1" applyAlignment="1">
      <alignment horizontal="center" vertical="center" wrapText="1"/>
    </xf>
    <xf numFmtId="0" fontId="23" fillId="14" borderId="32" xfId="2" applyFont="1" applyFill="1" applyBorder="1" applyAlignment="1">
      <alignment horizontal="center" vertical="center" wrapText="1"/>
    </xf>
    <xf numFmtId="0" fontId="23" fillId="0" borderId="31" xfId="2" applyFont="1" applyBorder="1" applyAlignment="1">
      <alignment horizontal="center" vertical="center" wrapText="1"/>
    </xf>
    <xf numFmtId="0" fontId="23" fillId="14" borderId="33" xfId="2" applyFont="1" applyFill="1" applyBorder="1"/>
    <xf numFmtId="0" fontId="23" fillId="14" borderId="0" xfId="2" applyFont="1" applyFill="1"/>
    <xf numFmtId="0" fontId="23" fillId="14" borderId="0" xfId="2" applyFont="1" applyFill="1" applyAlignment="1">
      <alignment horizontal="center" vertical="center"/>
    </xf>
    <xf numFmtId="0" fontId="23" fillId="14" borderId="0" xfId="2" applyFont="1" applyFill="1" applyAlignment="1">
      <alignment horizontal="center"/>
    </xf>
    <xf numFmtId="0" fontId="22" fillId="14" borderId="0" xfId="2" applyFont="1" applyFill="1" applyAlignment="1">
      <alignment horizontal="center"/>
    </xf>
    <xf numFmtId="0" fontId="23" fillId="14" borderId="34" xfId="2" applyFont="1" applyFill="1" applyBorder="1" applyAlignment="1">
      <alignment horizontal="center"/>
    </xf>
    <xf numFmtId="0" fontId="23" fillId="14" borderId="35" xfId="2" applyFont="1" applyFill="1" applyBorder="1"/>
    <xf numFmtId="0" fontId="23" fillId="14" borderId="33" xfId="2" applyFont="1" applyFill="1" applyBorder="1" applyAlignment="1">
      <alignment vertical="center"/>
    </xf>
    <xf numFmtId="0" fontId="24" fillId="14" borderId="0" xfId="2" applyFont="1" applyFill="1" applyAlignment="1">
      <alignment vertical="center"/>
    </xf>
    <xf numFmtId="0" fontId="23" fillId="14" borderId="0" xfId="2" applyFont="1" applyFill="1" applyAlignment="1">
      <alignment vertical="center"/>
    </xf>
    <xf numFmtId="167" fontId="23" fillId="14" borderId="34" xfId="2" applyNumberFormat="1" applyFont="1" applyFill="1" applyBorder="1" applyAlignment="1">
      <alignment horizontal="center" vertical="center"/>
    </xf>
    <xf numFmtId="168" fontId="23" fillId="14" borderId="35" xfId="4" applyNumberFormat="1" applyFont="1" applyFill="1" applyBorder="1" applyAlignment="1">
      <alignment horizontal="center" vertical="center"/>
    </xf>
    <xf numFmtId="0" fontId="17" fillId="14" borderId="0" xfId="2" applyFont="1" applyFill="1" applyAlignment="1">
      <alignment vertical="center"/>
    </xf>
    <xf numFmtId="169" fontId="23" fillId="14" borderId="0" xfId="2" applyNumberFormat="1" applyFont="1" applyFill="1"/>
    <xf numFmtId="167" fontId="17" fillId="14" borderId="34" xfId="2" applyNumberFormat="1" applyFont="1" applyFill="1" applyBorder="1" applyAlignment="1">
      <alignment horizontal="center" vertical="center"/>
    </xf>
    <xf numFmtId="168" fontId="17" fillId="14" borderId="35" xfId="4" applyNumberFormat="1" applyFont="1" applyFill="1" applyBorder="1" applyAlignment="1">
      <alignment horizontal="center" vertical="center"/>
    </xf>
    <xf numFmtId="167" fontId="23" fillId="14" borderId="32" xfId="2" applyNumberFormat="1" applyFont="1" applyFill="1" applyBorder="1" applyAlignment="1">
      <alignment horizontal="center" vertical="center"/>
    </xf>
    <xf numFmtId="168" fontId="23" fillId="14" borderId="31" xfId="4" applyNumberFormat="1" applyFont="1" applyFill="1" applyBorder="1" applyAlignment="1">
      <alignment horizontal="center" vertical="center"/>
    </xf>
    <xf numFmtId="0" fontId="23" fillId="14" borderId="36" xfId="2" applyFont="1" applyFill="1" applyBorder="1" applyAlignment="1">
      <alignment vertical="center"/>
    </xf>
    <xf numFmtId="0" fontId="23" fillId="14" borderId="37" xfId="2" applyFont="1" applyFill="1" applyBorder="1" applyAlignment="1">
      <alignment vertical="center"/>
    </xf>
    <xf numFmtId="0" fontId="23" fillId="14" borderId="37" xfId="2" applyFont="1" applyFill="1" applyBorder="1"/>
    <xf numFmtId="0" fontId="23" fillId="14" borderId="37" xfId="2" applyFont="1" applyFill="1" applyBorder="1" applyAlignment="1">
      <alignment horizontal="center" vertical="center"/>
    </xf>
    <xf numFmtId="0" fontId="23" fillId="14" borderId="37" xfId="2" applyFont="1" applyFill="1" applyBorder="1" applyAlignment="1">
      <alignment horizontal="center"/>
    </xf>
    <xf numFmtId="0" fontId="22" fillId="14" borderId="37" xfId="2" applyFont="1" applyFill="1" applyBorder="1" applyAlignment="1">
      <alignment horizontal="center"/>
    </xf>
    <xf numFmtId="0" fontId="23" fillId="14" borderId="29" xfId="2" applyFont="1" applyFill="1" applyBorder="1"/>
    <xf numFmtId="170" fontId="23" fillId="14" borderId="31" xfId="4" applyNumberFormat="1" applyFont="1" applyFill="1" applyBorder="1" applyAlignment="1">
      <alignment horizontal="right" vertical="center"/>
    </xf>
    <xf numFmtId="0" fontId="25" fillId="15" borderId="38" xfId="3" applyFont="1" applyFill="1" applyBorder="1" applyAlignment="1">
      <alignment horizontal="center" vertical="center" wrapText="1" shrinkToFit="1"/>
    </xf>
    <xf numFmtId="0" fontId="25" fillId="15" borderId="39" xfId="3" applyFont="1" applyFill="1" applyBorder="1" applyAlignment="1">
      <alignment horizontal="center" vertical="center" wrapText="1" shrinkToFit="1"/>
    </xf>
    <xf numFmtId="0" fontId="25" fillId="15" borderId="41" xfId="2" applyFont="1" applyFill="1" applyBorder="1" applyAlignment="1">
      <alignment horizontal="center" vertical="center" wrapText="1" shrinkToFit="1"/>
    </xf>
    <xf numFmtId="3" fontId="25" fillId="15" borderId="42" xfId="3" applyNumberFormat="1" applyFont="1" applyFill="1" applyBorder="1" applyAlignment="1">
      <alignment horizontal="center" vertical="center" wrapText="1" shrinkToFit="1"/>
    </xf>
    <xf numFmtId="0" fontId="17" fillId="0" borderId="0" xfId="2" applyFont="1" applyAlignment="1">
      <alignment horizontal="center" vertical="center"/>
    </xf>
    <xf numFmtId="0" fontId="27" fillId="0" borderId="1" xfId="5" applyFont="1" applyBorder="1" applyAlignment="1" applyProtection="1">
      <alignment horizontal="center" vertical="center"/>
    </xf>
    <xf numFmtId="14" fontId="0" fillId="0" borderId="0" xfId="0" applyNumberFormat="1"/>
    <xf numFmtId="14" fontId="0" fillId="2" borderId="0" xfId="0" applyNumberFormat="1" applyFill="1" applyBorder="1" applyAlignment="1">
      <alignment wrapText="1"/>
    </xf>
    <xf numFmtId="14" fontId="0" fillId="0" borderId="0" xfId="0" applyNumberFormat="1"/>
    <xf numFmtId="14" fontId="0" fillId="0" borderId="0" xfId="0" applyNumberFormat="1"/>
    <xf numFmtId="0" fontId="1" fillId="0" borderId="0" xfId="0" applyFont="1" applyAlignment="1"/>
    <xf numFmtId="0" fontId="0" fillId="0" borderId="0" xfId="0" applyAlignment="1"/>
    <xf numFmtId="0" fontId="1" fillId="0" borderId="0" xfId="0" applyNumberFormat="1" applyFont="1"/>
    <xf numFmtId="0" fontId="0" fillId="0" borderId="0" xfId="0" applyNumberFormat="1"/>
    <xf numFmtId="172" fontId="28" fillId="14" borderId="37" xfId="3" applyNumberFormat="1" applyFont="1" applyFill="1" applyBorder="1"/>
    <xf numFmtId="0" fontId="29" fillId="14" borderId="0" xfId="2" applyFont="1" applyFill="1"/>
    <xf numFmtId="0" fontId="30" fillId="14" borderId="49" xfId="2" applyFont="1" applyFill="1" applyBorder="1" applyAlignment="1">
      <alignment horizontal="left" vertical="center"/>
    </xf>
    <xf numFmtId="0" fontId="30" fillId="14" borderId="50" xfId="2" applyFont="1" applyFill="1" applyBorder="1" applyAlignment="1">
      <alignment horizontal="center" vertical="center" wrapText="1"/>
    </xf>
    <xf numFmtId="0" fontId="30" fillId="14" borderId="39" xfId="2" applyFont="1" applyFill="1" applyBorder="1" applyAlignment="1">
      <alignment horizontal="center" vertical="center" wrapText="1"/>
    </xf>
    <xf numFmtId="0" fontId="30" fillId="14" borderId="51" xfId="2" applyFont="1" applyFill="1" applyBorder="1" applyAlignment="1">
      <alignment horizontal="center" vertical="center" wrapText="1"/>
    </xf>
    <xf numFmtId="0" fontId="30" fillId="14" borderId="5" xfId="2" applyFont="1" applyFill="1" applyBorder="1"/>
    <xf numFmtId="0" fontId="30" fillId="14" borderId="0" xfId="2" applyFont="1" applyFill="1"/>
    <xf numFmtId="0" fontId="30" fillId="14" borderId="0" xfId="2" applyFont="1" applyFill="1" applyAlignment="1">
      <alignment horizontal="center"/>
    </xf>
    <xf numFmtId="0" fontId="30" fillId="14" borderId="14" xfId="2" applyFont="1" applyFill="1" applyBorder="1"/>
    <xf numFmtId="0" fontId="30" fillId="14" borderId="3" xfId="2" applyFont="1" applyFill="1" applyBorder="1" applyAlignment="1">
      <alignment horizontal="center"/>
    </xf>
    <xf numFmtId="0" fontId="30" fillId="14" borderId="53" xfId="2" applyFont="1" applyFill="1" applyBorder="1"/>
    <xf numFmtId="0" fontId="30" fillId="14" borderId="33" xfId="2" applyFont="1" applyFill="1" applyBorder="1" applyAlignment="1">
      <alignment vertical="center"/>
    </xf>
    <xf numFmtId="0" fontId="31" fillId="14" borderId="0" xfId="2" applyFont="1" applyFill="1" applyAlignment="1">
      <alignment vertical="center"/>
    </xf>
    <xf numFmtId="0" fontId="30" fillId="14" borderId="14" xfId="2" applyFont="1" applyFill="1" applyBorder="1" applyAlignment="1">
      <alignment horizontal="center"/>
    </xf>
    <xf numFmtId="0" fontId="30" fillId="14" borderId="35" xfId="2" applyFont="1" applyFill="1" applyBorder="1"/>
    <xf numFmtId="0" fontId="30" fillId="0" borderId="14" xfId="2" applyFont="1" applyBorder="1"/>
    <xf numFmtId="0" fontId="29" fillId="14" borderId="35" xfId="2" applyFont="1" applyFill="1" applyBorder="1"/>
    <xf numFmtId="0" fontId="30" fillId="0" borderId="33" xfId="2" applyFont="1" applyBorder="1" applyAlignment="1">
      <alignment vertical="center"/>
    </xf>
    <xf numFmtId="0" fontId="29" fillId="0" borderId="0" xfId="2" applyFont="1" applyAlignment="1">
      <alignment vertical="center"/>
    </xf>
    <xf numFmtId="0" fontId="30" fillId="0" borderId="0" xfId="2" applyFont="1"/>
    <xf numFmtId="169" fontId="30" fillId="0" borderId="0" xfId="2" applyNumberFormat="1" applyFont="1"/>
    <xf numFmtId="1" fontId="29" fillId="14" borderId="14" xfId="2" applyNumberFormat="1" applyFont="1" applyFill="1" applyBorder="1" applyAlignment="1">
      <alignment horizontal="center" vertical="center"/>
    </xf>
    <xf numFmtId="1" fontId="29" fillId="0" borderId="14" xfId="2" applyNumberFormat="1" applyFont="1" applyBorder="1" applyAlignment="1">
      <alignment horizontal="center" vertical="center"/>
    </xf>
    <xf numFmtId="173" fontId="29" fillId="17" borderId="35" xfId="4" applyNumberFormat="1" applyFont="1" applyFill="1" applyBorder="1" applyAlignment="1">
      <alignment horizontal="right" vertical="center"/>
    </xf>
    <xf numFmtId="173" fontId="29" fillId="14" borderId="0" xfId="2" applyNumberFormat="1" applyFont="1" applyFill="1"/>
    <xf numFmtId="0" fontId="29" fillId="0" borderId="0" xfId="2" applyFont="1"/>
    <xf numFmtId="0" fontId="29" fillId="14" borderId="0" xfId="2" applyFont="1" applyFill="1" applyAlignment="1">
      <alignment vertical="center"/>
    </xf>
    <xf numFmtId="169" fontId="30" fillId="14" borderId="0" xfId="2" applyNumberFormat="1" applyFont="1" applyFill="1"/>
    <xf numFmtId="0" fontId="29" fillId="17" borderId="0" xfId="2" applyFont="1" applyFill="1" applyAlignment="1">
      <alignment vertical="center"/>
    </xf>
    <xf numFmtId="0" fontId="30" fillId="17" borderId="0" xfId="2" applyFont="1" applyFill="1"/>
    <xf numFmtId="0" fontId="30" fillId="17" borderId="0" xfId="2" applyFont="1" applyFill="1" applyAlignment="1">
      <alignment horizontal="center"/>
    </xf>
    <xf numFmtId="169" fontId="30" fillId="17" borderId="0" xfId="2" applyNumberFormat="1" applyFont="1" applyFill="1"/>
    <xf numFmtId="1" fontId="29" fillId="17" borderId="14" xfId="2" applyNumberFormat="1" applyFont="1" applyFill="1" applyBorder="1" applyAlignment="1">
      <alignment horizontal="center" vertical="center"/>
    </xf>
    <xf numFmtId="3" fontId="29" fillId="0" borderId="14" xfId="2" applyNumberFormat="1" applyFont="1" applyBorder="1" applyAlignment="1">
      <alignment horizontal="center" vertical="center"/>
    </xf>
    <xf numFmtId="0" fontId="30" fillId="14" borderId="0" xfId="2" applyFont="1" applyFill="1" applyAlignment="1">
      <alignment vertical="center"/>
    </xf>
    <xf numFmtId="0" fontId="30" fillId="14" borderId="14" xfId="2" applyFont="1" applyFill="1" applyBorder="1" applyAlignment="1">
      <alignment horizontal="center" vertical="center"/>
    </xf>
    <xf numFmtId="173" fontId="29" fillId="14" borderId="35" xfId="4" applyNumberFormat="1" applyFont="1" applyFill="1" applyBorder="1" applyAlignment="1">
      <alignment horizontal="right" vertical="center"/>
    </xf>
    <xf numFmtId="0" fontId="30" fillId="14" borderId="54" xfId="2" applyFont="1" applyFill="1" applyBorder="1" applyAlignment="1">
      <alignment vertical="center"/>
    </xf>
    <xf numFmtId="0" fontId="30" fillId="14" borderId="30" xfId="2" applyFont="1" applyFill="1" applyBorder="1" applyAlignment="1">
      <alignment vertical="center"/>
    </xf>
    <xf numFmtId="0" fontId="30" fillId="14" borderId="30" xfId="2" applyFont="1" applyFill="1" applyBorder="1"/>
    <xf numFmtId="0" fontId="30" fillId="14" borderId="30" xfId="2" applyFont="1" applyFill="1" applyBorder="1" applyAlignment="1">
      <alignment horizontal="center"/>
    </xf>
    <xf numFmtId="0" fontId="30" fillId="14" borderId="55" xfId="2" applyFont="1" applyFill="1" applyBorder="1"/>
    <xf numFmtId="174" fontId="30" fillId="14" borderId="55" xfId="4" applyNumberFormat="1" applyFont="1" applyFill="1" applyBorder="1" applyAlignment="1">
      <alignment horizontal="center" vertical="center"/>
    </xf>
    <xf numFmtId="173" fontId="30" fillId="14" borderId="31" xfId="4" applyNumberFormat="1" applyFont="1" applyFill="1" applyBorder="1" applyAlignment="1">
      <alignment horizontal="right" vertical="center"/>
    </xf>
    <xf numFmtId="0" fontId="29" fillId="14" borderId="0" xfId="2" applyFont="1" applyFill="1" applyAlignment="1">
      <alignment horizontal="center"/>
    </xf>
    <xf numFmtId="173" fontId="29" fillId="14" borderId="0" xfId="2" applyNumberFormat="1" applyFont="1" applyFill="1" applyAlignment="1">
      <alignment horizontal="center"/>
    </xf>
    <xf numFmtId="3" fontId="29" fillId="14" borderId="0" xfId="2" applyNumberFormat="1" applyFont="1" applyFill="1" applyAlignment="1">
      <alignment horizontal="center"/>
    </xf>
    <xf numFmtId="0" fontId="30" fillId="14" borderId="0" xfId="2" applyFont="1" applyFill="1" applyAlignment="1">
      <alignment horizontal="left"/>
    </xf>
    <xf numFmtId="166" fontId="29" fillId="14" borderId="0" xfId="2" applyNumberFormat="1" applyFont="1" applyFill="1" applyAlignment="1">
      <alignment horizontal="center"/>
    </xf>
    <xf numFmtId="0" fontId="17" fillId="14" borderId="0" xfId="6" applyFont="1" applyFill="1" applyAlignment="1">
      <alignment horizontal="center"/>
    </xf>
    <xf numFmtId="0" fontId="17" fillId="14" borderId="0" xfId="6" applyFont="1" applyFill="1"/>
    <xf numFmtId="0" fontId="17" fillId="14" borderId="0" xfId="6" applyFont="1" applyFill="1" applyAlignment="1">
      <alignment horizontal="center" vertical="center"/>
    </xf>
    <xf numFmtId="0" fontId="18" fillId="14" borderId="0" xfId="6" applyFont="1" applyFill="1" applyAlignment="1">
      <alignment horizontal="center"/>
    </xf>
    <xf numFmtId="3" fontId="17" fillId="14" borderId="0" xfId="6" applyNumberFormat="1" applyFont="1" applyFill="1" applyAlignment="1">
      <alignment horizontal="center"/>
    </xf>
    <xf numFmtId="0" fontId="23" fillId="14" borderId="29" xfId="6" applyFont="1" applyFill="1" applyBorder="1" applyAlignment="1">
      <alignment horizontal="center" vertical="center"/>
    </xf>
    <xf numFmtId="0" fontId="23" fillId="14" borderId="29" xfId="6" applyFont="1" applyFill="1" applyBorder="1" applyAlignment="1">
      <alignment vertical="center"/>
    </xf>
    <xf numFmtId="0" fontId="23" fillId="14" borderId="30" xfId="6" applyFont="1" applyFill="1" applyBorder="1" applyAlignment="1">
      <alignment horizontal="center" vertical="center" wrapText="1"/>
    </xf>
    <xf numFmtId="0" fontId="22" fillId="14" borderId="30" xfId="6" applyFont="1" applyFill="1" applyBorder="1" applyAlignment="1">
      <alignment horizontal="center" vertical="center" wrapText="1"/>
    </xf>
    <xf numFmtId="0" fontId="23" fillId="14" borderId="31" xfId="6" applyFont="1" applyFill="1" applyBorder="1" applyAlignment="1">
      <alignment horizontal="center" vertical="center" wrapText="1"/>
    </xf>
    <xf numFmtId="0" fontId="23" fillId="14" borderId="32" xfId="6" applyFont="1" applyFill="1" applyBorder="1" applyAlignment="1">
      <alignment horizontal="center" vertical="center" wrapText="1"/>
    </xf>
    <xf numFmtId="0" fontId="23" fillId="0" borderId="31" xfId="6" applyFont="1" applyBorder="1" applyAlignment="1">
      <alignment horizontal="center" vertical="center" wrapText="1"/>
    </xf>
    <xf numFmtId="0" fontId="23" fillId="14" borderId="0" xfId="6" applyFont="1" applyFill="1" applyAlignment="1">
      <alignment horizontal="center" vertical="center" wrapText="1"/>
    </xf>
    <xf numFmtId="0" fontId="23" fillId="14" borderId="33" xfId="6" applyFont="1" applyFill="1" applyBorder="1"/>
    <xf numFmtId="0" fontId="23" fillId="14" borderId="0" xfId="6" applyFont="1" applyFill="1"/>
    <xf numFmtId="0" fontId="23" fillId="14" borderId="0" xfId="6" applyFont="1" applyFill="1" applyAlignment="1">
      <alignment horizontal="center" vertical="center"/>
    </xf>
    <xf numFmtId="0" fontId="23" fillId="14" borderId="0" xfId="6" applyFont="1" applyFill="1" applyAlignment="1">
      <alignment horizontal="center"/>
    </xf>
    <xf numFmtId="0" fontId="22" fillId="14" borderId="0" xfId="6" applyFont="1" applyFill="1" applyAlignment="1">
      <alignment horizontal="center"/>
    </xf>
    <xf numFmtId="0" fontId="23" fillId="14" borderId="34" xfId="6" applyFont="1" applyFill="1" applyBorder="1" applyAlignment="1">
      <alignment horizontal="center"/>
    </xf>
    <xf numFmtId="0" fontId="23" fillId="14" borderId="35" xfId="6" applyFont="1" applyFill="1" applyBorder="1"/>
    <xf numFmtId="0" fontId="23" fillId="14" borderId="33" xfId="6" applyFont="1" applyFill="1" applyBorder="1" applyAlignment="1">
      <alignment vertical="center"/>
    </xf>
    <xf numFmtId="0" fontId="24" fillId="14" borderId="0" xfId="6" applyFont="1" applyFill="1" applyAlignment="1">
      <alignment vertical="center"/>
    </xf>
    <xf numFmtId="0" fontId="23" fillId="14" borderId="0" xfId="6" applyFont="1" applyFill="1" applyAlignment="1">
      <alignment vertical="center"/>
    </xf>
    <xf numFmtId="0" fontId="17" fillId="14" borderId="0" xfId="6" applyFont="1" applyFill="1" applyAlignment="1">
      <alignment vertical="center"/>
    </xf>
    <xf numFmtId="169" fontId="23" fillId="14" borderId="0" xfId="6" applyNumberFormat="1" applyFont="1" applyFill="1"/>
    <xf numFmtId="3" fontId="17" fillId="0" borderId="34" xfId="6" applyNumberFormat="1" applyFont="1" applyBorder="1" applyAlignment="1">
      <alignment horizontal="center" vertical="center"/>
    </xf>
    <xf numFmtId="168" fontId="17" fillId="0" borderId="35" xfId="4" applyNumberFormat="1" applyFont="1" applyBorder="1" applyAlignment="1">
      <alignment horizontal="center" vertical="center"/>
    </xf>
    <xf numFmtId="168" fontId="17" fillId="14" borderId="0" xfId="4" applyNumberFormat="1" applyFont="1" applyFill="1" applyAlignment="1">
      <alignment horizontal="center" vertical="center"/>
    </xf>
    <xf numFmtId="164" fontId="17" fillId="14" borderId="0" xfId="4" applyNumberFormat="1" applyFont="1" applyFill="1" applyAlignment="1">
      <alignment horizontal="center" vertical="center"/>
    </xf>
    <xf numFmtId="165" fontId="17" fillId="14" borderId="0" xfId="4" applyNumberFormat="1" applyFont="1" applyFill="1" applyAlignment="1">
      <alignment horizontal="center" vertical="center"/>
    </xf>
    <xf numFmtId="167" fontId="23" fillId="14" borderId="34" xfId="6" applyNumberFormat="1" applyFont="1" applyFill="1" applyBorder="1" applyAlignment="1">
      <alignment horizontal="center" vertical="center"/>
    </xf>
    <xf numFmtId="168" fontId="23" fillId="14" borderId="0" xfId="4" applyNumberFormat="1" applyFont="1" applyFill="1" applyAlignment="1">
      <alignment horizontal="center" vertical="center"/>
    </xf>
    <xf numFmtId="3" fontId="23" fillId="14" borderId="34" xfId="6" applyNumberFormat="1" applyFont="1" applyFill="1" applyBorder="1" applyAlignment="1">
      <alignment horizontal="center" vertical="center"/>
    </xf>
    <xf numFmtId="167" fontId="23" fillId="14" borderId="32" xfId="6" applyNumberFormat="1" applyFont="1" applyFill="1" applyBorder="1" applyAlignment="1">
      <alignment horizontal="center" vertical="center"/>
    </xf>
    <xf numFmtId="0" fontId="23" fillId="14" borderId="36" xfId="6" applyFont="1" applyFill="1" applyBorder="1" applyAlignment="1">
      <alignment vertical="center"/>
    </xf>
    <xf numFmtId="0" fontId="23" fillId="14" borderId="37" xfId="6" applyFont="1" applyFill="1" applyBorder="1" applyAlignment="1">
      <alignment vertical="center"/>
    </xf>
    <xf numFmtId="0" fontId="23" fillId="14" borderId="37" xfId="6" applyFont="1" applyFill="1" applyBorder="1"/>
    <xf numFmtId="0" fontId="23" fillId="14" borderId="37" xfId="6" applyFont="1" applyFill="1" applyBorder="1" applyAlignment="1">
      <alignment horizontal="center" vertical="center"/>
    </xf>
    <xf numFmtId="0" fontId="23" fillId="14" borderId="37" xfId="6" applyFont="1" applyFill="1" applyBorder="1" applyAlignment="1">
      <alignment horizontal="center"/>
    </xf>
    <xf numFmtId="0" fontId="22" fillId="14" borderId="37" xfId="6" applyFont="1" applyFill="1" applyBorder="1" applyAlignment="1">
      <alignment horizontal="center"/>
    </xf>
    <xf numFmtId="0" fontId="23" fillId="14" borderId="29" xfId="6" applyFont="1" applyFill="1" applyBorder="1"/>
    <xf numFmtId="170" fontId="23" fillId="14" borderId="0" xfId="4" applyNumberFormat="1" applyFont="1" applyFill="1" applyAlignment="1">
      <alignment horizontal="right" vertical="center"/>
    </xf>
    <xf numFmtId="0" fontId="25" fillId="15" borderId="40" xfId="6" applyFont="1" applyFill="1" applyBorder="1" applyAlignment="1">
      <alignment horizontal="center" vertical="center" wrapText="1" shrinkToFit="1"/>
    </xf>
    <xf numFmtId="0" fontId="25" fillId="15" borderId="41" xfId="6" applyFont="1" applyFill="1" applyBorder="1" applyAlignment="1">
      <alignment horizontal="center" vertical="center" wrapText="1" shrinkToFit="1"/>
    </xf>
    <xf numFmtId="0" fontId="17" fillId="0" borderId="43" xfId="6" applyFont="1" applyBorder="1" applyAlignment="1">
      <alignment horizontal="center" vertical="center" wrapText="1"/>
    </xf>
    <xf numFmtId="0" fontId="17" fillId="0" borderId="1" xfId="6" applyFont="1" applyBorder="1" applyAlignment="1">
      <alignment vertical="center"/>
    </xf>
    <xf numFmtId="0" fontId="17" fillId="0" borderId="1" xfId="6" applyFont="1" applyBorder="1" applyAlignment="1" applyProtection="1">
      <alignment horizontal="center" vertical="center" wrapText="1"/>
      <protection locked="0"/>
    </xf>
    <xf numFmtId="0" fontId="18" fillId="0" borderId="1" xfId="6" applyFont="1" applyBorder="1" applyAlignment="1">
      <alignment horizontal="center" vertical="center"/>
    </xf>
    <xf numFmtId="0" fontId="17" fillId="0" borderId="1" xfId="6" applyFont="1" applyBorder="1" applyAlignment="1">
      <alignment horizontal="center" vertical="center"/>
    </xf>
    <xf numFmtId="175" fontId="17" fillId="0" borderId="1" xfId="6" applyNumberFormat="1" applyFont="1" applyBorder="1" applyAlignment="1">
      <alignment horizontal="center" vertical="center" wrapText="1"/>
    </xf>
    <xf numFmtId="3" fontId="17" fillId="17" borderId="1" xfId="6" applyNumberFormat="1" applyFont="1" applyFill="1" applyBorder="1" applyAlignment="1">
      <alignment horizontal="center" vertical="center"/>
    </xf>
    <xf numFmtId="176" fontId="17" fillId="16" borderId="44" xfId="6" applyNumberFormat="1" applyFont="1" applyFill="1" applyBorder="1" applyAlignment="1">
      <alignment horizontal="center" vertical="center"/>
    </xf>
    <xf numFmtId="176" fontId="17" fillId="0" borderId="0" xfId="6" applyNumberFormat="1" applyFont="1" applyAlignment="1">
      <alignment horizontal="center" vertical="center"/>
    </xf>
    <xf numFmtId="177" fontId="17" fillId="0" borderId="0" xfId="6" applyNumberFormat="1" applyFont="1" applyAlignment="1">
      <alignment horizontal="center" vertical="center"/>
    </xf>
    <xf numFmtId="0" fontId="17" fillId="0" borderId="0" xfId="6" applyFont="1" applyAlignment="1">
      <alignment horizontal="center" vertical="center"/>
    </xf>
    <xf numFmtId="0" fontId="17" fillId="0" borderId="45" xfId="6" applyFont="1" applyBorder="1" applyAlignment="1">
      <alignment horizontal="center" vertical="center" wrapText="1"/>
    </xf>
    <xf numFmtId="0" fontId="23" fillId="17" borderId="46" xfId="6" applyFont="1" applyFill="1" applyBorder="1" applyAlignment="1">
      <alignment horizontal="center" vertical="center"/>
    </xf>
    <xf numFmtId="0" fontId="17" fillId="17" borderId="46" xfId="6" applyFont="1" applyFill="1" applyBorder="1" applyAlignment="1" applyProtection="1">
      <alignment horizontal="center" vertical="center" wrapText="1"/>
      <protection locked="0"/>
    </xf>
    <xf numFmtId="0" fontId="17" fillId="17" borderId="46" xfId="6" applyFont="1" applyFill="1" applyBorder="1" applyAlignment="1">
      <alignment horizontal="center" vertical="center"/>
    </xf>
    <xf numFmtId="0" fontId="27" fillId="17" borderId="46" xfId="5" applyFont="1" applyFill="1" applyBorder="1" applyAlignment="1" applyProtection="1">
      <alignment horizontal="center" vertical="center"/>
    </xf>
    <xf numFmtId="16" fontId="17" fillId="17" borderId="46" xfId="6" applyNumberFormat="1" applyFont="1" applyFill="1" applyBorder="1" applyAlignment="1">
      <alignment horizontal="center" vertical="center" wrapText="1"/>
    </xf>
    <xf numFmtId="167" fontId="23" fillId="17" borderId="46" xfId="6" applyNumberFormat="1" applyFont="1" applyFill="1" applyBorder="1" applyAlignment="1">
      <alignment horizontal="center" vertical="center"/>
    </xf>
    <xf numFmtId="176" fontId="23" fillId="17" borderId="47" xfId="6" applyNumberFormat="1" applyFont="1" applyFill="1" applyBorder="1" applyAlignment="1">
      <alignment horizontal="center" vertical="center"/>
    </xf>
    <xf numFmtId="0" fontId="17" fillId="0" borderId="0" xfId="6" applyFont="1"/>
    <xf numFmtId="0" fontId="17" fillId="0" borderId="0" xfId="6" applyFont="1" applyAlignment="1">
      <alignment horizontal="center"/>
    </xf>
    <xf numFmtId="0" fontId="18" fillId="0" borderId="0" xfId="6" applyFont="1" applyAlignment="1">
      <alignment horizontal="center"/>
    </xf>
    <xf numFmtId="178" fontId="23" fillId="0" borderId="0" xfId="6" applyNumberFormat="1" applyFont="1" applyAlignment="1">
      <alignment horizontal="center" vertical="center"/>
    </xf>
    <xf numFmtId="4" fontId="17" fillId="14" borderId="0" xfId="6" applyNumberFormat="1" applyFont="1" applyFill="1" applyAlignment="1">
      <alignment horizontal="center"/>
    </xf>
    <xf numFmtId="14" fontId="30" fillId="14" borderId="48" xfId="2" applyNumberFormat="1" applyFont="1" applyFill="1" applyBorder="1" applyAlignment="1">
      <alignment horizontal="center" vertical="center"/>
    </xf>
    <xf numFmtId="14" fontId="30" fillId="14" borderId="52" xfId="2" applyNumberFormat="1" applyFont="1" applyFill="1" applyBorder="1"/>
    <xf numFmtId="14" fontId="30" fillId="14" borderId="33" xfId="2" applyNumberFormat="1" applyFont="1" applyFill="1" applyBorder="1" applyAlignment="1">
      <alignment vertical="center"/>
    </xf>
    <xf numFmtId="14" fontId="30" fillId="0" borderId="33" xfId="2" applyNumberFormat="1" applyFont="1" applyBorder="1" applyAlignment="1">
      <alignment vertical="center"/>
    </xf>
    <xf numFmtId="0" fontId="33" fillId="14" borderId="0" xfId="2" applyFont="1" applyFill="1"/>
    <xf numFmtId="14" fontId="20" fillId="14" borderId="0" xfId="3" applyNumberFormat="1" applyFont="1" applyFill="1" applyAlignment="1">
      <alignment horizontal="left"/>
    </xf>
    <xf numFmtId="14" fontId="23" fillId="14" borderId="30" xfId="2" applyNumberFormat="1" applyFont="1" applyFill="1" applyBorder="1" applyAlignment="1">
      <alignment horizontal="center" vertical="center" wrapText="1"/>
    </xf>
    <xf numFmtId="14" fontId="23" fillId="14" borderId="0" xfId="2" applyNumberFormat="1" applyFont="1" applyFill="1"/>
    <xf numFmtId="14" fontId="23" fillId="14" borderId="37" xfId="2" applyNumberFormat="1" applyFont="1" applyFill="1" applyBorder="1"/>
    <xf numFmtId="14" fontId="25" fillId="15" borderId="40" xfId="2" applyNumberFormat="1" applyFont="1" applyFill="1" applyBorder="1" applyAlignment="1">
      <alignment horizontal="center" vertical="center" wrapText="1" shrinkToFit="1"/>
    </xf>
    <xf numFmtId="0" fontId="0" fillId="0" borderId="0" xfId="0" pivotButton="1"/>
    <xf numFmtId="14" fontId="0" fillId="0" borderId="0" xfId="0" applyNumberFormat="1"/>
    <xf numFmtId="0" fontId="0" fillId="0" borderId="0" xfId="0" applyFont="1" applyFill="1" applyBorder="1" applyAlignment="1">
      <alignment wrapText="1"/>
    </xf>
    <xf numFmtId="14" fontId="0" fillId="0" borderId="0" xfId="0" applyNumberFormat="1" applyFont="1" applyBorder="1"/>
    <xf numFmtId="0" fontId="25" fillId="15" borderId="48" xfId="3" applyFont="1" applyFill="1" applyBorder="1" applyAlignment="1">
      <alignment horizontal="center" vertical="center" wrapText="1" shrinkToFit="1"/>
    </xf>
    <xf numFmtId="0" fontId="25" fillId="15" borderId="56" xfId="3" applyFont="1" applyFill="1" applyBorder="1" applyAlignment="1">
      <alignment horizontal="center" vertical="center" wrapText="1" shrinkToFit="1"/>
    </xf>
    <xf numFmtId="3" fontId="25" fillId="15" borderId="51" xfId="3" applyNumberFormat="1" applyFont="1" applyFill="1" applyBorder="1" applyAlignment="1">
      <alignment horizontal="center" vertical="center" wrapText="1" shrinkToFit="1"/>
    </xf>
    <xf numFmtId="0" fontId="17" fillId="0" borderId="0" xfId="2" applyFont="1" applyFill="1" applyBorder="1" applyAlignment="1">
      <alignment horizontal="center" vertical="center" wrapText="1"/>
    </xf>
    <xf numFmtId="0" fontId="17" fillId="0" borderId="0" xfId="2" applyFont="1" applyFill="1" applyBorder="1" applyAlignment="1">
      <alignment vertical="center"/>
    </xf>
    <xf numFmtId="0" fontId="18" fillId="0" borderId="0" xfId="2" applyFont="1" applyFill="1" applyBorder="1" applyAlignment="1">
      <alignment horizontal="center" vertical="center"/>
    </xf>
    <xf numFmtId="0" fontId="17" fillId="0" borderId="0" xfId="2" applyFont="1" applyFill="1" applyBorder="1" applyAlignment="1">
      <alignment horizontal="center" vertical="center"/>
    </xf>
    <xf numFmtId="0" fontId="27" fillId="0" borderId="0" xfId="5" applyFont="1" applyFill="1" applyBorder="1" applyAlignment="1" applyProtection="1">
      <alignment horizontal="center" vertical="center"/>
    </xf>
    <xf numFmtId="179" fontId="17" fillId="0" borderId="0" xfId="2" applyNumberFormat="1" applyFont="1" applyFill="1" applyBorder="1" applyAlignment="1">
      <alignment horizontal="center" vertical="center" wrapText="1"/>
    </xf>
    <xf numFmtId="171" fontId="17" fillId="0" borderId="0" xfId="2" applyNumberFormat="1" applyFont="1" applyFill="1" applyBorder="1" applyAlignment="1">
      <alignment horizontal="center" vertical="center"/>
    </xf>
    <xf numFmtId="171" fontId="18" fillId="0" borderId="0" xfId="2" applyNumberFormat="1" applyFont="1" applyFill="1" applyBorder="1" applyAlignment="1">
      <alignment horizontal="center" vertical="center"/>
    </xf>
    <xf numFmtId="167" fontId="18" fillId="0" borderId="0" xfId="2" applyNumberFormat="1" applyFont="1" applyFill="1" applyBorder="1" applyAlignment="1">
      <alignment horizontal="center" vertical="center"/>
    </xf>
    <xf numFmtId="0" fontId="17" fillId="0" borderId="0" xfId="2" applyFont="1" applyFill="1" applyBorder="1" applyAlignment="1">
      <alignment horizontal="center"/>
    </xf>
    <xf numFmtId="0" fontId="17" fillId="0" borderId="0" xfId="2" applyFont="1" applyFill="1" applyBorder="1"/>
    <xf numFmtId="0" fontId="18" fillId="0" borderId="0" xfId="2" applyFont="1" applyFill="1" applyBorder="1" applyAlignment="1">
      <alignment horizontal="center"/>
    </xf>
    <xf numFmtId="179" fontId="17" fillId="0" borderId="0" xfId="2" applyNumberFormat="1" applyFont="1" applyFill="1" applyBorder="1"/>
    <xf numFmtId="168" fontId="17" fillId="0" borderId="0" xfId="2" applyNumberFormat="1" applyFont="1" applyFill="1" applyBorder="1" applyAlignment="1">
      <alignment horizontal="center" vertical="center"/>
    </xf>
    <xf numFmtId="168" fontId="17" fillId="0" borderId="0" xfId="2" applyNumberFormat="1" applyFont="1" applyFill="1" applyBorder="1" applyAlignment="1">
      <alignment horizontal="center"/>
    </xf>
    <xf numFmtId="168" fontId="17" fillId="14" borderId="0" xfId="2" applyNumberFormat="1" applyFont="1" applyFill="1" applyAlignment="1">
      <alignment horizontal="center"/>
    </xf>
    <xf numFmtId="14" fontId="0" fillId="0" borderId="0" xfId="0" applyNumberFormat="1" applyAlignment="1">
      <alignment wrapText="1"/>
    </xf>
    <xf numFmtId="0" fontId="0" fillId="0" borderId="0" xfId="0" pivotButton="1" applyAlignment="1">
      <alignment wrapText="1"/>
    </xf>
    <xf numFmtId="0" fontId="15" fillId="12" borderId="28" xfId="0" applyFont="1" applyFill="1" applyBorder="1" applyAlignment="1">
      <alignment wrapText="1"/>
    </xf>
    <xf numFmtId="0" fontId="0" fillId="18" borderId="0" xfId="0" applyFill="1"/>
    <xf numFmtId="0" fontId="0" fillId="6" borderId="20" xfId="0" applyFill="1" applyBorder="1" applyAlignment="1" applyProtection="1">
      <alignment horizontal="center" vertical="center"/>
      <protection locked="0"/>
    </xf>
    <xf numFmtId="0" fontId="0" fillId="6" borderId="21" xfId="0" applyFill="1" applyBorder="1" applyAlignment="1" applyProtection="1">
      <alignment horizontal="center" vertical="center"/>
      <protection locked="0"/>
    </xf>
    <xf numFmtId="0" fontId="0" fillId="6" borderId="22" xfId="0" applyFill="1" applyBorder="1" applyAlignment="1" applyProtection="1">
      <alignment horizontal="center" vertical="center"/>
      <protection locked="0"/>
    </xf>
    <xf numFmtId="0" fontId="0" fillId="9" borderId="23" xfId="0" applyFill="1" applyBorder="1" applyAlignment="1" applyProtection="1">
      <alignment horizontal="center" vertical="center"/>
      <protection locked="0"/>
    </xf>
    <xf numFmtId="0" fontId="0" fillId="9" borderId="16" xfId="0" applyFill="1" applyBorder="1" applyAlignment="1" applyProtection="1">
      <alignment horizontal="center" vertical="center"/>
      <protection locked="0"/>
    </xf>
    <xf numFmtId="0" fontId="0" fillId="9" borderId="24" xfId="0" applyFill="1" applyBorder="1" applyAlignment="1" applyProtection="1">
      <alignment horizontal="center" vertical="center"/>
      <protection locked="0"/>
    </xf>
    <xf numFmtId="0" fontId="0" fillId="6" borderId="23" xfId="0" applyFill="1" applyBorder="1" applyAlignment="1" applyProtection="1">
      <alignment horizontal="center" vertical="center"/>
      <protection locked="0"/>
    </xf>
    <xf numFmtId="0" fontId="0" fillId="6" borderId="16" xfId="0" applyFill="1" applyBorder="1" applyAlignment="1" applyProtection="1">
      <alignment horizontal="center" vertical="center"/>
      <protection locked="0"/>
    </xf>
    <xf numFmtId="0" fontId="0" fillId="6" borderId="24" xfId="0" applyFill="1" applyBorder="1" applyAlignment="1" applyProtection="1">
      <alignment horizontal="center" vertical="center"/>
      <protection locked="0"/>
    </xf>
    <xf numFmtId="0" fontId="0" fillId="9" borderId="25" xfId="0" applyFill="1" applyBorder="1" applyAlignment="1" applyProtection="1">
      <alignment horizontal="center" vertical="center"/>
      <protection locked="0"/>
    </xf>
    <xf numFmtId="0" fontId="0" fillId="9" borderId="26" xfId="0" applyFill="1" applyBorder="1" applyAlignment="1" applyProtection="1">
      <alignment horizontal="center" vertical="center"/>
      <protection locked="0"/>
    </xf>
    <xf numFmtId="0" fontId="0" fillId="9" borderId="27" xfId="0" applyFill="1" applyBorder="1" applyAlignment="1" applyProtection="1">
      <alignment horizontal="center" vertical="center"/>
      <protection locked="0"/>
    </xf>
    <xf numFmtId="0" fontId="13" fillId="6" borderId="20" xfId="0" applyFont="1" applyFill="1" applyBorder="1" applyAlignment="1" applyProtection="1">
      <alignment horizontal="left" vertical="center" indent="1"/>
      <protection locked="0"/>
    </xf>
    <xf numFmtId="0" fontId="13" fillId="6" borderId="21" xfId="0" applyFont="1" applyFill="1" applyBorder="1" applyAlignment="1" applyProtection="1">
      <alignment horizontal="center" vertical="center"/>
      <protection locked="0"/>
    </xf>
    <xf numFmtId="0" fontId="13" fillId="6" borderId="21" xfId="0" applyFont="1" applyFill="1" applyBorder="1" applyAlignment="1" applyProtection="1">
      <alignment horizontal="left" vertical="center" indent="1"/>
      <protection locked="0"/>
    </xf>
    <xf numFmtId="0" fontId="13" fillId="6" borderId="22" xfId="0" applyFont="1" applyFill="1" applyBorder="1" applyAlignment="1" applyProtection="1">
      <alignment horizontal="center" vertical="center"/>
      <protection locked="0"/>
    </xf>
    <xf numFmtId="0" fontId="13" fillId="9" borderId="23" xfId="0" applyFont="1" applyFill="1" applyBorder="1" applyAlignment="1" applyProtection="1">
      <alignment horizontal="left" vertical="center" indent="1"/>
      <protection locked="0"/>
    </xf>
    <xf numFmtId="0" fontId="13" fillId="9" borderId="16" xfId="0" applyFont="1" applyFill="1" applyBorder="1" applyAlignment="1" applyProtection="1">
      <alignment horizontal="center" vertical="center"/>
      <protection locked="0"/>
    </xf>
    <xf numFmtId="0" fontId="13" fillId="9" borderId="16" xfId="0" applyFont="1" applyFill="1" applyBorder="1" applyAlignment="1" applyProtection="1">
      <alignment horizontal="left" vertical="center" indent="1"/>
      <protection locked="0"/>
    </xf>
    <xf numFmtId="0" fontId="13" fillId="9" borderId="24" xfId="0" applyFont="1" applyFill="1" applyBorder="1" applyAlignment="1" applyProtection="1">
      <alignment horizontal="center" vertical="center"/>
      <protection locked="0"/>
    </xf>
    <xf numFmtId="0" fontId="13" fillId="6" borderId="23" xfId="0" applyFont="1" applyFill="1" applyBorder="1" applyAlignment="1" applyProtection="1">
      <alignment horizontal="left" vertical="center" indent="1"/>
      <protection locked="0"/>
    </xf>
    <xf numFmtId="0" fontId="13" fillId="6" borderId="16" xfId="0" applyFont="1" applyFill="1" applyBorder="1" applyAlignment="1" applyProtection="1">
      <alignment horizontal="center" vertical="center"/>
      <protection locked="0"/>
    </xf>
    <xf numFmtId="0" fontId="13" fillId="6" borderId="16" xfId="0" applyFont="1" applyFill="1" applyBorder="1" applyAlignment="1" applyProtection="1">
      <alignment horizontal="left" vertical="center" indent="1"/>
      <protection locked="0"/>
    </xf>
    <xf numFmtId="0" fontId="13" fillId="6" borderId="24" xfId="0" applyFont="1" applyFill="1" applyBorder="1" applyAlignment="1" applyProtection="1">
      <alignment horizontal="center" vertical="center"/>
      <protection locked="0"/>
    </xf>
    <xf numFmtId="0" fontId="13" fillId="6" borderId="23" xfId="0" applyNumberFormat="1" applyFont="1" applyFill="1" applyBorder="1" applyAlignment="1" applyProtection="1">
      <alignment horizontal="left" vertical="center" indent="1"/>
      <protection locked="0"/>
    </xf>
    <xf numFmtId="0" fontId="13" fillId="6" borderId="25" xfId="0" applyFont="1" applyFill="1" applyBorder="1" applyAlignment="1" applyProtection="1">
      <alignment horizontal="left" vertical="center" indent="1"/>
      <protection locked="0"/>
    </xf>
    <xf numFmtId="0" fontId="13" fillId="6" borderId="26" xfId="0" applyFont="1" applyFill="1" applyBorder="1" applyAlignment="1" applyProtection="1">
      <alignment horizontal="center" vertical="center"/>
      <protection locked="0"/>
    </xf>
    <xf numFmtId="0" fontId="13" fillId="6" borderId="26" xfId="0" applyFont="1" applyFill="1" applyBorder="1" applyAlignment="1" applyProtection="1">
      <alignment horizontal="left" vertical="center" indent="1"/>
      <protection locked="0"/>
    </xf>
    <xf numFmtId="0" fontId="13" fillId="6" borderId="27" xfId="0" applyFont="1" applyFill="1" applyBorder="1" applyAlignment="1" applyProtection="1">
      <alignment horizontal="center" vertical="center"/>
      <protection locked="0"/>
    </xf>
    <xf numFmtId="14" fontId="0" fillId="0" borderId="0" xfId="0" applyNumberFormat="1" applyFont="1" applyBorder="1"/>
    <xf numFmtId="14" fontId="1" fillId="2" borderId="1" xfId="0" applyNumberFormat="1" applyFont="1" applyFill="1" applyBorder="1"/>
    <xf numFmtId="180" fontId="1" fillId="2" borderId="1" xfId="0" applyNumberFormat="1" applyFont="1" applyFill="1" applyBorder="1"/>
    <xf numFmtId="0" fontId="7" fillId="0" borderId="0" xfId="0" applyFont="1" applyAlignment="1">
      <alignment vertical="center" wrapText="1"/>
    </xf>
    <xf numFmtId="14" fontId="34" fillId="4" borderId="1" xfId="0" applyNumberFormat="1" applyFont="1" applyFill="1" applyBorder="1" applyAlignment="1">
      <alignment vertical="center" wrapText="1"/>
    </xf>
    <xf numFmtId="180" fontId="6" fillId="0" borderId="1" xfId="0" applyNumberFormat="1" applyFont="1" applyBorder="1" applyAlignment="1">
      <alignment horizontal="center" vertical="center" wrapText="1"/>
    </xf>
    <xf numFmtId="14" fontId="0" fillId="0" borderId="0" xfId="0" applyNumberFormat="1" applyFont="1" applyBorder="1"/>
    <xf numFmtId="14" fontId="34" fillId="4" borderId="1" xfId="0" applyNumberFormat="1" applyFont="1" applyFill="1" applyBorder="1" applyAlignment="1">
      <alignment horizontal="center" vertical="center" wrapText="1"/>
    </xf>
    <xf numFmtId="167" fontId="17" fillId="14" borderId="34" xfId="6" applyNumberFormat="1" applyFont="1" applyFill="1" applyBorder="1" applyAlignment="1">
      <alignment horizontal="center" vertical="center"/>
    </xf>
    <xf numFmtId="173" fontId="17" fillId="14" borderId="35" xfId="4" applyNumberFormat="1" applyFont="1" applyFill="1" applyBorder="1" applyAlignment="1">
      <alignment horizontal="center" vertical="center"/>
    </xf>
    <xf numFmtId="173" fontId="23" fillId="14" borderId="35" xfId="4" applyNumberFormat="1" applyFont="1" applyFill="1" applyBorder="1" applyAlignment="1">
      <alignment horizontal="center" vertical="center"/>
    </xf>
    <xf numFmtId="173" fontId="23" fillId="14" borderId="31" xfId="4" applyNumberFormat="1" applyFont="1" applyFill="1" applyBorder="1" applyAlignment="1">
      <alignment horizontal="center" vertical="center"/>
    </xf>
    <xf numFmtId="0" fontId="17" fillId="0" borderId="52" xfId="6" applyFont="1" applyBorder="1" applyAlignment="1">
      <alignment horizontal="center" vertical="center" wrapText="1"/>
    </xf>
    <xf numFmtId="0" fontId="18" fillId="0" borderId="3" xfId="6" applyFont="1" applyBorder="1" applyAlignment="1">
      <alignment vertical="center"/>
    </xf>
    <xf numFmtId="179" fontId="18" fillId="0" borderId="1" xfId="6" applyNumberFormat="1" applyFont="1" applyBorder="1" applyAlignment="1">
      <alignment horizontal="center" vertical="center"/>
    </xf>
    <xf numFmtId="165" fontId="17" fillId="0" borderId="2" xfId="6" applyNumberFormat="1" applyFont="1" applyBorder="1" applyAlignment="1">
      <alignment horizontal="center" vertical="center"/>
    </xf>
    <xf numFmtId="0" fontId="17" fillId="0" borderId="3" xfId="6" applyFont="1" applyBorder="1" applyAlignment="1">
      <alignment horizontal="center" vertical="center" wrapText="1"/>
    </xf>
    <xf numFmtId="165" fontId="17" fillId="16" borderId="44" xfId="6" applyNumberFormat="1" applyFont="1" applyFill="1" applyBorder="1" applyAlignment="1">
      <alignment horizontal="center" vertical="center"/>
    </xf>
    <xf numFmtId="0" fontId="18" fillId="0" borderId="3" xfId="6" applyFont="1" applyBorder="1" applyAlignment="1">
      <alignment horizontal="center" vertical="center"/>
    </xf>
    <xf numFmtId="179" fontId="18" fillId="0" borderId="3" xfId="6" applyNumberFormat="1" applyFont="1" applyBorder="1" applyAlignment="1">
      <alignment horizontal="center" vertical="center"/>
    </xf>
    <xf numFmtId="0" fontId="23" fillId="0" borderId="46" xfId="6" applyFont="1" applyBorder="1" applyAlignment="1">
      <alignment horizontal="center" vertical="center"/>
    </xf>
    <xf numFmtId="0" fontId="17" fillId="0" borderId="46" xfId="6" applyFont="1" applyBorder="1" applyAlignment="1" applyProtection="1">
      <alignment horizontal="center" vertical="center" wrapText="1"/>
      <protection locked="0"/>
    </xf>
    <xf numFmtId="0" fontId="17" fillId="0" borderId="46" xfId="6" applyFont="1" applyBorder="1" applyAlignment="1">
      <alignment vertical="center"/>
    </xf>
    <xf numFmtId="181" fontId="17" fillId="0" borderId="46" xfId="6" applyNumberFormat="1" applyFont="1" applyBorder="1" applyAlignment="1">
      <alignment vertical="center"/>
    </xf>
    <xf numFmtId="176" fontId="17" fillId="0" borderId="57" xfId="6" applyNumberFormat="1" applyFont="1" applyBorder="1" applyAlignment="1">
      <alignment horizontal="center" vertical="center"/>
    </xf>
    <xf numFmtId="0" fontId="23" fillId="0" borderId="46" xfId="6" applyFont="1" applyBorder="1" applyAlignment="1">
      <alignment horizontal="center" vertical="center" wrapText="1"/>
    </xf>
    <xf numFmtId="165" fontId="23" fillId="16" borderId="47" xfId="6" applyNumberFormat="1" applyFont="1" applyFill="1" applyBorder="1" applyAlignment="1">
      <alignment horizontal="center" vertical="center"/>
    </xf>
    <xf numFmtId="3" fontId="17" fillId="0" borderId="0" xfId="6" applyNumberFormat="1" applyFont="1" applyAlignment="1">
      <alignment horizontal="center"/>
    </xf>
    <xf numFmtId="2" fontId="17" fillId="0" borderId="0" xfId="6" applyNumberFormat="1" applyFont="1" applyAlignment="1">
      <alignment horizontal="center"/>
    </xf>
    <xf numFmtId="168" fontId="0" fillId="0" borderId="0" xfId="0" applyNumberFormat="1" applyFont="1" applyFill="1" applyBorder="1"/>
    <xf numFmtId="168" fontId="0" fillId="0" borderId="0" xfId="0" applyNumberFormat="1" applyFont="1" applyFill="1" applyBorder="1" applyAlignment="1">
      <alignment horizontal="center"/>
    </xf>
    <xf numFmtId="179" fontId="0" fillId="0" borderId="0" xfId="0" applyNumberFormat="1" applyFont="1" applyFill="1" applyBorder="1"/>
    <xf numFmtId="21" fontId="0" fillId="0" borderId="0" xfId="0" applyNumberFormat="1"/>
    <xf numFmtId="182" fontId="0" fillId="0" borderId="0" xfId="0" applyNumberFormat="1"/>
    <xf numFmtId="0" fontId="1" fillId="3" borderId="14" xfId="0" applyFont="1" applyFill="1" applyBorder="1"/>
    <xf numFmtId="14" fontId="0" fillId="0" borderId="0" xfId="0" applyNumberFormat="1" applyFont="1" applyBorder="1"/>
    <xf numFmtId="21" fontId="0" fillId="0" borderId="0" xfId="0" applyNumberFormat="1" applyFont="1" applyBorder="1"/>
    <xf numFmtId="14" fontId="9" fillId="0" borderId="11" xfId="0" applyNumberFormat="1" applyFont="1" applyFill="1" applyBorder="1" applyAlignment="1">
      <alignment horizontal="center" vertical="center"/>
    </xf>
    <xf numFmtId="0" fontId="9" fillId="0" borderId="12" xfId="0" applyFont="1" applyFill="1" applyBorder="1" applyAlignment="1">
      <alignment horizontal="center" vertical="center"/>
    </xf>
    <xf numFmtId="0" fontId="13" fillId="8" borderId="17" xfId="0" applyFont="1" applyFill="1" applyBorder="1" applyAlignment="1" applyProtection="1">
      <alignment horizontal="left" indent="1"/>
      <protection locked="0"/>
    </xf>
    <xf numFmtId="14" fontId="13" fillId="8" borderId="18" xfId="0" applyNumberFormat="1" applyFont="1" applyFill="1" applyBorder="1" applyAlignment="1" applyProtection="1">
      <alignment horizontal="left" indent="1"/>
      <protection locked="0"/>
    </xf>
    <xf numFmtId="14" fontId="13" fillId="8" borderId="19" xfId="0" applyNumberFormat="1" applyFont="1" applyFill="1" applyBorder="1" applyAlignment="1" applyProtection="1">
      <alignment horizontal="left" indent="1"/>
      <protection locked="0"/>
    </xf>
    <xf numFmtId="0" fontId="14" fillId="7" borderId="15" xfId="0" applyFont="1" applyFill="1" applyBorder="1" applyAlignment="1">
      <alignment horizontal="center" vertical="center"/>
    </xf>
    <xf numFmtId="0" fontId="14" fillId="7" borderId="15" xfId="0" applyFont="1" applyFill="1" applyBorder="1" applyAlignment="1">
      <alignment horizontal="center"/>
    </xf>
    <xf numFmtId="0" fontId="6" fillId="0" borderId="3" xfId="0" applyFont="1" applyBorder="1" applyAlignment="1">
      <alignment vertical="center" wrapText="1"/>
    </xf>
    <xf numFmtId="0" fontId="6" fillId="0" borderId="14" xfId="0" applyFont="1" applyBorder="1" applyAlignment="1">
      <alignment vertical="center" wrapText="1"/>
    </xf>
    <xf numFmtId="0" fontId="6" fillId="0" borderId="13" xfId="0" applyFont="1" applyBorder="1" applyAlignment="1">
      <alignment vertical="center" wrapText="1"/>
    </xf>
    <xf numFmtId="180" fontId="6" fillId="0" borderId="3" xfId="0" applyNumberFormat="1" applyFont="1" applyBorder="1" applyAlignment="1">
      <alignment horizontal="center" vertical="center" wrapText="1"/>
    </xf>
    <xf numFmtId="180" fontId="6" fillId="0" borderId="14" xfId="0" applyNumberFormat="1" applyFont="1" applyBorder="1" applyAlignment="1">
      <alignment horizontal="center" vertical="center" wrapText="1"/>
    </xf>
    <xf numFmtId="180" fontId="6" fillId="0" borderId="13" xfId="0" applyNumberFormat="1" applyFont="1" applyBorder="1" applyAlignment="1">
      <alignment horizontal="center" vertical="center" wrapText="1"/>
    </xf>
    <xf numFmtId="0" fontId="6" fillId="0" borderId="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20" fillId="14" borderId="29" xfId="3" applyFont="1" applyFill="1" applyBorder="1" applyAlignment="1">
      <alignment horizontal="left"/>
    </xf>
    <xf numFmtId="0" fontId="20" fillId="14" borderId="30" xfId="3" applyFont="1" applyFill="1" applyBorder="1" applyAlignment="1">
      <alignment horizontal="left"/>
    </xf>
    <xf numFmtId="14" fontId="20" fillId="14" borderId="30" xfId="3" applyNumberFormat="1" applyFont="1" applyFill="1" applyBorder="1" applyAlignment="1">
      <alignment horizontal="left"/>
    </xf>
    <xf numFmtId="0" fontId="20" fillId="14" borderId="31" xfId="3" applyFont="1" applyFill="1" applyBorder="1" applyAlignment="1">
      <alignment horizontal="left"/>
    </xf>
    <xf numFmtId="0" fontId="28" fillId="14" borderId="37" xfId="3" applyFont="1" applyFill="1" applyBorder="1" applyAlignment="1">
      <alignment horizontal="left"/>
    </xf>
  </cellXfs>
  <cellStyles count="7">
    <cellStyle name="Comma 2" xfId="4" xr:uid="{71BA6D23-84FB-4F1D-B6F2-421561757BD2}"/>
    <cellStyle name="Hyperlink" xfId="5" builtinId="8"/>
    <cellStyle name="Normal" xfId="0" builtinId="0"/>
    <cellStyle name="Normal 2" xfId="2" xr:uid="{18BD19C4-C3DA-4B85-8EE2-67A14E03FC40}"/>
    <cellStyle name="Normal 3" xfId="6" xr:uid="{D6A33367-6188-41D3-861D-1C448914F15D}"/>
    <cellStyle name="Normal_Sheet1" xfId="3" xr:uid="{78474D2F-877E-4446-B94F-407EEAEE4413}"/>
    <cellStyle name="Percent" xfId="1" builtinId="5"/>
  </cellStyles>
  <dxfs count="14">
    <dxf>
      <fill>
        <patternFill>
          <bgColor theme="5" tint="0.39994506668294322"/>
        </patternFill>
      </fill>
    </dxf>
    <dxf>
      <fill>
        <patternFill>
          <bgColor theme="7" tint="0.39994506668294322"/>
        </patternFill>
      </fill>
    </dxf>
    <dxf>
      <fill>
        <patternFill>
          <bgColor theme="5" tint="0.39994506668294322"/>
        </patternFill>
      </fill>
    </dxf>
    <dxf>
      <fill>
        <patternFill>
          <bgColor theme="7" tint="0.39994506668294322"/>
        </patternFill>
      </fill>
    </dxf>
    <dxf>
      <fill>
        <patternFill>
          <bgColor theme="5" tint="0.39994506668294322"/>
        </patternFill>
      </fill>
    </dxf>
    <dxf>
      <fill>
        <patternFill>
          <bgColor theme="7" tint="0.39994506668294322"/>
        </patternFill>
      </fill>
    </dxf>
    <dxf>
      <fill>
        <patternFill>
          <bgColor theme="5" tint="0.39994506668294322"/>
        </patternFill>
      </fill>
    </dxf>
    <dxf>
      <fill>
        <patternFill>
          <bgColor theme="7" tint="0.39994506668294322"/>
        </patternFill>
      </fill>
    </dxf>
    <dxf>
      <fill>
        <patternFill>
          <bgColor rgb="FFFFCC29"/>
        </patternFill>
      </fill>
    </dxf>
    <dxf>
      <fill>
        <patternFill>
          <bgColor rgb="FFFB706D"/>
        </patternFill>
      </fill>
    </dxf>
    <dxf>
      <alignment wrapText="1"/>
    </dxf>
    <dxf>
      <alignment wrapText="1"/>
    </dxf>
    <dxf>
      <alignment wrapText="1"/>
    </dxf>
    <dxf>
      <alignment wrapText="1"/>
    </dxf>
  </dxfs>
  <tableStyles count="0" defaultTableStyle="TableStyleMedium2" defaultPivotStyle="PivotStyleLight16"/>
  <colors>
    <mruColors>
      <color rgb="FFB93AC6"/>
      <color rgb="FFA032AC"/>
      <color rgb="FFFF99FF"/>
      <color rgb="FFECF4FA"/>
      <color rgb="FFE0C1FF"/>
      <color rgb="FFFFFFFF"/>
      <color rgb="FFF9FBFD"/>
      <color rgb="FFE8D1FF"/>
      <color rgb="FFFF43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Backend!$G$4" lockText="1"/>
</file>

<file path=xl/ctrlProps/ctrlProp2.xml><?xml version="1.0" encoding="utf-8"?>
<formControlPr xmlns="http://schemas.microsoft.com/office/spreadsheetml/2009/9/main" objectType="CheckBox" fmlaLink="Backend!$G$5" lockText="1"/>
</file>

<file path=xl/ctrlProps/ctrlProp3.xml><?xml version="1.0" encoding="utf-8"?>
<formControlPr xmlns="http://schemas.microsoft.com/office/spreadsheetml/2009/9/main" objectType="CheckBox" fmlaLink="Backend!$G$6" lockText="1"/>
</file>

<file path=xl/ctrlProps/ctrlProp4.xml><?xml version="1.0" encoding="utf-8"?>
<formControlPr xmlns="http://schemas.microsoft.com/office/spreadsheetml/2009/9/main" objectType="Drop" dropStyle="combo" dx="22" fmlaLink="Backend!$G$3" sel="5" val="3">
  <itemLst>
    <item val="Oct-19"/>
    <item val="Nov-19"/>
    <item val="Dec-19"/>
    <item val="Jan-20"/>
    <item val="Feb-20"/>
    <item val="Mar-20"/>
    <item val="Apr-20"/>
    <item val="May-20"/>
    <item val="Jun-20"/>
    <item val="Jul-20"/>
    <item val="Aug-20"/>
    <item val="Sep-20"/>
    <item val="Oct-20"/>
    <item val="Nov-20"/>
    <item val="Dec-20"/>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22.png"/><Relationship Id="rId3" Type="http://schemas.openxmlformats.org/officeDocument/2006/relationships/image" Target="../media/image13.png"/><Relationship Id="rId7" Type="http://schemas.openxmlformats.org/officeDocument/2006/relationships/image" Target="../media/image17.svg"/><Relationship Id="rId12" Type="http://schemas.openxmlformats.org/officeDocument/2006/relationships/hyperlink" Target="#Home!A1"/><Relationship Id="rId2" Type="http://schemas.openxmlformats.org/officeDocument/2006/relationships/image" Target="../media/image12.jpg"/><Relationship Id="rId16" Type="http://schemas.openxmlformats.org/officeDocument/2006/relationships/image" Target="../media/image25.svg"/><Relationship Id="rId1" Type="http://schemas.openxmlformats.org/officeDocument/2006/relationships/image" Target="../media/image11.jpg"/><Relationship Id="rId6" Type="http://schemas.openxmlformats.org/officeDocument/2006/relationships/image" Target="../media/image16.png"/><Relationship Id="rId11" Type="http://schemas.openxmlformats.org/officeDocument/2006/relationships/image" Target="../media/image21.svg"/><Relationship Id="rId5" Type="http://schemas.openxmlformats.org/officeDocument/2006/relationships/image" Target="../media/image15.svg"/><Relationship Id="rId15" Type="http://schemas.openxmlformats.org/officeDocument/2006/relationships/image" Target="../media/image24.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svg"/><Relationship Id="rId14" Type="http://schemas.openxmlformats.org/officeDocument/2006/relationships/image" Target="../media/image23.sv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5.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16384</xdr:col>
      <xdr:colOff>152400</xdr:colOff>
      <xdr:row>30</xdr:row>
      <xdr:rowOff>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0" y="0"/>
          <a:ext cx="13268325" cy="5505450"/>
          <a:chOff x="0" y="0"/>
          <a:chExt cx="13268325" cy="5505450"/>
        </a:xfrm>
      </xdr:grpSpPr>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l="7561" t="16383" b="71553"/>
          <a:stretch/>
        </xdr:blipFill>
        <xdr:spPr>
          <a:xfrm>
            <a:off x="0" y="0"/>
            <a:ext cx="13268325" cy="636908"/>
          </a:xfrm>
          <a:prstGeom prst="rect">
            <a:avLst/>
          </a:prstGeom>
        </xdr:spPr>
      </xdr:pic>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t="13414" r="83345" b="8925"/>
          <a:stretch/>
        </xdr:blipFill>
        <xdr:spPr>
          <a:xfrm>
            <a:off x="1" y="647700"/>
            <a:ext cx="2134800" cy="4857750"/>
          </a:xfrm>
          <a:prstGeom prst="rect">
            <a:avLst/>
          </a:prstGeom>
        </xdr:spPr>
      </xdr:pic>
    </xdr:grpSp>
    <xdr:clientData/>
  </xdr:twoCellAnchor>
  <xdr:twoCellAnchor editAs="absolute">
    <xdr:from>
      <xdr:col>8</xdr:col>
      <xdr:colOff>114300</xdr:colOff>
      <xdr:row>1</xdr:row>
      <xdr:rowOff>47626</xdr:rowOff>
    </xdr:from>
    <xdr:to>
      <xdr:col>14</xdr:col>
      <xdr:colOff>133350</xdr:colOff>
      <xdr:row>4</xdr:row>
      <xdr:rowOff>142876</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4486275" y="57151"/>
          <a:ext cx="4133850" cy="533400"/>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1800">
              <a:solidFill>
                <a:sysClr val="windowText" lastClr="000000"/>
              </a:solidFill>
              <a:effectLst>
                <a:glow rad="63500">
                  <a:schemeClr val="accent3">
                    <a:satMod val="175000"/>
                    <a:alpha val="40000"/>
                  </a:schemeClr>
                </a:glow>
              </a:effectLst>
            </a:rPr>
            <a:t>Staffing &amp; Status Check</a:t>
          </a:r>
          <a:r>
            <a:rPr lang="en-IN" sz="1800" baseline="0">
              <a:solidFill>
                <a:sysClr val="windowText" lastClr="000000"/>
              </a:solidFill>
              <a:effectLst>
                <a:glow rad="63500">
                  <a:schemeClr val="accent3">
                    <a:satMod val="175000"/>
                    <a:alpha val="40000"/>
                  </a:schemeClr>
                </a:glow>
              </a:effectLst>
            </a:rPr>
            <a:t> Automation Tool</a:t>
          </a:r>
          <a:endParaRPr lang="en-IN" sz="1800">
            <a:solidFill>
              <a:sysClr val="windowText" lastClr="000000"/>
            </a:solidFill>
            <a:effectLst>
              <a:glow rad="63500">
                <a:schemeClr val="accent3">
                  <a:satMod val="175000"/>
                  <a:alpha val="40000"/>
                </a:schemeClr>
              </a:glow>
            </a:effectLst>
          </a:endParaRPr>
        </a:p>
      </xdr:txBody>
    </xdr:sp>
    <xdr:clientData/>
  </xdr:twoCellAnchor>
  <xdr:twoCellAnchor editAs="absolute">
    <xdr:from>
      <xdr:col>0</xdr:col>
      <xdr:colOff>66675</xdr:colOff>
      <xdr:row>1</xdr:row>
      <xdr:rowOff>28575</xdr:rowOff>
    </xdr:from>
    <xdr:to>
      <xdr:col>3</xdr:col>
      <xdr:colOff>28575</xdr:colOff>
      <xdr:row>4</xdr:row>
      <xdr:rowOff>144550</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38100"/>
          <a:ext cx="1790700" cy="554125"/>
        </a:xfrm>
        <a:prstGeom prst="rect">
          <a:avLst/>
        </a:prstGeom>
      </xdr:spPr>
    </xdr:pic>
    <xdr:clientData/>
  </xdr:twoCellAnchor>
  <xdr:twoCellAnchor editAs="absolute">
    <xdr:from>
      <xdr:col>16</xdr:col>
      <xdr:colOff>809250</xdr:colOff>
      <xdr:row>28</xdr:row>
      <xdr:rowOff>133350</xdr:rowOff>
    </xdr:from>
    <xdr:to>
      <xdr:col>19</xdr:col>
      <xdr:colOff>266700</xdr:colOff>
      <xdr:row>29</xdr:row>
      <xdr:rowOff>123825</xdr:rowOff>
    </xdr:to>
    <xdr:sp macro="[0]!Check_Access_Rights"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1524875" y="5295900"/>
          <a:ext cx="1238625" cy="18097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000" b="0" u="sng" cap="none" spc="0">
              <a:ln w="0"/>
              <a:solidFill>
                <a:srgbClr val="FF0000"/>
              </a:solidFill>
              <a:effectLst>
                <a:outerShdw blurRad="38100" dist="19050" dir="2700000" algn="tl" rotWithShape="0">
                  <a:schemeClr val="dk1">
                    <a:alpha val="40000"/>
                  </a:schemeClr>
                </a:outerShdw>
              </a:effectLst>
            </a:rPr>
            <a:t>Check Access Rights</a:t>
          </a:r>
        </a:p>
      </xdr:txBody>
    </xdr:sp>
    <xdr:clientData/>
  </xdr:twoCellAnchor>
  <mc:AlternateContent xmlns:mc="http://schemas.openxmlformats.org/markup-compatibility/2006">
    <mc:Choice xmlns:a14="http://schemas.microsoft.com/office/drawing/2010/main" Requires="a14">
      <xdr:twoCellAnchor editAs="absolute">
        <xdr:from>
          <xdr:col>0</xdr:col>
          <xdr:colOff>76200</xdr:colOff>
          <xdr:row>5</xdr:row>
          <xdr:rowOff>47625</xdr:rowOff>
        </xdr:from>
        <xdr:to>
          <xdr:col>3</xdr:col>
          <xdr:colOff>238125</xdr:colOff>
          <xdr:row>7</xdr:row>
          <xdr:rowOff>66675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7</xdr:row>
          <xdr:rowOff>142875</xdr:rowOff>
        </xdr:from>
        <xdr:to>
          <xdr:col>3</xdr:col>
          <xdr:colOff>238125</xdr:colOff>
          <xdr:row>9</xdr:row>
          <xdr:rowOff>161925</xdr:rowOff>
        </xdr:to>
        <xdr:sp macro="" textlink="">
          <xdr:nvSpPr>
            <xdr:cNvPr id="1028" name="AllocateAnalyst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10</xdr:row>
          <xdr:rowOff>57150</xdr:rowOff>
        </xdr:from>
        <xdr:to>
          <xdr:col>3</xdr:col>
          <xdr:colOff>238125</xdr:colOff>
          <xdr:row>12</xdr:row>
          <xdr:rowOff>76200</xdr:rowOff>
        </xdr:to>
        <xdr:sp macro="" textlink="">
          <xdr:nvSpPr>
            <xdr:cNvPr id="1030" name="GetStaffingData1"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12</xdr:row>
          <xdr:rowOff>152400</xdr:rowOff>
        </xdr:from>
        <xdr:to>
          <xdr:col>3</xdr:col>
          <xdr:colOff>238125</xdr:colOff>
          <xdr:row>14</xdr:row>
          <xdr:rowOff>171450</xdr:rowOff>
        </xdr:to>
        <xdr:sp macro="" textlink="">
          <xdr:nvSpPr>
            <xdr:cNvPr id="1032" name="PublishStaffingEmail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15</xdr:row>
          <xdr:rowOff>66675</xdr:rowOff>
        </xdr:from>
        <xdr:to>
          <xdr:col>3</xdr:col>
          <xdr:colOff>238125</xdr:colOff>
          <xdr:row>17</xdr:row>
          <xdr:rowOff>85725</xdr:rowOff>
        </xdr:to>
        <xdr:sp macro="" textlink="">
          <xdr:nvSpPr>
            <xdr:cNvPr id="1034" name="UpdateActualHours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17</xdr:row>
          <xdr:rowOff>161925</xdr:rowOff>
        </xdr:from>
        <xdr:to>
          <xdr:col>3</xdr:col>
          <xdr:colOff>238125</xdr:colOff>
          <xdr:row>19</xdr:row>
          <xdr:rowOff>180975</xdr:rowOff>
        </xdr:to>
        <xdr:sp macro="" textlink="">
          <xdr:nvSpPr>
            <xdr:cNvPr id="1036" name="GetStatusCheckData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20</xdr:row>
          <xdr:rowOff>76200</xdr:rowOff>
        </xdr:from>
        <xdr:to>
          <xdr:col>3</xdr:col>
          <xdr:colOff>238125</xdr:colOff>
          <xdr:row>22</xdr:row>
          <xdr:rowOff>95250</xdr:rowOff>
        </xdr:to>
        <xdr:sp macro="" textlink="">
          <xdr:nvSpPr>
            <xdr:cNvPr id="1038" name="PublishStatusCheckEmail1"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22</xdr:row>
          <xdr:rowOff>171450</xdr:rowOff>
        </xdr:from>
        <xdr:to>
          <xdr:col>3</xdr:col>
          <xdr:colOff>238125</xdr:colOff>
          <xdr:row>24</xdr:row>
          <xdr:rowOff>190500</xdr:rowOff>
        </xdr:to>
        <xdr:sp macro="" textlink="">
          <xdr:nvSpPr>
            <xdr:cNvPr id="1040" name="PublishUT1"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152400</xdr:colOff>
      <xdr:row>5</xdr:row>
      <xdr:rowOff>123825</xdr:rowOff>
    </xdr:from>
    <xdr:to>
      <xdr:col>0</xdr:col>
      <xdr:colOff>387717</xdr:colOff>
      <xdr:row>6</xdr:row>
      <xdr:rowOff>180975</xdr:rowOff>
    </xdr:to>
    <xdr:sp macro="" textlink="">
      <xdr:nvSpPr>
        <xdr:cNvPr id="16" name="Freeform 84">
          <a:extLst>
            <a:ext uri="{FF2B5EF4-FFF2-40B4-BE49-F238E27FC236}">
              <a16:creationId xmlns:a16="http://schemas.microsoft.com/office/drawing/2014/main" id="{00000000-0008-0000-0000-000010000000}"/>
            </a:ext>
          </a:extLst>
        </xdr:cNvPr>
        <xdr:cNvSpPr>
          <a:spLocks noEditPoints="1"/>
        </xdr:cNvSpPr>
      </xdr:nvSpPr>
      <xdr:spPr bwMode="auto">
        <a:xfrm>
          <a:off x="152400" y="762000"/>
          <a:ext cx="235317" cy="247650"/>
        </a:xfrm>
        <a:custGeom>
          <a:avLst/>
          <a:gdLst>
            <a:gd name="T0" fmla="*/ 1843 w 1881"/>
            <a:gd name="T1" fmla="*/ 510 h 1984"/>
            <a:gd name="T2" fmla="*/ 1702 w 1881"/>
            <a:gd name="T3" fmla="*/ 369 h 1984"/>
            <a:gd name="T4" fmla="*/ 1632 w 1881"/>
            <a:gd name="T5" fmla="*/ 340 h 1984"/>
            <a:gd name="T6" fmla="*/ 1587 w 1881"/>
            <a:gd name="T7" fmla="*/ 353 h 1984"/>
            <a:gd name="T8" fmla="*/ 1587 w 1881"/>
            <a:gd name="T9" fmla="*/ 199 h 1984"/>
            <a:gd name="T10" fmla="*/ 1389 w 1881"/>
            <a:gd name="T11" fmla="*/ 0 h 1984"/>
            <a:gd name="T12" fmla="*/ 496 w 1881"/>
            <a:gd name="T13" fmla="*/ 0 h 1984"/>
            <a:gd name="T14" fmla="*/ 0 w 1881"/>
            <a:gd name="T15" fmla="*/ 496 h 1984"/>
            <a:gd name="T16" fmla="*/ 0 w 1881"/>
            <a:gd name="T17" fmla="*/ 1786 h 1984"/>
            <a:gd name="T18" fmla="*/ 199 w 1881"/>
            <a:gd name="T19" fmla="*/ 1984 h 1984"/>
            <a:gd name="T20" fmla="*/ 1389 w 1881"/>
            <a:gd name="T21" fmla="*/ 1984 h 1984"/>
            <a:gd name="T22" fmla="*/ 1587 w 1881"/>
            <a:gd name="T23" fmla="*/ 1786 h 1984"/>
            <a:gd name="T24" fmla="*/ 1587 w 1881"/>
            <a:gd name="T25" fmla="*/ 905 h 1984"/>
            <a:gd name="T26" fmla="*/ 1843 w 1881"/>
            <a:gd name="T27" fmla="*/ 650 h 1984"/>
            <a:gd name="T28" fmla="*/ 1843 w 1881"/>
            <a:gd name="T29" fmla="*/ 510 h 1984"/>
            <a:gd name="T30" fmla="*/ 1488 w 1881"/>
            <a:gd name="T31" fmla="*/ 1786 h 1984"/>
            <a:gd name="T32" fmla="*/ 1389 w 1881"/>
            <a:gd name="T33" fmla="*/ 1885 h 1984"/>
            <a:gd name="T34" fmla="*/ 199 w 1881"/>
            <a:gd name="T35" fmla="*/ 1885 h 1984"/>
            <a:gd name="T36" fmla="*/ 99 w 1881"/>
            <a:gd name="T37" fmla="*/ 1786 h 1984"/>
            <a:gd name="T38" fmla="*/ 99 w 1881"/>
            <a:gd name="T39" fmla="*/ 596 h 1984"/>
            <a:gd name="T40" fmla="*/ 595 w 1881"/>
            <a:gd name="T41" fmla="*/ 596 h 1984"/>
            <a:gd name="T42" fmla="*/ 595 w 1881"/>
            <a:gd name="T43" fmla="*/ 99 h 1984"/>
            <a:gd name="T44" fmla="*/ 1389 w 1881"/>
            <a:gd name="T45" fmla="*/ 99 h 1984"/>
            <a:gd name="T46" fmla="*/ 1488 w 1881"/>
            <a:gd name="T47" fmla="*/ 199 h 1984"/>
            <a:gd name="T48" fmla="*/ 1488 w 1881"/>
            <a:gd name="T49" fmla="*/ 443 h 1984"/>
            <a:gd name="T50" fmla="*/ 510 w 1881"/>
            <a:gd name="T51" fmla="*/ 1422 h 1984"/>
            <a:gd name="T52" fmla="*/ 510 w 1881"/>
            <a:gd name="T53" fmla="*/ 1702 h 1984"/>
            <a:gd name="T54" fmla="*/ 790 w 1881"/>
            <a:gd name="T55" fmla="*/ 1702 h 1984"/>
            <a:gd name="T56" fmla="*/ 1488 w 1881"/>
            <a:gd name="T57" fmla="*/ 1004 h 1984"/>
            <a:gd name="T58" fmla="*/ 1488 w 1881"/>
            <a:gd name="T59" fmla="*/ 1786 h 1984"/>
            <a:gd name="T60" fmla="*/ 1562 w 1881"/>
            <a:gd name="T61" fmla="*/ 790 h 1984"/>
            <a:gd name="T62" fmla="*/ 749 w 1881"/>
            <a:gd name="T63" fmla="*/ 1603 h 1984"/>
            <a:gd name="T64" fmla="*/ 609 w 1881"/>
            <a:gd name="T65" fmla="*/ 1603 h 1984"/>
            <a:gd name="T66" fmla="*/ 609 w 1881"/>
            <a:gd name="T67" fmla="*/ 1463 h 1984"/>
            <a:gd name="T68" fmla="*/ 1422 w 1881"/>
            <a:gd name="T69" fmla="*/ 650 h 1984"/>
            <a:gd name="T70" fmla="*/ 1562 w 1881"/>
            <a:gd name="T71" fmla="*/ 790 h 1984"/>
            <a:gd name="T72" fmla="*/ 1632 w 1881"/>
            <a:gd name="T73" fmla="*/ 720 h 1984"/>
            <a:gd name="T74" fmla="*/ 1492 w 1881"/>
            <a:gd name="T75" fmla="*/ 580 h 1984"/>
            <a:gd name="T76" fmla="*/ 1632 w 1881"/>
            <a:gd name="T77" fmla="*/ 440 h 1984"/>
            <a:gd name="T78" fmla="*/ 1772 w 1881"/>
            <a:gd name="T79" fmla="*/ 580 h 1984"/>
            <a:gd name="T80" fmla="*/ 1632 w 1881"/>
            <a:gd name="T81" fmla="*/ 720 h 19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1881" h="1984">
              <a:moveTo>
                <a:pt x="1843" y="510"/>
              </a:moveTo>
              <a:cubicBezTo>
                <a:pt x="1702" y="369"/>
                <a:pt x="1702" y="369"/>
                <a:pt x="1702" y="369"/>
              </a:cubicBezTo>
              <a:cubicBezTo>
                <a:pt x="1683" y="350"/>
                <a:pt x="1658" y="340"/>
                <a:pt x="1632" y="340"/>
              </a:cubicBezTo>
              <a:cubicBezTo>
                <a:pt x="1611" y="340"/>
                <a:pt x="1594" y="349"/>
                <a:pt x="1587" y="353"/>
              </a:cubicBezTo>
              <a:cubicBezTo>
                <a:pt x="1587" y="199"/>
                <a:pt x="1587" y="199"/>
                <a:pt x="1587" y="199"/>
              </a:cubicBezTo>
              <a:cubicBezTo>
                <a:pt x="1587" y="89"/>
                <a:pt x="1499" y="0"/>
                <a:pt x="1389" y="0"/>
              </a:cubicBezTo>
              <a:cubicBezTo>
                <a:pt x="496" y="0"/>
                <a:pt x="496" y="0"/>
                <a:pt x="496" y="0"/>
              </a:cubicBezTo>
              <a:cubicBezTo>
                <a:pt x="0" y="496"/>
                <a:pt x="0" y="496"/>
                <a:pt x="0" y="496"/>
              </a:cubicBezTo>
              <a:cubicBezTo>
                <a:pt x="0" y="1786"/>
                <a:pt x="0" y="1786"/>
                <a:pt x="0" y="1786"/>
              </a:cubicBezTo>
              <a:cubicBezTo>
                <a:pt x="0" y="1896"/>
                <a:pt x="89" y="1984"/>
                <a:pt x="199" y="1984"/>
              </a:cubicBezTo>
              <a:cubicBezTo>
                <a:pt x="1389" y="1984"/>
                <a:pt x="1389" y="1984"/>
                <a:pt x="1389" y="1984"/>
              </a:cubicBezTo>
              <a:cubicBezTo>
                <a:pt x="1499" y="1984"/>
                <a:pt x="1587" y="1896"/>
                <a:pt x="1587" y="1786"/>
              </a:cubicBezTo>
              <a:cubicBezTo>
                <a:pt x="1587" y="905"/>
                <a:pt x="1587" y="905"/>
                <a:pt x="1587" y="905"/>
              </a:cubicBezTo>
              <a:cubicBezTo>
                <a:pt x="1843" y="650"/>
                <a:pt x="1843" y="650"/>
                <a:pt x="1843" y="650"/>
              </a:cubicBezTo>
              <a:cubicBezTo>
                <a:pt x="1881" y="611"/>
                <a:pt x="1881" y="549"/>
                <a:pt x="1843" y="510"/>
              </a:cubicBezTo>
              <a:close/>
              <a:moveTo>
                <a:pt x="1488" y="1786"/>
              </a:moveTo>
              <a:cubicBezTo>
                <a:pt x="1488" y="1841"/>
                <a:pt x="1444" y="1885"/>
                <a:pt x="1389" y="1885"/>
              </a:cubicBezTo>
              <a:cubicBezTo>
                <a:pt x="199" y="1885"/>
                <a:pt x="199" y="1885"/>
                <a:pt x="199" y="1885"/>
              </a:cubicBezTo>
              <a:cubicBezTo>
                <a:pt x="144" y="1885"/>
                <a:pt x="99" y="1841"/>
                <a:pt x="99" y="1786"/>
              </a:cubicBezTo>
              <a:cubicBezTo>
                <a:pt x="99" y="596"/>
                <a:pt x="99" y="596"/>
                <a:pt x="99" y="596"/>
              </a:cubicBezTo>
              <a:cubicBezTo>
                <a:pt x="595" y="596"/>
                <a:pt x="595" y="596"/>
                <a:pt x="595" y="596"/>
              </a:cubicBezTo>
              <a:cubicBezTo>
                <a:pt x="595" y="99"/>
                <a:pt x="595" y="99"/>
                <a:pt x="595" y="99"/>
              </a:cubicBezTo>
              <a:cubicBezTo>
                <a:pt x="1389" y="99"/>
                <a:pt x="1389" y="99"/>
                <a:pt x="1389" y="99"/>
              </a:cubicBezTo>
              <a:cubicBezTo>
                <a:pt x="1444" y="99"/>
                <a:pt x="1488" y="144"/>
                <a:pt x="1488" y="199"/>
              </a:cubicBezTo>
              <a:cubicBezTo>
                <a:pt x="1488" y="443"/>
                <a:pt x="1488" y="443"/>
                <a:pt x="1488" y="443"/>
              </a:cubicBezTo>
              <a:cubicBezTo>
                <a:pt x="510" y="1422"/>
                <a:pt x="510" y="1422"/>
                <a:pt x="510" y="1422"/>
              </a:cubicBezTo>
              <a:cubicBezTo>
                <a:pt x="510" y="1702"/>
                <a:pt x="510" y="1702"/>
                <a:pt x="510" y="1702"/>
              </a:cubicBezTo>
              <a:cubicBezTo>
                <a:pt x="790" y="1702"/>
                <a:pt x="790" y="1702"/>
                <a:pt x="790" y="1702"/>
              </a:cubicBezTo>
              <a:cubicBezTo>
                <a:pt x="1488" y="1004"/>
                <a:pt x="1488" y="1004"/>
                <a:pt x="1488" y="1004"/>
              </a:cubicBezTo>
              <a:lnTo>
                <a:pt x="1488" y="1786"/>
              </a:lnTo>
              <a:close/>
              <a:moveTo>
                <a:pt x="1562" y="790"/>
              </a:moveTo>
              <a:cubicBezTo>
                <a:pt x="749" y="1603"/>
                <a:pt x="749" y="1603"/>
                <a:pt x="749" y="1603"/>
              </a:cubicBezTo>
              <a:cubicBezTo>
                <a:pt x="609" y="1603"/>
                <a:pt x="609" y="1603"/>
                <a:pt x="609" y="1603"/>
              </a:cubicBezTo>
              <a:cubicBezTo>
                <a:pt x="609" y="1463"/>
                <a:pt x="609" y="1463"/>
                <a:pt x="609" y="1463"/>
              </a:cubicBezTo>
              <a:cubicBezTo>
                <a:pt x="1422" y="650"/>
                <a:pt x="1422" y="650"/>
                <a:pt x="1422" y="650"/>
              </a:cubicBezTo>
              <a:lnTo>
                <a:pt x="1562" y="790"/>
              </a:lnTo>
              <a:close/>
              <a:moveTo>
                <a:pt x="1632" y="720"/>
              </a:moveTo>
              <a:cubicBezTo>
                <a:pt x="1492" y="580"/>
                <a:pt x="1492" y="580"/>
                <a:pt x="1492" y="580"/>
              </a:cubicBezTo>
              <a:cubicBezTo>
                <a:pt x="1632" y="440"/>
                <a:pt x="1632" y="440"/>
                <a:pt x="1632" y="440"/>
              </a:cubicBezTo>
              <a:cubicBezTo>
                <a:pt x="1772" y="580"/>
                <a:pt x="1772" y="580"/>
                <a:pt x="1772" y="580"/>
              </a:cubicBezTo>
              <a:lnTo>
                <a:pt x="1632" y="720"/>
              </a:lnTo>
              <a:close/>
            </a:path>
          </a:pathLst>
        </a:custGeom>
        <a:solidFill>
          <a:schemeClr val="tx1">
            <a:lumMod val="75000"/>
            <a:lumOff val="25000"/>
          </a:schemeClr>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clientData/>
  </xdr:twoCellAnchor>
  <xdr:twoCellAnchor editAs="absolute">
    <xdr:from>
      <xdr:col>0</xdr:col>
      <xdr:colOff>161925</xdr:colOff>
      <xdr:row>8</xdr:row>
      <xdr:rowOff>38100</xdr:rowOff>
    </xdr:from>
    <xdr:to>
      <xdr:col>0</xdr:col>
      <xdr:colOff>408524</xdr:colOff>
      <xdr:row>9</xdr:row>
      <xdr:rowOff>95248</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61925" y="1247775"/>
          <a:ext cx="246599" cy="247648"/>
          <a:chOff x="3219450" y="1588"/>
          <a:chExt cx="8191500" cy="8226425"/>
        </a:xfrm>
        <a:solidFill>
          <a:schemeClr val="tx1">
            <a:lumMod val="75000"/>
            <a:lumOff val="25000"/>
          </a:schemeClr>
        </a:solidFill>
      </xdr:grpSpPr>
      <xdr:sp macro="" textlink="">
        <xdr:nvSpPr>
          <xdr:cNvPr id="19" name="Freeform 88">
            <a:extLst>
              <a:ext uri="{FF2B5EF4-FFF2-40B4-BE49-F238E27FC236}">
                <a16:creationId xmlns:a16="http://schemas.microsoft.com/office/drawing/2014/main" id="{00000000-0008-0000-0000-000013000000}"/>
              </a:ext>
            </a:extLst>
          </xdr:cNvPr>
          <xdr:cNvSpPr>
            <a:spLocks noEditPoints="1"/>
          </xdr:cNvSpPr>
        </xdr:nvSpPr>
        <xdr:spPr bwMode="auto">
          <a:xfrm>
            <a:off x="3749675" y="4578351"/>
            <a:ext cx="981075" cy="1663700"/>
          </a:xfrm>
          <a:custGeom>
            <a:avLst/>
            <a:gdLst>
              <a:gd name="T0" fmla="*/ 191 w 272"/>
              <a:gd name="T1" fmla="*/ 0 h 462"/>
              <a:gd name="T2" fmla="*/ 76 w 272"/>
              <a:gd name="T3" fmla="*/ 0 h 462"/>
              <a:gd name="T4" fmla="*/ 0 w 272"/>
              <a:gd name="T5" fmla="*/ 76 h 462"/>
              <a:gd name="T6" fmla="*/ 0 w 272"/>
              <a:gd name="T7" fmla="*/ 386 h 462"/>
              <a:gd name="T8" fmla="*/ 76 w 272"/>
              <a:gd name="T9" fmla="*/ 462 h 462"/>
              <a:gd name="T10" fmla="*/ 195 w 272"/>
              <a:gd name="T11" fmla="*/ 462 h 462"/>
              <a:gd name="T12" fmla="*/ 272 w 272"/>
              <a:gd name="T13" fmla="*/ 386 h 462"/>
              <a:gd name="T14" fmla="*/ 272 w 272"/>
              <a:gd name="T15" fmla="*/ 76 h 462"/>
              <a:gd name="T16" fmla="*/ 191 w 272"/>
              <a:gd name="T17" fmla="*/ 0 h 462"/>
              <a:gd name="T18" fmla="*/ 172 w 272"/>
              <a:gd name="T19" fmla="*/ 362 h 462"/>
              <a:gd name="T20" fmla="*/ 95 w 272"/>
              <a:gd name="T21" fmla="*/ 362 h 462"/>
              <a:gd name="T22" fmla="*/ 95 w 272"/>
              <a:gd name="T23" fmla="*/ 95 h 462"/>
              <a:gd name="T24" fmla="*/ 172 w 272"/>
              <a:gd name="T25" fmla="*/ 95 h 462"/>
              <a:gd name="T26" fmla="*/ 172 w 272"/>
              <a:gd name="T27" fmla="*/ 362 h 4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272" h="462">
                <a:moveTo>
                  <a:pt x="191" y="0"/>
                </a:moveTo>
                <a:cubicBezTo>
                  <a:pt x="76" y="0"/>
                  <a:pt x="76" y="0"/>
                  <a:pt x="76" y="0"/>
                </a:cubicBezTo>
                <a:cubicBezTo>
                  <a:pt x="34" y="0"/>
                  <a:pt x="0" y="33"/>
                  <a:pt x="0" y="76"/>
                </a:cubicBezTo>
                <a:cubicBezTo>
                  <a:pt x="0" y="386"/>
                  <a:pt x="0" y="386"/>
                  <a:pt x="0" y="386"/>
                </a:cubicBezTo>
                <a:cubicBezTo>
                  <a:pt x="0" y="429"/>
                  <a:pt x="34" y="462"/>
                  <a:pt x="76" y="462"/>
                </a:cubicBezTo>
                <a:cubicBezTo>
                  <a:pt x="195" y="462"/>
                  <a:pt x="195" y="462"/>
                  <a:pt x="195" y="462"/>
                </a:cubicBezTo>
                <a:cubicBezTo>
                  <a:pt x="238" y="462"/>
                  <a:pt x="272" y="429"/>
                  <a:pt x="272" y="386"/>
                </a:cubicBezTo>
                <a:cubicBezTo>
                  <a:pt x="272" y="76"/>
                  <a:pt x="272" y="76"/>
                  <a:pt x="272" y="76"/>
                </a:cubicBezTo>
                <a:cubicBezTo>
                  <a:pt x="267" y="33"/>
                  <a:pt x="234" y="0"/>
                  <a:pt x="191" y="0"/>
                </a:cubicBezTo>
                <a:close/>
                <a:moveTo>
                  <a:pt x="172" y="362"/>
                </a:moveTo>
                <a:cubicBezTo>
                  <a:pt x="95" y="362"/>
                  <a:pt x="95" y="362"/>
                  <a:pt x="95" y="362"/>
                </a:cubicBezTo>
                <a:cubicBezTo>
                  <a:pt x="95" y="95"/>
                  <a:pt x="95" y="95"/>
                  <a:pt x="95" y="95"/>
                </a:cubicBezTo>
                <a:cubicBezTo>
                  <a:pt x="172" y="95"/>
                  <a:pt x="172" y="95"/>
                  <a:pt x="172" y="95"/>
                </a:cubicBezTo>
                <a:lnTo>
                  <a:pt x="172" y="36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0" name="Freeform 89">
            <a:extLst>
              <a:ext uri="{FF2B5EF4-FFF2-40B4-BE49-F238E27FC236}">
                <a16:creationId xmlns:a16="http://schemas.microsoft.com/office/drawing/2014/main" id="{00000000-0008-0000-0000-000014000000}"/>
              </a:ext>
            </a:extLst>
          </xdr:cNvPr>
          <xdr:cNvSpPr>
            <a:spLocks noEditPoints="1"/>
          </xdr:cNvSpPr>
        </xdr:nvSpPr>
        <xdr:spPr bwMode="auto">
          <a:xfrm>
            <a:off x="4886325" y="3927476"/>
            <a:ext cx="976313" cy="2314575"/>
          </a:xfrm>
          <a:custGeom>
            <a:avLst/>
            <a:gdLst>
              <a:gd name="T0" fmla="*/ 195 w 271"/>
              <a:gd name="T1" fmla="*/ 0 h 643"/>
              <a:gd name="T2" fmla="*/ 76 w 271"/>
              <a:gd name="T3" fmla="*/ 0 h 643"/>
              <a:gd name="T4" fmla="*/ 0 w 271"/>
              <a:gd name="T5" fmla="*/ 76 h 643"/>
              <a:gd name="T6" fmla="*/ 0 w 271"/>
              <a:gd name="T7" fmla="*/ 567 h 643"/>
              <a:gd name="T8" fmla="*/ 76 w 271"/>
              <a:gd name="T9" fmla="*/ 643 h 643"/>
              <a:gd name="T10" fmla="*/ 195 w 271"/>
              <a:gd name="T11" fmla="*/ 643 h 643"/>
              <a:gd name="T12" fmla="*/ 271 w 271"/>
              <a:gd name="T13" fmla="*/ 567 h 643"/>
              <a:gd name="T14" fmla="*/ 271 w 271"/>
              <a:gd name="T15" fmla="*/ 71 h 643"/>
              <a:gd name="T16" fmla="*/ 195 w 271"/>
              <a:gd name="T17" fmla="*/ 0 h 643"/>
              <a:gd name="T18" fmla="*/ 171 w 271"/>
              <a:gd name="T19" fmla="*/ 543 h 643"/>
              <a:gd name="T20" fmla="*/ 95 w 271"/>
              <a:gd name="T21" fmla="*/ 543 h 643"/>
              <a:gd name="T22" fmla="*/ 95 w 271"/>
              <a:gd name="T23" fmla="*/ 95 h 643"/>
              <a:gd name="T24" fmla="*/ 171 w 271"/>
              <a:gd name="T25" fmla="*/ 95 h 643"/>
              <a:gd name="T26" fmla="*/ 171 w 271"/>
              <a:gd name="T27" fmla="*/ 543 h 6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271" h="643">
                <a:moveTo>
                  <a:pt x="195" y="0"/>
                </a:moveTo>
                <a:cubicBezTo>
                  <a:pt x="76" y="0"/>
                  <a:pt x="76" y="0"/>
                  <a:pt x="76" y="0"/>
                </a:cubicBezTo>
                <a:cubicBezTo>
                  <a:pt x="33" y="0"/>
                  <a:pt x="0" y="33"/>
                  <a:pt x="0" y="76"/>
                </a:cubicBezTo>
                <a:cubicBezTo>
                  <a:pt x="0" y="567"/>
                  <a:pt x="0" y="567"/>
                  <a:pt x="0" y="567"/>
                </a:cubicBezTo>
                <a:cubicBezTo>
                  <a:pt x="0" y="610"/>
                  <a:pt x="33" y="643"/>
                  <a:pt x="76" y="643"/>
                </a:cubicBezTo>
                <a:cubicBezTo>
                  <a:pt x="195" y="643"/>
                  <a:pt x="195" y="643"/>
                  <a:pt x="195" y="643"/>
                </a:cubicBezTo>
                <a:cubicBezTo>
                  <a:pt x="238" y="643"/>
                  <a:pt x="271" y="610"/>
                  <a:pt x="271" y="567"/>
                </a:cubicBezTo>
                <a:cubicBezTo>
                  <a:pt x="271" y="71"/>
                  <a:pt x="271" y="71"/>
                  <a:pt x="271" y="71"/>
                </a:cubicBezTo>
                <a:cubicBezTo>
                  <a:pt x="266" y="33"/>
                  <a:pt x="233" y="0"/>
                  <a:pt x="195" y="0"/>
                </a:cubicBezTo>
                <a:close/>
                <a:moveTo>
                  <a:pt x="171" y="543"/>
                </a:moveTo>
                <a:cubicBezTo>
                  <a:pt x="95" y="543"/>
                  <a:pt x="95" y="543"/>
                  <a:pt x="95" y="543"/>
                </a:cubicBezTo>
                <a:cubicBezTo>
                  <a:pt x="95" y="95"/>
                  <a:pt x="95" y="95"/>
                  <a:pt x="95" y="95"/>
                </a:cubicBezTo>
                <a:cubicBezTo>
                  <a:pt x="171" y="95"/>
                  <a:pt x="171" y="95"/>
                  <a:pt x="171" y="95"/>
                </a:cubicBezTo>
                <a:lnTo>
                  <a:pt x="171" y="54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1" name="Freeform 90">
            <a:extLst>
              <a:ext uri="{FF2B5EF4-FFF2-40B4-BE49-F238E27FC236}">
                <a16:creationId xmlns:a16="http://schemas.microsoft.com/office/drawing/2014/main" id="{00000000-0008-0000-0000-000015000000}"/>
              </a:ext>
            </a:extLst>
          </xdr:cNvPr>
          <xdr:cNvSpPr>
            <a:spLocks noEditPoints="1"/>
          </xdr:cNvSpPr>
        </xdr:nvSpPr>
        <xdr:spPr bwMode="auto">
          <a:xfrm>
            <a:off x="3219450" y="1588"/>
            <a:ext cx="8191500" cy="8226425"/>
          </a:xfrm>
          <a:custGeom>
            <a:avLst/>
            <a:gdLst>
              <a:gd name="T0" fmla="*/ 1971 w 2271"/>
              <a:gd name="T1" fmla="*/ 1210 h 2286"/>
              <a:gd name="T2" fmla="*/ 2076 w 2271"/>
              <a:gd name="T3" fmla="*/ 1067 h 2286"/>
              <a:gd name="T4" fmla="*/ 2019 w 2271"/>
              <a:gd name="T5" fmla="*/ 905 h 2286"/>
              <a:gd name="T6" fmla="*/ 1543 w 2271"/>
              <a:gd name="T7" fmla="*/ 115 h 2286"/>
              <a:gd name="T8" fmla="*/ 328 w 2271"/>
              <a:gd name="T9" fmla="*/ 5 h 2286"/>
              <a:gd name="T10" fmla="*/ 0 w 2271"/>
              <a:gd name="T11" fmla="*/ 348 h 2286"/>
              <a:gd name="T12" fmla="*/ 114 w 2271"/>
              <a:gd name="T13" fmla="*/ 1858 h 2286"/>
              <a:gd name="T14" fmla="*/ 790 w 2271"/>
              <a:gd name="T15" fmla="*/ 2005 h 2286"/>
              <a:gd name="T16" fmla="*/ 871 w 2271"/>
              <a:gd name="T17" fmla="*/ 2286 h 2286"/>
              <a:gd name="T18" fmla="*/ 2238 w 2271"/>
              <a:gd name="T19" fmla="*/ 2248 h 2286"/>
              <a:gd name="T20" fmla="*/ 1757 w 2271"/>
              <a:gd name="T21" fmla="*/ 1496 h 2286"/>
              <a:gd name="T22" fmla="*/ 1419 w 2271"/>
              <a:gd name="T23" fmla="*/ 1596 h 2286"/>
              <a:gd name="T24" fmla="*/ 1528 w 2271"/>
              <a:gd name="T25" fmla="*/ 1577 h 2286"/>
              <a:gd name="T26" fmla="*/ 1666 w 2271"/>
              <a:gd name="T27" fmla="*/ 1562 h 2286"/>
              <a:gd name="T28" fmla="*/ 1047 w 2271"/>
              <a:gd name="T29" fmla="*/ 1567 h 2286"/>
              <a:gd name="T30" fmla="*/ 1085 w 2271"/>
              <a:gd name="T31" fmla="*/ 1210 h 2286"/>
              <a:gd name="T32" fmla="*/ 1047 w 2271"/>
              <a:gd name="T33" fmla="*/ 1567 h 2286"/>
              <a:gd name="T34" fmla="*/ 952 w 2271"/>
              <a:gd name="T35" fmla="*/ 1629 h 2286"/>
              <a:gd name="T36" fmla="*/ 876 w 2271"/>
              <a:gd name="T37" fmla="*/ 1000 h 2286"/>
              <a:gd name="T38" fmla="*/ 952 w 2271"/>
              <a:gd name="T39" fmla="*/ 1629 h 2286"/>
              <a:gd name="T40" fmla="*/ 1962 w 2271"/>
              <a:gd name="T41" fmla="*/ 1115 h 2286"/>
              <a:gd name="T42" fmla="*/ 1895 w 2271"/>
              <a:gd name="T43" fmla="*/ 1139 h 2286"/>
              <a:gd name="T44" fmla="*/ 1143 w 2271"/>
              <a:gd name="T45" fmla="*/ 1120 h 2286"/>
              <a:gd name="T46" fmla="*/ 1076 w 2271"/>
              <a:gd name="T47" fmla="*/ 986 h 2286"/>
              <a:gd name="T48" fmla="*/ 1095 w 2271"/>
              <a:gd name="T49" fmla="*/ 977 h 2286"/>
              <a:gd name="T50" fmla="*/ 1104 w 2271"/>
              <a:gd name="T51" fmla="*/ 972 h 2286"/>
              <a:gd name="T52" fmla="*/ 1109 w 2271"/>
              <a:gd name="T53" fmla="*/ 967 h 2286"/>
              <a:gd name="T54" fmla="*/ 1323 w 2271"/>
              <a:gd name="T55" fmla="*/ 843 h 2286"/>
              <a:gd name="T56" fmla="*/ 1933 w 2271"/>
              <a:gd name="T57" fmla="*/ 958 h 2286"/>
              <a:gd name="T58" fmla="*/ 1971 w 2271"/>
              <a:gd name="T59" fmla="*/ 977 h 2286"/>
              <a:gd name="T60" fmla="*/ 1924 w 2271"/>
              <a:gd name="T61" fmla="*/ 881 h 2286"/>
              <a:gd name="T62" fmla="*/ 1300 w 2271"/>
              <a:gd name="T63" fmla="*/ 748 h 2286"/>
              <a:gd name="T64" fmla="*/ 1924 w 2271"/>
              <a:gd name="T65" fmla="*/ 881 h 2286"/>
              <a:gd name="T66" fmla="*/ 300 w 2271"/>
              <a:gd name="T67" fmla="*/ 281 h 2286"/>
              <a:gd name="T68" fmla="*/ 162 w 2271"/>
              <a:gd name="T69" fmla="*/ 300 h 2286"/>
              <a:gd name="T70" fmla="*/ 95 w 2271"/>
              <a:gd name="T71" fmla="*/ 1743 h 2286"/>
              <a:gd name="T72" fmla="*/ 281 w 2271"/>
              <a:gd name="T73" fmla="*/ 396 h 2286"/>
              <a:gd name="T74" fmla="*/ 395 w 2271"/>
              <a:gd name="T75" fmla="*/ 96 h 2286"/>
              <a:gd name="T76" fmla="*/ 1447 w 2271"/>
              <a:gd name="T77" fmla="*/ 115 h 2286"/>
              <a:gd name="T78" fmla="*/ 1447 w 2271"/>
              <a:gd name="T79" fmla="*/ 472 h 2286"/>
              <a:gd name="T80" fmla="*/ 1014 w 2271"/>
              <a:gd name="T81" fmla="*/ 924 h 2286"/>
              <a:gd name="T82" fmla="*/ 776 w 2271"/>
              <a:gd name="T83" fmla="*/ 986 h 2286"/>
              <a:gd name="T84" fmla="*/ 852 w 2271"/>
              <a:gd name="T85" fmla="*/ 1734 h 2286"/>
              <a:gd name="T86" fmla="*/ 843 w 2271"/>
              <a:gd name="T87" fmla="*/ 1767 h 2286"/>
              <a:gd name="T88" fmla="*/ 95 w 2271"/>
              <a:gd name="T89" fmla="*/ 1743 h 2286"/>
              <a:gd name="T90" fmla="*/ 909 w 2271"/>
              <a:gd name="T91" fmla="*/ 2191 h 2286"/>
              <a:gd name="T92" fmla="*/ 1295 w 2271"/>
              <a:gd name="T93" fmla="*/ 1591 h 2286"/>
              <a:gd name="T94" fmla="*/ 1762 w 2271"/>
              <a:gd name="T95" fmla="*/ 1591 h 2286"/>
              <a:gd name="T96" fmla="*/ 2147 w 2271"/>
              <a:gd name="T97" fmla="*/ 2191 h 22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2271" h="2286">
                <a:moveTo>
                  <a:pt x="1757" y="1496"/>
                </a:moveTo>
                <a:cubicBezTo>
                  <a:pt x="1852" y="1424"/>
                  <a:pt x="1924" y="1320"/>
                  <a:pt x="1971" y="1210"/>
                </a:cubicBezTo>
                <a:cubicBezTo>
                  <a:pt x="1985" y="1210"/>
                  <a:pt x="2000" y="1201"/>
                  <a:pt x="2014" y="1191"/>
                </a:cubicBezTo>
                <a:cubicBezTo>
                  <a:pt x="2047" y="1167"/>
                  <a:pt x="2071" y="1120"/>
                  <a:pt x="2076" y="1067"/>
                </a:cubicBezTo>
                <a:cubicBezTo>
                  <a:pt x="2076" y="1067"/>
                  <a:pt x="2076" y="1067"/>
                  <a:pt x="2076" y="1067"/>
                </a:cubicBezTo>
                <a:cubicBezTo>
                  <a:pt x="2085" y="991"/>
                  <a:pt x="2062" y="929"/>
                  <a:pt x="2019" y="905"/>
                </a:cubicBezTo>
                <a:cubicBezTo>
                  <a:pt x="1990" y="658"/>
                  <a:pt x="1790" y="472"/>
                  <a:pt x="1543" y="462"/>
                </a:cubicBezTo>
                <a:cubicBezTo>
                  <a:pt x="1543" y="115"/>
                  <a:pt x="1543" y="115"/>
                  <a:pt x="1543" y="115"/>
                </a:cubicBezTo>
                <a:cubicBezTo>
                  <a:pt x="1543" y="53"/>
                  <a:pt x="1490" y="0"/>
                  <a:pt x="1428" y="0"/>
                </a:cubicBezTo>
                <a:cubicBezTo>
                  <a:pt x="285" y="0"/>
                  <a:pt x="342" y="0"/>
                  <a:pt x="328" y="5"/>
                </a:cubicBezTo>
                <a:cubicBezTo>
                  <a:pt x="314" y="10"/>
                  <a:pt x="319" y="10"/>
                  <a:pt x="181" y="148"/>
                </a:cubicBezTo>
                <a:cubicBezTo>
                  <a:pt x="14" y="319"/>
                  <a:pt x="0" y="319"/>
                  <a:pt x="0" y="348"/>
                </a:cubicBezTo>
                <a:cubicBezTo>
                  <a:pt x="0" y="1743"/>
                  <a:pt x="0" y="1743"/>
                  <a:pt x="0" y="1743"/>
                </a:cubicBezTo>
                <a:cubicBezTo>
                  <a:pt x="0" y="1805"/>
                  <a:pt x="52" y="1858"/>
                  <a:pt x="114" y="1858"/>
                </a:cubicBezTo>
                <a:cubicBezTo>
                  <a:pt x="809" y="1858"/>
                  <a:pt x="809" y="1858"/>
                  <a:pt x="809" y="1858"/>
                </a:cubicBezTo>
                <a:cubicBezTo>
                  <a:pt x="800" y="1905"/>
                  <a:pt x="790" y="1953"/>
                  <a:pt x="790" y="2005"/>
                </a:cubicBezTo>
                <a:cubicBezTo>
                  <a:pt x="790" y="2077"/>
                  <a:pt x="800" y="2162"/>
                  <a:pt x="823" y="2248"/>
                </a:cubicBezTo>
                <a:cubicBezTo>
                  <a:pt x="828" y="2267"/>
                  <a:pt x="847" y="2286"/>
                  <a:pt x="871" y="2286"/>
                </a:cubicBezTo>
                <a:cubicBezTo>
                  <a:pt x="2190" y="2286"/>
                  <a:pt x="2190" y="2286"/>
                  <a:pt x="2190" y="2286"/>
                </a:cubicBezTo>
                <a:cubicBezTo>
                  <a:pt x="2214" y="2286"/>
                  <a:pt x="2233" y="2272"/>
                  <a:pt x="2238" y="2248"/>
                </a:cubicBezTo>
                <a:cubicBezTo>
                  <a:pt x="2257" y="2162"/>
                  <a:pt x="2271" y="2077"/>
                  <a:pt x="2271" y="2005"/>
                </a:cubicBezTo>
                <a:cubicBezTo>
                  <a:pt x="2266" y="1715"/>
                  <a:pt x="2095" y="1543"/>
                  <a:pt x="1757" y="1496"/>
                </a:cubicBezTo>
                <a:close/>
                <a:moveTo>
                  <a:pt x="1528" y="1620"/>
                </a:moveTo>
                <a:cubicBezTo>
                  <a:pt x="1495" y="1620"/>
                  <a:pt x="1447" y="1615"/>
                  <a:pt x="1419" y="1596"/>
                </a:cubicBezTo>
                <a:cubicBezTo>
                  <a:pt x="1385" y="1577"/>
                  <a:pt x="1395" y="1558"/>
                  <a:pt x="1390" y="1548"/>
                </a:cubicBezTo>
                <a:cubicBezTo>
                  <a:pt x="1433" y="1567"/>
                  <a:pt x="1485" y="1577"/>
                  <a:pt x="1528" y="1577"/>
                </a:cubicBezTo>
                <a:cubicBezTo>
                  <a:pt x="1576" y="1577"/>
                  <a:pt x="1624" y="1567"/>
                  <a:pt x="1666" y="1548"/>
                </a:cubicBezTo>
                <a:cubicBezTo>
                  <a:pt x="1666" y="1562"/>
                  <a:pt x="1666" y="1562"/>
                  <a:pt x="1666" y="1562"/>
                </a:cubicBezTo>
                <a:cubicBezTo>
                  <a:pt x="1666" y="1596"/>
                  <a:pt x="1609" y="1620"/>
                  <a:pt x="1528" y="1620"/>
                </a:cubicBezTo>
                <a:close/>
                <a:moveTo>
                  <a:pt x="1047" y="1567"/>
                </a:moveTo>
                <a:cubicBezTo>
                  <a:pt x="1047" y="1196"/>
                  <a:pt x="1047" y="1196"/>
                  <a:pt x="1047" y="1196"/>
                </a:cubicBezTo>
                <a:cubicBezTo>
                  <a:pt x="1057" y="1201"/>
                  <a:pt x="1066" y="1210"/>
                  <a:pt x="1085" y="1210"/>
                </a:cubicBezTo>
                <a:cubicBezTo>
                  <a:pt x="1133" y="1320"/>
                  <a:pt x="1204" y="1424"/>
                  <a:pt x="1300" y="1496"/>
                </a:cubicBezTo>
                <a:cubicBezTo>
                  <a:pt x="1214" y="1510"/>
                  <a:pt x="1123" y="1534"/>
                  <a:pt x="1047" y="1567"/>
                </a:cubicBezTo>
                <a:close/>
                <a:moveTo>
                  <a:pt x="952" y="1629"/>
                </a:moveTo>
                <a:cubicBezTo>
                  <a:pt x="947" y="1629"/>
                  <a:pt x="947" y="1634"/>
                  <a:pt x="952" y="1629"/>
                </a:cubicBezTo>
                <a:cubicBezTo>
                  <a:pt x="876" y="1634"/>
                  <a:pt x="876" y="1634"/>
                  <a:pt x="876" y="1634"/>
                </a:cubicBezTo>
                <a:cubicBezTo>
                  <a:pt x="876" y="1000"/>
                  <a:pt x="876" y="1000"/>
                  <a:pt x="876" y="1000"/>
                </a:cubicBezTo>
                <a:cubicBezTo>
                  <a:pt x="952" y="1000"/>
                  <a:pt x="952" y="1000"/>
                  <a:pt x="952" y="1000"/>
                </a:cubicBezTo>
                <a:lnTo>
                  <a:pt x="952" y="1629"/>
                </a:lnTo>
                <a:close/>
                <a:moveTo>
                  <a:pt x="1985" y="1058"/>
                </a:moveTo>
                <a:cubicBezTo>
                  <a:pt x="1981" y="1086"/>
                  <a:pt x="1971" y="1105"/>
                  <a:pt x="1962" y="1115"/>
                </a:cubicBezTo>
                <a:cubicBezTo>
                  <a:pt x="1952" y="1110"/>
                  <a:pt x="1943" y="1110"/>
                  <a:pt x="1928" y="1110"/>
                </a:cubicBezTo>
                <a:cubicBezTo>
                  <a:pt x="1914" y="1115"/>
                  <a:pt x="1900" y="1124"/>
                  <a:pt x="1895" y="1139"/>
                </a:cubicBezTo>
                <a:cubicBezTo>
                  <a:pt x="1757" y="1524"/>
                  <a:pt x="1423" y="1610"/>
                  <a:pt x="1214" y="1258"/>
                </a:cubicBezTo>
                <a:cubicBezTo>
                  <a:pt x="1171" y="1186"/>
                  <a:pt x="1157" y="1129"/>
                  <a:pt x="1143" y="1120"/>
                </a:cubicBezTo>
                <a:cubicBezTo>
                  <a:pt x="1138" y="1120"/>
                  <a:pt x="1119" y="1096"/>
                  <a:pt x="1090" y="1110"/>
                </a:cubicBezTo>
                <a:cubicBezTo>
                  <a:pt x="1066" y="1081"/>
                  <a:pt x="1057" y="1020"/>
                  <a:pt x="1076" y="986"/>
                </a:cubicBezTo>
                <a:cubicBezTo>
                  <a:pt x="1081" y="986"/>
                  <a:pt x="1085" y="986"/>
                  <a:pt x="1090" y="981"/>
                </a:cubicBezTo>
                <a:cubicBezTo>
                  <a:pt x="1090" y="981"/>
                  <a:pt x="1095" y="981"/>
                  <a:pt x="1095" y="977"/>
                </a:cubicBezTo>
                <a:cubicBezTo>
                  <a:pt x="1100" y="977"/>
                  <a:pt x="1100" y="977"/>
                  <a:pt x="1104" y="972"/>
                </a:cubicBezTo>
                <a:cubicBezTo>
                  <a:pt x="1104" y="972"/>
                  <a:pt x="1104" y="972"/>
                  <a:pt x="1104" y="972"/>
                </a:cubicBezTo>
                <a:cubicBezTo>
                  <a:pt x="1104" y="972"/>
                  <a:pt x="1104" y="972"/>
                  <a:pt x="1104" y="972"/>
                </a:cubicBezTo>
                <a:cubicBezTo>
                  <a:pt x="1109" y="967"/>
                  <a:pt x="1109" y="967"/>
                  <a:pt x="1109" y="967"/>
                </a:cubicBezTo>
                <a:cubicBezTo>
                  <a:pt x="1109" y="962"/>
                  <a:pt x="1114" y="962"/>
                  <a:pt x="1114" y="958"/>
                </a:cubicBezTo>
                <a:cubicBezTo>
                  <a:pt x="1171" y="948"/>
                  <a:pt x="1266" y="924"/>
                  <a:pt x="1323" y="843"/>
                </a:cubicBezTo>
                <a:cubicBezTo>
                  <a:pt x="1409" y="886"/>
                  <a:pt x="1609" y="977"/>
                  <a:pt x="1800" y="977"/>
                </a:cubicBezTo>
                <a:cubicBezTo>
                  <a:pt x="1847" y="977"/>
                  <a:pt x="1890" y="972"/>
                  <a:pt x="1933" y="958"/>
                </a:cubicBezTo>
                <a:cubicBezTo>
                  <a:pt x="1938" y="962"/>
                  <a:pt x="1938" y="962"/>
                  <a:pt x="1943" y="967"/>
                </a:cubicBezTo>
                <a:cubicBezTo>
                  <a:pt x="1952" y="972"/>
                  <a:pt x="1962" y="977"/>
                  <a:pt x="1971" y="977"/>
                </a:cubicBezTo>
                <a:cubicBezTo>
                  <a:pt x="1985" y="1000"/>
                  <a:pt x="1990" y="1024"/>
                  <a:pt x="1985" y="1058"/>
                </a:cubicBezTo>
                <a:close/>
                <a:moveTo>
                  <a:pt x="1924" y="881"/>
                </a:moveTo>
                <a:cubicBezTo>
                  <a:pt x="1685" y="953"/>
                  <a:pt x="1338" y="753"/>
                  <a:pt x="1338" y="753"/>
                </a:cubicBezTo>
                <a:cubicBezTo>
                  <a:pt x="1328" y="748"/>
                  <a:pt x="1314" y="743"/>
                  <a:pt x="1300" y="748"/>
                </a:cubicBezTo>
                <a:cubicBezTo>
                  <a:pt x="1252" y="762"/>
                  <a:pt x="1276" y="839"/>
                  <a:pt x="1143" y="872"/>
                </a:cubicBezTo>
                <a:cubicBezTo>
                  <a:pt x="1233" y="453"/>
                  <a:pt x="1838" y="458"/>
                  <a:pt x="1924" y="881"/>
                </a:cubicBezTo>
                <a:close/>
                <a:moveTo>
                  <a:pt x="300" y="162"/>
                </a:moveTo>
                <a:cubicBezTo>
                  <a:pt x="300" y="281"/>
                  <a:pt x="300" y="281"/>
                  <a:pt x="300" y="281"/>
                </a:cubicBezTo>
                <a:cubicBezTo>
                  <a:pt x="300" y="291"/>
                  <a:pt x="290" y="300"/>
                  <a:pt x="281" y="300"/>
                </a:cubicBezTo>
                <a:cubicBezTo>
                  <a:pt x="162" y="300"/>
                  <a:pt x="162" y="300"/>
                  <a:pt x="162" y="300"/>
                </a:cubicBezTo>
                <a:lnTo>
                  <a:pt x="300" y="162"/>
                </a:lnTo>
                <a:close/>
                <a:moveTo>
                  <a:pt x="95" y="1743"/>
                </a:moveTo>
                <a:cubicBezTo>
                  <a:pt x="95" y="396"/>
                  <a:pt x="95" y="396"/>
                  <a:pt x="95" y="396"/>
                </a:cubicBezTo>
                <a:cubicBezTo>
                  <a:pt x="281" y="396"/>
                  <a:pt x="281" y="396"/>
                  <a:pt x="281" y="396"/>
                </a:cubicBezTo>
                <a:cubicBezTo>
                  <a:pt x="342" y="396"/>
                  <a:pt x="395" y="343"/>
                  <a:pt x="395" y="281"/>
                </a:cubicBezTo>
                <a:cubicBezTo>
                  <a:pt x="395" y="96"/>
                  <a:pt x="395" y="96"/>
                  <a:pt x="395" y="96"/>
                </a:cubicBezTo>
                <a:cubicBezTo>
                  <a:pt x="1428" y="96"/>
                  <a:pt x="1428" y="96"/>
                  <a:pt x="1428" y="96"/>
                </a:cubicBezTo>
                <a:cubicBezTo>
                  <a:pt x="1438" y="96"/>
                  <a:pt x="1447" y="105"/>
                  <a:pt x="1447" y="115"/>
                </a:cubicBezTo>
                <a:cubicBezTo>
                  <a:pt x="1447" y="472"/>
                  <a:pt x="1447" y="472"/>
                  <a:pt x="1447" y="472"/>
                </a:cubicBezTo>
                <a:cubicBezTo>
                  <a:pt x="1447" y="472"/>
                  <a:pt x="1447" y="472"/>
                  <a:pt x="1447" y="472"/>
                </a:cubicBezTo>
                <a:cubicBezTo>
                  <a:pt x="1219" y="510"/>
                  <a:pt x="1057" y="691"/>
                  <a:pt x="1033" y="910"/>
                </a:cubicBezTo>
                <a:cubicBezTo>
                  <a:pt x="1028" y="910"/>
                  <a:pt x="1019" y="920"/>
                  <a:pt x="1014" y="924"/>
                </a:cubicBezTo>
                <a:cubicBezTo>
                  <a:pt x="981" y="900"/>
                  <a:pt x="957" y="915"/>
                  <a:pt x="852" y="910"/>
                </a:cubicBezTo>
                <a:cubicBezTo>
                  <a:pt x="809" y="910"/>
                  <a:pt x="776" y="943"/>
                  <a:pt x="776" y="986"/>
                </a:cubicBezTo>
                <a:cubicBezTo>
                  <a:pt x="776" y="1658"/>
                  <a:pt x="776" y="1658"/>
                  <a:pt x="776" y="1658"/>
                </a:cubicBezTo>
                <a:cubicBezTo>
                  <a:pt x="776" y="1701"/>
                  <a:pt x="809" y="1734"/>
                  <a:pt x="852" y="1734"/>
                </a:cubicBezTo>
                <a:cubicBezTo>
                  <a:pt x="862" y="1734"/>
                  <a:pt x="862" y="1734"/>
                  <a:pt x="862" y="1734"/>
                </a:cubicBezTo>
                <a:cubicBezTo>
                  <a:pt x="857" y="1743"/>
                  <a:pt x="847" y="1753"/>
                  <a:pt x="843" y="1767"/>
                </a:cubicBezTo>
                <a:cubicBezTo>
                  <a:pt x="114" y="1767"/>
                  <a:pt x="114" y="1767"/>
                  <a:pt x="114" y="1767"/>
                </a:cubicBezTo>
                <a:cubicBezTo>
                  <a:pt x="104" y="1762"/>
                  <a:pt x="95" y="1753"/>
                  <a:pt x="95" y="1743"/>
                </a:cubicBezTo>
                <a:close/>
                <a:moveTo>
                  <a:pt x="2147" y="2191"/>
                </a:moveTo>
                <a:cubicBezTo>
                  <a:pt x="909" y="2191"/>
                  <a:pt x="909" y="2191"/>
                  <a:pt x="909" y="2191"/>
                </a:cubicBezTo>
                <a:cubicBezTo>
                  <a:pt x="895" y="2124"/>
                  <a:pt x="885" y="2062"/>
                  <a:pt x="885" y="2005"/>
                </a:cubicBezTo>
                <a:cubicBezTo>
                  <a:pt x="885" y="1748"/>
                  <a:pt x="1038" y="1634"/>
                  <a:pt x="1295" y="1591"/>
                </a:cubicBezTo>
                <a:cubicBezTo>
                  <a:pt x="1319" y="1681"/>
                  <a:pt x="1433" y="1710"/>
                  <a:pt x="1528" y="1710"/>
                </a:cubicBezTo>
                <a:cubicBezTo>
                  <a:pt x="1657" y="1710"/>
                  <a:pt x="1743" y="1662"/>
                  <a:pt x="1762" y="1591"/>
                </a:cubicBezTo>
                <a:cubicBezTo>
                  <a:pt x="2043" y="1634"/>
                  <a:pt x="2171" y="1767"/>
                  <a:pt x="2171" y="2005"/>
                </a:cubicBezTo>
                <a:cubicBezTo>
                  <a:pt x="2171" y="2062"/>
                  <a:pt x="2162" y="2124"/>
                  <a:pt x="2147" y="2191"/>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2" name="Freeform 91">
            <a:extLst>
              <a:ext uri="{FF2B5EF4-FFF2-40B4-BE49-F238E27FC236}">
                <a16:creationId xmlns:a16="http://schemas.microsoft.com/office/drawing/2014/main" id="{00000000-0008-0000-0000-000016000000}"/>
              </a:ext>
            </a:extLst>
          </xdr:cNvPr>
          <xdr:cNvSpPr>
            <a:spLocks/>
          </xdr:cNvSpPr>
        </xdr:nvSpPr>
        <xdr:spPr bwMode="auto">
          <a:xfrm>
            <a:off x="3990975" y="1836738"/>
            <a:ext cx="2954338" cy="341313"/>
          </a:xfrm>
          <a:custGeom>
            <a:avLst/>
            <a:gdLst>
              <a:gd name="T0" fmla="*/ 48 w 819"/>
              <a:gd name="T1" fmla="*/ 95 h 95"/>
              <a:gd name="T2" fmla="*/ 771 w 819"/>
              <a:gd name="T3" fmla="*/ 95 h 95"/>
              <a:gd name="T4" fmla="*/ 819 w 819"/>
              <a:gd name="T5" fmla="*/ 48 h 95"/>
              <a:gd name="T6" fmla="*/ 771 w 819"/>
              <a:gd name="T7" fmla="*/ 0 h 95"/>
              <a:gd name="T8" fmla="*/ 48 w 819"/>
              <a:gd name="T9" fmla="*/ 0 h 95"/>
              <a:gd name="T10" fmla="*/ 0 w 819"/>
              <a:gd name="T11" fmla="*/ 48 h 95"/>
              <a:gd name="T12" fmla="*/ 48 w 819"/>
              <a:gd name="T13" fmla="*/ 95 h 95"/>
            </a:gdLst>
            <a:ahLst/>
            <a:cxnLst>
              <a:cxn ang="0">
                <a:pos x="T0" y="T1"/>
              </a:cxn>
              <a:cxn ang="0">
                <a:pos x="T2" y="T3"/>
              </a:cxn>
              <a:cxn ang="0">
                <a:pos x="T4" y="T5"/>
              </a:cxn>
              <a:cxn ang="0">
                <a:pos x="T6" y="T7"/>
              </a:cxn>
              <a:cxn ang="0">
                <a:pos x="T8" y="T9"/>
              </a:cxn>
              <a:cxn ang="0">
                <a:pos x="T10" y="T11"/>
              </a:cxn>
              <a:cxn ang="0">
                <a:pos x="T12" y="T13"/>
              </a:cxn>
            </a:cxnLst>
            <a:rect l="0" t="0" r="r" b="b"/>
            <a:pathLst>
              <a:path w="819" h="95">
                <a:moveTo>
                  <a:pt x="48" y="95"/>
                </a:moveTo>
                <a:cubicBezTo>
                  <a:pt x="771" y="95"/>
                  <a:pt x="771" y="95"/>
                  <a:pt x="771" y="95"/>
                </a:cubicBezTo>
                <a:cubicBezTo>
                  <a:pt x="800" y="95"/>
                  <a:pt x="819" y="76"/>
                  <a:pt x="819" y="48"/>
                </a:cubicBezTo>
                <a:cubicBezTo>
                  <a:pt x="819" y="19"/>
                  <a:pt x="800" y="0"/>
                  <a:pt x="771" y="0"/>
                </a:cubicBezTo>
                <a:cubicBezTo>
                  <a:pt x="48" y="0"/>
                  <a:pt x="48" y="0"/>
                  <a:pt x="48" y="0"/>
                </a:cubicBezTo>
                <a:cubicBezTo>
                  <a:pt x="19" y="0"/>
                  <a:pt x="0" y="19"/>
                  <a:pt x="0" y="48"/>
                </a:cubicBezTo>
                <a:cubicBezTo>
                  <a:pt x="0" y="76"/>
                  <a:pt x="19" y="95"/>
                  <a:pt x="48" y="95"/>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3" name="Freeform 92">
            <a:extLst>
              <a:ext uri="{FF2B5EF4-FFF2-40B4-BE49-F238E27FC236}">
                <a16:creationId xmlns:a16="http://schemas.microsoft.com/office/drawing/2014/main" id="{00000000-0008-0000-0000-000017000000}"/>
              </a:ext>
            </a:extLst>
          </xdr:cNvPr>
          <xdr:cNvSpPr>
            <a:spLocks/>
          </xdr:cNvSpPr>
        </xdr:nvSpPr>
        <xdr:spPr bwMode="auto">
          <a:xfrm>
            <a:off x="3990975" y="2574926"/>
            <a:ext cx="2420938" cy="341313"/>
          </a:xfrm>
          <a:custGeom>
            <a:avLst/>
            <a:gdLst>
              <a:gd name="T0" fmla="*/ 48 w 671"/>
              <a:gd name="T1" fmla="*/ 95 h 95"/>
              <a:gd name="T2" fmla="*/ 624 w 671"/>
              <a:gd name="T3" fmla="*/ 95 h 95"/>
              <a:gd name="T4" fmla="*/ 671 w 671"/>
              <a:gd name="T5" fmla="*/ 47 h 95"/>
              <a:gd name="T6" fmla="*/ 624 w 671"/>
              <a:gd name="T7" fmla="*/ 0 h 95"/>
              <a:gd name="T8" fmla="*/ 48 w 671"/>
              <a:gd name="T9" fmla="*/ 0 h 95"/>
              <a:gd name="T10" fmla="*/ 0 w 671"/>
              <a:gd name="T11" fmla="*/ 47 h 95"/>
              <a:gd name="T12" fmla="*/ 48 w 671"/>
              <a:gd name="T13" fmla="*/ 95 h 95"/>
            </a:gdLst>
            <a:ahLst/>
            <a:cxnLst>
              <a:cxn ang="0">
                <a:pos x="T0" y="T1"/>
              </a:cxn>
              <a:cxn ang="0">
                <a:pos x="T2" y="T3"/>
              </a:cxn>
              <a:cxn ang="0">
                <a:pos x="T4" y="T5"/>
              </a:cxn>
              <a:cxn ang="0">
                <a:pos x="T6" y="T7"/>
              </a:cxn>
              <a:cxn ang="0">
                <a:pos x="T8" y="T9"/>
              </a:cxn>
              <a:cxn ang="0">
                <a:pos x="T10" y="T11"/>
              </a:cxn>
              <a:cxn ang="0">
                <a:pos x="T12" y="T13"/>
              </a:cxn>
            </a:cxnLst>
            <a:rect l="0" t="0" r="r" b="b"/>
            <a:pathLst>
              <a:path w="671" h="95">
                <a:moveTo>
                  <a:pt x="48" y="95"/>
                </a:moveTo>
                <a:cubicBezTo>
                  <a:pt x="624" y="95"/>
                  <a:pt x="624" y="95"/>
                  <a:pt x="624" y="95"/>
                </a:cubicBezTo>
                <a:cubicBezTo>
                  <a:pt x="652" y="95"/>
                  <a:pt x="671" y="76"/>
                  <a:pt x="671" y="47"/>
                </a:cubicBezTo>
                <a:cubicBezTo>
                  <a:pt x="671" y="19"/>
                  <a:pt x="652" y="0"/>
                  <a:pt x="624" y="0"/>
                </a:cubicBezTo>
                <a:cubicBezTo>
                  <a:pt x="48" y="0"/>
                  <a:pt x="48" y="0"/>
                  <a:pt x="48" y="0"/>
                </a:cubicBezTo>
                <a:cubicBezTo>
                  <a:pt x="19" y="0"/>
                  <a:pt x="0" y="19"/>
                  <a:pt x="0" y="47"/>
                </a:cubicBezTo>
                <a:cubicBezTo>
                  <a:pt x="0" y="71"/>
                  <a:pt x="19" y="95"/>
                  <a:pt x="48" y="95"/>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grpSp>
    <xdr:clientData/>
  </xdr:twoCellAnchor>
  <xdr:twoCellAnchor editAs="absolute">
    <xdr:from>
      <xdr:col>0</xdr:col>
      <xdr:colOff>123825</xdr:colOff>
      <xdr:row>13</xdr:row>
      <xdr:rowOff>28575</xdr:rowOff>
    </xdr:from>
    <xdr:to>
      <xdr:col>0</xdr:col>
      <xdr:colOff>361951</xdr:colOff>
      <xdr:row>14</xdr:row>
      <xdr:rowOff>91985</xdr:rowOff>
    </xdr:to>
    <xdr:grpSp>
      <xdr:nvGrpSpPr>
        <xdr:cNvPr id="24" name="Group 23">
          <a:extLst>
            <a:ext uri="{FF2B5EF4-FFF2-40B4-BE49-F238E27FC236}">
              <a16:creationId xmlns:a16="http://schemas.microsoft.com/office/drawing/2014/main" id="{00000000-0008-0000-0000-000018000000}"/>
            </a:ext>
          </a:extLst>
        </xdr:cNvPr>
        <xdr:cNvGrpSpPr/>
      </xdr:nvGrpSpPr>
      <xdr:grpSpPr>
        <a:xfrm>
          <a:off x="123825" y="2190750"/>
          <a:ext cx="238126" cy="253910"/>
          <a:chOff x="3849688" y="403226"/>
          <a:chExt cx="6945313" cy="7405688"/>
        </a:xfrm>
        <a:solidFill>
          <a:schemeClr val="tx1">
            <a:lumMod val="75000"/>
            <a:lumOff val="25000"/>
          </a:schemeClr>
        </a:solidFill>
      </xdr:grpSpPr>
      <xdr:sp macro="" textlink="">
        <xdr:nvSpPr>
          <xdr:cNvPr id="25" name="Freeform 101">
            <a:extLst>
              <a:ext uri="{FF2B5EF4-FFF2-40B4-BE49-F238E27FC236}">
                <a16:creationId xmlns:a16="http://schemas.microsoft.com/office/drawing/2014/main" id="{00000000-0008-0000-0000-000019000000}"/>
              </a:ext>
            </a:extLst>
          </xdr:cNvPr>
          <xdr:cNvSpPr>
            <a:spLocks noEditPoints="1"/>
          </xdr:cNvSpPr>
        </xdr:nvSpPr>
        <xdr:spPr bwMode="auto">
          <a:xfrm>
            <a:off x="6303963" y="2170113"/>
            <a:ext cx="2027238" cy="1989138"/>
          </a:xfrm>
          <a:custGeom>
            <a:avLst/>
            <a:gdLst>
              <a:gd name="T0" fmla="*/ 388 w 562"/>
              <a:gd name="T1" fmla="*/ 17 h 553"/>
              <a:gd name="T2" fmla="*/ 539 w 562"/>
              <a:gd name="T3" fmla="*/ 158 h 553"/>
              <a:gd name="T4" fmla="*/ 561 w 562"/>
              <a:gd name="T5" fmla="*/ 310 h 553"/>
              <a:gd name="T6" fmla="*/ 545 w 562"/>
              <a:gd name="T7" fmla="*/ 385 h 553"/>
              <a:gd name="T8" fmla="*/ 492 w 562"/>
              <a:gd name="T9" fmla="*/ 447 h 553"/>
              <a:gd name="T10" fmla="*/ 412 w 562"/>
              <a:gd name="T11" fmla="*/ 452 h 553"/>
              <a:gd name="T12" fmla="*/ 378 w 562"/>
              <a:gd name="T13" fmla="*/ 420 h 553"/>
              <a:gd name="T14" fmla="*/ 316 w 562"/>
              <a:gd name="T15" fmla="*/ 436 h 553"/>
              <a:gd name="T16" fmla="*/ 162 w 562"/>
              <a:gd name="T17" fmla="*/ 419 h 553"/>
              <a:gd name="T18" fmla="*/ 145 w 562"/>
              <a:gd name="T19" fmla="*/ 291 h 553"/>
              <a:gd name="T20" fmla="*/ 220 w 562"/>
              <a:gd name="T21" fmla="*/ 238 h 553"/>
              <a:gd name="T22" fmla="*/ 320 w 562"/>
              <a:gd name="T23" fmla="*/ 238 h 553"/>
              <a:gd name="T24" fmla="*/ 347 w 562"/>
              <a:gd name="T25" fmla="*/ 216 h 553"/>
              <a:gd name="T26" fmla="*/ 309 w 562"/>
              <a:gd name="T27" fmla="*/ 174 h 553"/>
              <a:gd name="T28" fmla="*/ 214 w 562"/>
              <a:gd name="T29" fmla="*/ 177 h 553"/>
              <a:gd name="T30" fmla="*/ 152 w 562"/>
              <a:gd name="T31" fmla="*/ 139 h 553"/>
              <a:gd name="T32" fmla="*/ 359 w 562"/>
              <a:gd name="T33" fmla="*/ 117 h 553"/>
              <a:gd name="T34" fmla="*/ 417 w 562"/>
              <a:gd name="T35" fmla="*/ 206 h 553"/>
              <a:gd name="T36" fmla="*/ 420 w 562"/>
              <a:gd name="T37" fmla="*/ 318 h 553"/>
              <a:gd name="T38" fmla="*/ 426 w 562"/>
              <a:gd name="T39" fmla="*/ 379 h 553"/>
              <a:gd name="T40" fmla="*/ 457 w 562"/>
              <a:gd name="T41" fmla="*/ 406 h 553"/>
              <a:gd name="T42" fmla="*/ 505 w 562"/>
              <a:gd name="T43" fmla="*/ 357 h 553"/>
              <a:gd name="T44" fmla="*/ 515 w 562"/>
              <a:gd name="T45" fmla="*/ 279 h 553"/>
              <a:gd name="T46" fmla="*/ 451 w 562"/>
              <a:gd name="T47" fmla="*/ 112 h 553"/>
              <a:gd name="T48" fmla="*/ 279 w 562"/>
              <a:gd name="T49" fmla="*/ 45 h 553"/>
              <a:gd name="T50" fmla="*/ 111 w 562"/>
              <a:gd name="T51" fmla="*/ 110 h 553"/>
              <a:gd name="T52" fmla="*/ 47 w 562"/>
              <a:gd name="T53" fmla="*/ 276 h 553"/>
              <a:gd name="T54" fmla="*/ 107 w 562"/>
              <a:gd name="T55" fmla="*/ 440 h 553"/>
              <a:gd name="T56" fmla="*/ 270 w 562"/>
              <a:gd name="T57" fmla="*/ 508 h 553"/>
              <a:gd name="T58" fmla="*/ 386 w 562"/>
              <a:gd name="T59" fmla="*/ 480 h 553"/>
              <a:gd name="T60" fmla="*/ 335 w 562"/>
              <a:gd name="T61" fmla="*/ 546 h 553"/>
              <a:gd name="T62" fmla="*/ 164 w 562"/>
              <a:gd name="T63" fmla="*/ 533 h 553"/>
              <a:gd name="T64" fmla="*/ 21 w 562"/>
              <a:gd name="T65" fmla="*/ 390 h 553"/>
              <a:gd name="T66" fmla="*/ 23 w 562"/>
              <a:gd name="T67" fmla="*/ 157 h 553"/>
              <a:gd name="T68" fmla="*/ 176 w 562"/>
              <a:gd name="T69" fmla="*/ 18 h 553"/>
              <a:gd name="T70" fmla="*/ 316 w 562"/>
              <a:gd name="T71" fmla="*/ 377 h 553"/>
              <a:gd name="T72" fmla="*/ 350 w 562"/>
              <a:gd name="T73" fmla="*/ 331 h 553"/>
              <a:gd name="T74" fmla="*/ 318 w 562"/>
              <a:gd name="T75" fmla="*/ 293 h 553"/>
              <a:gd name="T76" fmla="*/ 220 w 562"/>
              <a:gd name="T77" fmla="*/ 300 h 553"/>
              <a:gd name="T78" fmla="*/ 216 w 562"/>
              <a:gd name="T79" fmla="*/ 378 h 553"/>
              <a:gd name="T80" fmla="*/ 285 w 562"/>
              <a:gd name="T81" fmla="*/ 388 h 5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562" h="553">
                <a:moveTo>
                  <a:pt x="283" y="0"/>
                </a:moveTo>
                <a:cubicBezTo>
                  <a:pt x="319" y="0"/>
                  <a:pt x="354" y="6"/>
                  <a:pt x="388" y="17"/>
                </a:cubicBezTo>
                <a:cubicBezTo>
                  <a:pt x="421" y="29"/>
                  <a:pt x="451" y="46"/>
                  <a:pt x="477" y="70"/>
                </a:cubicBezTo>
                <a:cubicBezTo>
                  <a:pt x="503" y="93"/>
                  <a:pt x="523" y="123"/>
                  <a:pt x="539" y="158"/>
                </a:cubicBezTo>
                <a:cubicBezTo>
                  <a:pt x="554" y="194"/>
                  <a:pt x="562" y="235"/>
                  <a:pt x="562" y="282"/>
                </a:cubicBezTo>
                <a:cubicBezTo>
                  <a:pt x="562" y="289"/>
                  <a:pt x="562" y="298"/>
                  <a:pt x="561" y="310"/>
                </a:cubicBezTo>
                <a:cubicBezTo>
                  <a:pt x="560" y="321"/>
                  <a:pt x="559" y="333"/>
                  <a:pt x="556" y="346"/>
                </a:cubicBezTo>
                <a:cubicBezTo>
                  <a:pt x="554" y="359"/>
                  <a:pt x="550" y="372"/>
                  <a:pt x="545" y="385"/>
                </a:cubicBezTo>
                <a:cubicBezTo>
                  <a:pt x="540" y="398"/>
                  <a:pt x="533" y="410"/>
                  <a:pt x="525" y="421"/>
                </a:cubicBezTo>
                <a:cubicBezTo>
                  <a:pt x="516" y="432"/>
                  <a:pt x="505" y="441"/>
                  <a:pt x="492" y="447"/>
                </a:cubicBezTo>
                <a:cubicBezTo>
                  <a:pt x="479" y="454"/>
                  <a:pt x="464" y="457"/>
                  <a:pt x="445" y="457"/>
                </a:cubicBezTo>
                <a:cubicBezTo>
                  <a:pt x="432" y="457"/>
                  <a:pt x="421" y="456"/>
                  <a:pt x="412" y="452"/>
                </a:cubicBezTo>
                <a:cubicBezTo>
                  <a:pt x="403" y="448"/>
                  <a:pt x="395" y="444"/>
                  <a:pt x="390" y="438"/>
                </a:cubicBezTo>
                <a:cubicBezTo>
                  <a:pt x="385" y="433"/>
                  <a:pt x="381" y="427"/>
                  <a:pt x="378" y="420"/>
                </a:cubicBezTo>
                <a:cubicBezTo>
                  <a:pt x="375" y="413"/>
                  <a:pt x="373" y="406"/>
                  <a:pt x="372" y="400"/>
                </a:cubicBezTo>
                <a:cubicBezTo>
                  <a:pt x="357" y="415"/>
                  <a:pt x="338" y="428"/>
                  <a:pt x="316" y="436"/>
                </a:cubicBezTo>
                <a:cubicBezTo>
                  <a:pt x="294" y="444"/>
                  <a:pt x="271" y="448"/>
                  <a:pt x="247" y="448"/>
                </a:cubicBezTo>
                <a:cubicBezTo>
                  <a:pt x="210" y="448"/>
                  <a:pt x="181" y="439"/>
                  <a:pt x="162" y="419"/>
                </a:cubicBezTo>
                <a:cubicBezTo>
                  <a:pt x="143" y="400"/>
                  <a:pt x="133" y="375"/>
                  <a:pt x="133" y="344"/>
                </a:cubicBezTo>
                <a:cubicBezTo>
                  <a:pt x="133" y="323"/>
                  <a:pt x="137" y="305"/>
                  <a:pt x="145" y="291"/>
                </a:cubicBezTo>
                <a:cubicBezTo>
                  <a:pt x="153" y="277"/>
                  <a:pt x="164" y="265"/>
                  <a:pt x="176" y="257"/>
                </a:cubicBezTo>
                <a:cubicBezTo>
                  <a:pt x="189" y="248"/>
                  <a:pt x="204" y="242"/>
                  <a:pt x="220" y="238"/>
                </a:cubicBezTo>
                <a:cubicBezTo>
                  <a:pt x="237" y="235"/>
                  <a:pt x="254" y="233"/>
                  <a:pt x="271" y="233"/>
                </a:cubicBezTo>
                <a:cubicBezTo>
                  <a:pt x="290" y="233"/>
                  <a:pt x="307" y="235"/>
                  <a:pt x="320" y="238"/>
                </a:cubicBezTo>
                <a:cubicBezTo>
                  <a:pt x="334" y="242"/>
                  <a:pt x="344" y="245"/>
                  <a:pt x="351" y="248"/>
                </a:cubicBezTo>
                <a:cubicBezTo>
                  <a:pt x="351" y="236"/>
                  <a:pt x="350" y="226"/>
                  <a:pt x="347" y="216"/>
                </a:cubicBezTo>
                <a:cubicBezTo>
                  <a:pt x="345" y="206"/>
                  <a:pt x="340" y="197"/>
                  <a:pt x="334" y="191"/>
                </a:cubicBezTo>
                <a:cubicBezTo>
                  <a:pt x="328" y="184"/>
                  <a:pt x="320" y="178"/>
                  <a:pt x="309" y="174"/>
                </a:cubicBezTo>
                <a:cubicBezTo>
                  <a:pt x="299" y="170"/>
                  <a:pt x="285" y="168"/>
                  <a:pt x="269" y="168"/>
                </a:cubicBezTo>
                <a:cubicBezTo>
                  <a:pt x="248" y="168"/>
                  <a:pt x="230" y="171"/>
                  <a:pt x="214" y="177"/>
                </a:cubicBezTo>
                <a:cubicBezTo>
                  <a:pt x="198" y="183"/>
                  <a:pt x="184" y="190"/>
                  <a:pt x="173" y="200"/>
                </a:cubicBezTo>
                <a:cubicBezTo>
                  <a:pt x="152" y="139"/>
                  <a:pt x="152" y="139"/>
                  <a:pt x="152" y="139"/>
                </a:cubicBezTo>
                <a:cubicBezTo>
                  <a:pt x="189" y="114"/>
                  <a:pt x="231" y="102"/>
                  <a:pt x="281" y="102"/>
                </a:cubicBezTo>
                <a:cubicBezTo>
                  <a:pt x="314" y="102"/>
                  <a:pt x="340" y="107"/>
                  <a:pt x="359" y="117"/>
                </a:cubicBezTo>
                <a:cubicBezTo>
                  <a:pt x="378" y="127"/>
                  <a:pt x="392" y="140"/>
                  <a:pt x="401" y="155"/>
                </a:cubicBezTo>
                <a:cubicBezTo>
                  <a:pt x="410" y="170"/>
                  <a:pt x="415" y="187"/>
                  <a:pt x="417" y="206"/>
                </a:cubicBezTo>
                <a:cubicBezTo>
                  <a:pt x="419" y="224"/>
                  <a:pt x="420" y="242"/>
                  <a:pt x="420" y="258"/>
                </a:cubicBezTo>
                <a:cubicBezTo>
                  <a:pt x="420" y="318"/>
                  <a:pt x="420" y="318"/>
                  <a:pt x="420" y="318"/>
                </a:cubicBezTo>
                <a:cubicBezTo>
                  <a:pt x="420" y="329"/>
                  <a:pt x="421" y="340"/>
                  <a:pt x="421" y="351"/>
                </a:cubicBezTo>
                <a:cubicBezTo>
                  <a:pt x="422" y="361"/>
                  <a:pt x="423" y="371"/>
                  <a:pt x="426" y="379"/>
                </a:cubicBezTo>
                <a:cubicBezTo>
                  <a:pt x="428" y="387"/>
                  <a:pt x="432" y="393"/>
                  <a:pt x="437" y="399"/>
                </a:cubicBezTo>
                <a:cubicBezTo>
                  <a:pt x="442" y="404"/>
                  <a:pt x="448" y="406"/>
                  <a:pt x="457" y="406"/>
                </a:cubicBezTo>
                <a:cubicBezTo>
                  <a:pt x="469" y="406"/>
                  <a:pt x="479" y="402"/>
                  <a:pt x="487" y="392"/>
                </a:cubicBezTo>
                <a:cubicBezTo>
                  <a:pt x="495" y="382"/>
                  <a:pt x="501" y="371"/>
                  <a:pt x="505" y="357"/>
                </a:cubicBezTo>
                <a:cubicBezTo>
                  <a:pt x="509" y="344"/>
                  <a:pt x="511" y="330"/>
                  <a:pt x="513" y="315"/>
                </a:cubicBezTo>
                <a:cubicBezTo>
                  <a:pt x="514" y="301"/>
                  <a:pt x="515" y="289"/>
                  <a:pt x="515" y="279"/>
                </a:cubicBezTo>
                <a:cubicBezTo>
                  <a:pt x="515" y="246"/>
                  <a:pt x="509" y="215"/>
                  <a:pt x="498" y="186"/>
                </a:cubicBezTo>
                <a:cubicBezTo>
                  <a:pt x="487" y="158"/>
                  <a:pt x="471" y="133"/>
                  <a:pt x="451" y="112"/>
                </a:cubicBezTo>
                <a:cubicBezTo>
                  <a:pt x="430" y="91"/>
                  <a:pt x="405" y="75"/>
                  <a:pt x="376" y="63"/>
                </a:cubicBezTo>
                <a:cubicBezTo>
                  <a:pt x="347" y="51"/>
                  <a:pt x="315" y="45"/>
                  <a:pt x="279" y="45"/>
                </a:cubicBezTo>
                <a:cubicBezTo>
                  <a:pt x="244" y="45"/>
                  <a:pt x="212" y="51"/>
                  <a:pt x="184" y="62"/>
                </a:cubicBezTo>
                <a:cubicBezTo>
                  <a:pt x="155" y="74"/>
                  <a:pt x="131" y="90"/>
                  <a:pt x="111" y="110"/>
                </a:cubicBezTo>
                <a:cubicBezTo>
                  <a:pt x="90" y="131"/>
                  <a:pt x="75" y="155"/>
                  <a:pt x="64" y="184"/>
                </a:cubicBezTo>
                <a:cubicBezTo>
                  <a:pt x="53" y="212"/>
                  <a:pt x="47" y="243"/>
                  <a:pt x="47" y="276"/>
                </a:cubicBezTo>
                <a:cubicBezTo>
                  <a:pt x="47" y="308"/>
                  <a:pt x="52" y="338"/>
                  <a:pt x="63" y="366"/>
                </a:cubicBezTo>
                <a:cubicBezTo>
                  <a:pt x="73" y="395"/>
                  <a:pt x="88" y="419"/>
                  <a:pt x="107" y="440"/>
                </a:cubicBezTo>
                <a:cubicBezTo>
                  <a:pt x="126" y="462"/>
                  <a:pt x="149" y="478"/>
                  <a:pt x="177" y="490"/>
                </a:cubicBezTo>
                <a:cubicBezTo>
                  <a:pt x="204" y="502"/>
                  <a:pt x="235" y="508"/>
                  <a:pt x="270" y="508"/>
                </a:cubicBezTo>
                <a:cubicBezTo>
                  <a:pt x="294" y="508"/>
                  <a:pt x="315" y="506"/>
                  <a:pt x="332" y="500"/>
                </a:cubicBezTo>
                <a:cubicBezTo>
                  <a:pt x="349" y="495"/>
                  <a:pt x="367" y="488"/>
                  <a:pt x="386" y="480"/>
                </a:cubicBezTo>
                <a:cubicBezTo>
                  <a:pt x="399" y="524"/>
                  <a:pt x="399" y="524"/>
                  <a:pt x="399" y="524"/>
                </a:cubicBezTo>
                <a:cubicBezTo>
                  <a:pt x="378" y="534"/>
                  <a:pt x="357" y="541"/>
                  <a:pt x="335" y="546"/>
                </a:cubicBezTo>
                <a:cubicBezTo>
                  <a:pt x="312" y="551"/>
                  <a:pt x="290" y="553"/>
                  <a:pt x="268" y="553"/>
                </a:cubicBezTo>
                <a:cubicBezTo>
                  <a:pt x="231" y="553"/>
                  <a:pt x="196" y="547"/>
                  <a:pt x="164" y="533"/>
                </a:cubicBezTo>
                <a:cubicBezTo>
                  <a:pt x="131" y="520"/>
                  <a:pt x="103" y="501"/>
                  <a:pt x="79" y="477"/>
                </a:cubicBezTo>
                <a:cubicBezTo>
                  <a:pt x="54" y="453"/>
                  <a:pt x="35" y="424"/>
                  <a:pt x="21" y="390"/>
                </a:cubicBezTo>
                <a:cubicBezTo>
                  <a:pt x="7" y="356"/>
                  <a:pt x="0" y="317"/>
                  <a:pt x="0" y="275"/>
                </a:cubicBezTo>
                <a:cubicBezTo>
                  <a:pt x="0" y="230"/>
                  <a:pt x="8" y="191"/>
                  <a:pt x="23" y="157"/>
                </a:cubicBezTo>
                <a:cubicBezTo>
                  <a:pt x="39" y="123"/>
                  <a:pt x="59" y="94"/>
                  <a:pt x="86" y="71"/>
                </a:cubicBezTo>
                <a:cubicBezTo>
                  <a:pt x="112" y="48"/>
                  <a:pt x="142" y="30"/>
                  <a:pt x="176" y="18"/>
                </a:cubicBezTo>
                <a:cubicBezTo>
                  <a:pt x="210" y="6"/>
                  <a:pt x="245" y="0"/>
                  <a:pt x="283" y="0"/>
                </a:cubicBezTo>
                <a:close/>
                <a:moveTo>
                  <a:pt x="316" y="377"/>
                </a:moveTo>
                <a:cubicBezTo>
                  <a:pt x="326" y="372"/>
                  <a:pt x="335" y="365"/>
                  <a:pt x="341" y="358"/>
                </a:cubicBezTo>
                <a:cubicBezTo>
                  <a:pt x="347" y="350"/>
                  <a:pt x="350" y="341"/>
                  <a:pt x="350" y="331"/>
                </a:cubicBezTo>
                <a:cubicBezTo>
                  <a:pt x="350" y="301"/>
                  <a:pt x="350" y="301"/>
                  <a:pt x="350" y="301"/>
                </a:cubicBezTo>
                <a:cubicBezTo>
                  <a:pt x="343" y="299"/>
                  <a:pt x="332" y="296"/>
                  <a:pt x="318" y="293"/>
                </a:cubicBezTo>
                <a:cubicBezTo>
                  <a:pt x="303" y="289"/>
                  <a:pt x="288" y="287"/>
                  <a:pt x="272" y="287"/>
                </a:cubicBezTo>
                <a:cubicBezTo>
                  <a:pt x="250" y="287"/>
                  <a:pt x="232" y="292"/>
                  <a:pt x="220" y="300"/>
                </a:cubicBezTo>
                <a:cubicBezTo>
                  <a:pt x="208" y="309"/>
                  <a:pt x="202" y="323"/>
                  <a:pt x="202" y="342"/>
                </a:cubicBezTo>
                <a:cubicBezTo>
                  <a:pt x="202" y="358"/>
                  <a:pt x="207" y="370"/>
                  <a:pt x="216" y="378"/>
                </a:cubicBezTo>
                <a:cubicBezTo>
                  <a:pt x="224" y="387"/>
                  <a:pt x="238" y="391"/>
                  <a:pt x="255" y="391"/>
                </a:cubicBezTo>
                <a:cubicBezTo>
                  <a:pt x="263" y="391"/>
                  <a:pt x="273" y="390"/>
                  <a:pt x="285" y="388"/>
                </a:cubicBezTo>
                <a:cubicBezTo>
                  <a:pt x="296" y="385"/>
                  <a:pt x="307" y="382"/>
                  <a:pt x="316" y="377"/>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6" name="Freeform 102">
            <a:extLst>
              <a:ext uri="{FF2B5EF4-FFF2-40B4-BE49-F238E27FC236}">
                <a16:creationId xmlns:a16="http://schemas.microsoft.com/office/drawing/2014/main" id="{00000000-0008-0000-0000-00001A000000}"/>
              </a:ext>
            </a:extLst>
          </xdr:cNvPr>
          <xdr:cNvSpPr>
            <a:spLocks/>
          </xdr:cNvSpPr>
        </xdr:nvSpPr>
        <xdr:spPr bwMode="auto">
          <a:xfrm>
            <a:off x="8085138" y="5181601"/>
            <a:ext cx="2709863" cy="2627313"/>
          </a:xfrm>
          <a:custGeom>
            <a:avLst/>
            <a:gdLst>
              <a:gd name="T0" fmla="*/ 720 w 751"/>
              <a:gd name="T1" fmla="*/ 730 h 730"/>
              <a:gd name="T2" fmla="*/ 701 w 751"/>
              <a:gd name="T3" fmla="*/ 722 h 730"/>
              <a:gd name="T4" fmla="*/ 11 w 751"/>
              <a:gd name="T5" fmla="*/ 51 h 730"/>
              <a:gd name="T6" fmla="*/ 11 w 751"/>
              <a:gd name="T7" fmla="*/ 11 h 730"/>
              <a:gd name="T8" fmla="*/ 50 w 751"/>
              <a:gd name="T9" fmla="*/ 11 h 730"/>
              <a:gd name="T10" fmla="*/ 740 w 751"/>
              <a:gd name="T11" fmla="*/ 682 h 730"/>
              <a:gd name="T12" fmla="*/ 740 w 751"/>
              <a:gd name="T13" fmla="*/ 722 h 730"/>
              <a:gd name="T14" fmla="*/ 720 w 751"/>
              <a:gd name="T15" fmla="*/ 730 h 730"/>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751" h="730">
                <a:moveTo>
                  <a:pt x="720" y="730"/>
                </a:moveTo>
                <a:cubicBezTo>
                  <a:pt x="713" y="730"/>
                  <a:pt x="706" y="728"/>
                  <a:pt x="701" y="722"/>
                </a:cubicBezTo>
                <a:cubicBezTo>
                  <a:pt x="11" y="51"/>
                  <a:pt x="11" y="51"/>
                  <a:pt x="11" y="51"/>
                </a:cubicBezTo>
                <a:cubicBezTo>
                  <a:pt x="0" y="40"/>
                  <a:pt x="0" y="22"/>
                  <a:pt x="11" y="11"/>
                </a:cubicBezTo>
                <a:cubicBezTo>
                  <a:pt x="21" y="0"/>
                  <a:pt x="39" y="0"/>
                  <a:pt x="50" y="11"/>
                </a:cubicBezTo>
                <a:cubicBezTo>
                  <a:pt x="740" y="682"/>
                  <a:pt x="740" y="682"/>
                  <a:pt x="740" y="682"/>
                </a:cubicBezTo>
                <a:cubicBezTo>
                  <a:pt x="751" y="693"/>
                  <a:pt x="751" y="711"/>
                  <a:pt x="740" y="722"/>
                </a:cubicBezTo>
                <a:cubicBezTo>
                  <a:pt x="735" y="727"/>
                  <a:pt x="727" y="730"/>
                  <a:pt x="720" y="730"/>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7" name="Freeform 103">
            <a:extLst>
              <a:ext uri="{FF2B5EF4-FFF2-40B4-BE49-F238E27FC236}">
                <a16:creationId xmlns:a16="http://schemas.microsoft.com/office/drawing/2014/main" id="{00000000-0008-0000-0000-00001B000000}"/>
              </a:ext>
            </a:extLst>
          </xdr:cNvPr>
          <xdr:cNvSpPr>
            <a:spLocks/>
          </xdr:cNvSpPr>
        </xdr:nvSpPr>
        <xdr:spPr bwMode="auto">
          <a:xfrm>
            <a:off x="3868738" y="5181601"/>
            <a:ext cx="2708275" cy="2627313"/>
          </a:xfrm>
          <a:custGeom>
            <a:avLst/>
            <a:gdLst>
              <a:gd name="T0" fmla="*/ 30 w 751"/>
              <a:gd name="T1" fmla="*/ 730 h 730"/>
              <a:gd name="T2" fmla="*/ 10 w 751"/>
              <a:gd name="T3" fmla="*/ 722 h 730"/>
              <a:gd name="T4" fmla="*/ 11 w 751"/>
              <a:gd name="T5" fmla="*/ 682 h 730"/>
              <a:gd name="T6" fmla="*/ 701 w 751"/>
              <a:gd name="T7" fmla="*/ 11 h 730"/>
              <a:gd name="T8" fmla="*/ 740 w 751"/>
              <a:gd name="T9" fmla="*/ 11 h 730"/>
              <a:gd name="T10" fmla="*/ 740 w 751"/>
              <a:gd name="T11" fmla="*/ 51 h 730"/>
              <a:gd name="T12" fmla="*/ 50 w 751"/>
              <a:gd name="T13" fmla="*/ 722 h 730"/>
              <a:gd name="T14" fmla="*/ 30 w 751"/>
              <a:gd name="T15" fmla="*/ 730 h 730"/>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751" h="730">
                <a:moveTo>
                  <a:pt x="30" y="730"/>
                </a:moveTo>
                <a:cubicBezTo>
                  <a:pt x="23" y="730"/>
                  <a:pt x="16" y="727"/>
                  <a:pt x="10" y="722"/>
                </a:cubicBezTo>
                <a:cubicBezTo>
                  <a:pt x="0" y="711"/>
                  <a:pt x="0" y="693"/>
                  <a:pt x="11" y="682"/>
                </a:cubicBezTo>
                <a:cubicBezTo>
                  <a:pt x="701" y="11"/>
                  <a:pt x="701" y="11"/>
                  <a:pt x="701" y="11"/>
                </a:cubicBezTo>
                <a:cubicBezTo>
                  <a:pt x="712" y="0"/>
                  <a:pt x="729" y="0"/>
                  <a:pt x="740" y="11"/>
                </a:cubicBezTo>
                <a:cubicBezTo>
                  <a:pt x="751" y="22"/>
                  <a:pt x="751" y="40"/>
                  <a:pt x="740" y="51"/>
                </a:cubicBezTo>
                <a:cubicBezTo>
                  <a:pt x="50" y="722"/>
                  <a:pt x="50" y="722"/>
                  <a:pt x="50" y="722"/>
                </a:cubicBezTo>
                <a:cubicBezTo>
                  <a:pt x="45" y="728"/>
                  <a:pt x="37" y="730"/>
                  <a:pt x="30" y="730"/>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8" name="Freeform 104">
            <a:extLst>
              <a:ext uri="{FF2B5EF4-FFF2-40B4-BE49-F238E27FC236}">
                <a16:creationId xmlns:a16="http://schemas.microsoft.com/office/drawing/2014/main" id="{00000000-0008-0000-0000-00001C000000}"/>
              </a:ext>
            </a:extLst>
          </xdr:cNvPr>
          <xdr:cNvSpPr>
            <a:spLocks noEditPoints="1"/>
          </xdr:cNvSpPr>
        </xdr:nvSpPr>
        <xdr:spPr bwMode="auto">
          <a:xfrm>
            <a:off x="3849688" y="3155951"/>
            <a:ext cx="6934200" cy="4652963"/>
          </a:xfrm>
          <a:custGeom>
            <a:avLst/>
            <a:gdLst>
              <a:gd name="T0" fmla="*/ 1894 w 1922"/>
              <a:gd name="T1" fmla="*/ 1293 h 1293"/>
              <a:gd name="T2" fmla="*/ 28 w 1922"/>
              <a:gd name="T3" fmla="*/ 1293 h 1293"/>
              <a:gd name="T4" fmla="*/ 0 w 1922"/>
              <a:gd name="T5" fmla="*/ 1265 h 1293"/>
              <a:gd name="T6" fmla="*/ 0 w 1922"/>
              <a:gd name="T7" fmla="*/ 29 h 1293"/>
              <a:gd name="T8" fmla="*/ 16 w 1922"/>
              <a:gd name="T9" fmla="*/ 4 h 1293"/>
              <a:gd name="T10" fmla="*/ 45 w 1922"/>
              <a:gd name="T11" fmla="*/ 8 h 1293"/>
              <a:gd name="T12" fmla="*/ 815 w 1922"/>
              <a:gd name="T13" fmla="*/ 631 h 1293"/>
              <a:gd name="T14" fmla="*/ 961 w 1922"/>
              <a:gd name="T15" fmla="*/ 683 h 1293"/>
              <a:gd name="T16" fmla="*/ 1107 w 1922"/>
              <a:gd name="T17" fmla="*/ 631 h 1293"/>
              <a:gd name="T18" fmla="*/ 1877 w 1922"/>
              <a:gd name="T19" fmla="*/ 8 h 1293"/>
              <a:gd name="T20" fmla="*/ 1906 w 1922"/>
              <a:gd name="T21" fmla="*/ 4 h 1293"/>
              <a:gd name="T22" fmla="*/ 1922 w 1922"/>
              <a:gd name="T23" fmla="*/ 29 h 1293"/>
              <a:gd name="T24" fmla="*/ 1922 w 1922"/>
              <a:gd name="T25" fmla="*/ 1265 h 1293"/>
              <a:gd name="T26" fmla="*/ 1894 w 1922"/>
              <a:gd name="T27" fmla="*/ 1293 h 1293"/>
              <a:gd name="T28" fmla="*/ 56 w 1922"/>
              <a:gd name="T29" fmla="*/ 1237 h 1293"/>
              <a:gd name="T30" fmla="*/ 1866 w 1922"/>
              <a:gd name="T31" fmla="*/ 1237 h 1293"/>
              <a:gd name="T32" fmla="*/ 1866 w 1922"/>
              <a:gd name="T33" fmla="*/ 88 h 1293"/>
              <a:gd name="T34" fmla="*/ 1142 w 1922"/>
              <a:gd name="T35" fmla="*/ 674 h 1293"/>
              <a:gd name="T36" fmla="*/ 961 w 1922"/>
              <a:gd name="T37" fmla="*/ 738 h 1293"/>
              <a:gd name="T38" fmla="*/ 780 w 1922"/>
              <a:gd name="T39" fmla="*/ 674 h 1293"/>
              <a:gd name="T40" fmla="*/ 56 w 1922"/>
              <a:gd name="T41" fmla="*/ 88 h 1293"/>
              <a:gd name="T42" fmla="*/ 56 w 1922"/>
              <a:gd name="T43" fmla="*/ 1237 h 12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1922" h="1293">
                <a:moveTo>
                  <a:pt x="1894" y="1293"/>
                </a:moveTo>
                <a:cubicBezTo>
                  <a:pt x="28" y="1293"/>
                  <a:pt x="28" y="1293"/>
                  <a:pt x="28" y="1293"/>
                </a:cubicBezTo>
                <a:cubicBezTo>
                  <a:pt x="12" y="1293"/>
                  <a:pt x="0" y="1281"/>
                  <a:pt x="0" y="1265"/>
                </a:cubicBezTo>
                <a:cubicBezTo>
                  <a:pt x="0" y="29"/>
                  <a:pt x="0" y="29"/>
                  <a:pt x="0" y="29"/>
                </a:cubicBezTo>
                <a:cubicBezTo>
                  <a:pt x="0" y="19"/>
                  <a:pt x="6" y="9"/>
                  <a:pt x="16" y="4"/>
                </a:cubicBezTo>
                <a:cubicBezTo>
                  <a:pt x="25" y="0"/>
                  <a:pt x="37" y="1"/>
                  <a:pt x="45" y="8"/>
                </a:cubicBezTo>
                <a:cubicBezTo>
                  <a:pt x="815" y="631"/>
                  <a:pt x="815" y="631"/>
                  <a:pt x="815" y="631"/>
                </a:cubicBezTo>
                <a:cubicBezTo>
                  <a:pt x="856" y="664"/>
                  <a:pt x="908" y="683"/>
                  <a:pt x="961" y="683"/>
                </a:cubicBezTo>
                <a:cubicBezTo>
                  <a:pt x="1014" y="683"/>
                  <a:pt x="1066" y="664"/>
                  <a:pt x="1107" y="631"/>
                </a:cubicBezTo>
                <a:cubicBezTo>
                  <a:pt x="1877" y="8"/>
                  <a:pt x="1877" y="8"/>
                  <a:pt x="1877" y="8"/>
                </a:cubicBezTo>
                <a:cubicBezTo>
                  <a:pt x="1885" y="1"/>
                  <a:pt x="1897" y="0"/>
                  <a:pt x="1906" y="4"/>
                </a:cubicBezTo>
                <a:cubicBezTo>
                  <a:pt x="1916" y="9"/>
                  <a:pt x="1922" y="19"/>
                  <a:pt x="1922" y="29"/>
                </a:cubicBezTo>
                <a:cubicBezTo>
                  <a:pt x="1922" y="1265"/>
                  <a:pt x="1922" y="1265"/>
                  <a:pt x="1922" y="1265"/>
                </a:cubicBezTo>
                <a:cubicBezTo>
                  <a:pt x="1922" y="1281"/>
                  <a:pt x="1910" y="1293"/>
                  <a:pt x="1894" y="1293"/>
                </a:cubicBezTo>
                <a:close/>
                <a:moveTo>
                  <a:pt x="56" y="1237"/>
                </a:moveTo>
                <a:cubicBezTo>
                  <a:pt x="1866" y="1237"/>
                  <a:pt x="1866" y="1237"/>
                  <a:pt x="1866" y="1237"/>
                </a:cubicBezTo>
                <a:cubicBezTo>
                  <a:pt x="1866" y="88"/>
                  <a:pt x="1866" y="88"/>
                  <a:pt x="1866" y="88"/>
                </a:cubicBezTo>
                <a:cubicBezTo>
                  <a:pt x="1142" y="674"/>
                  <a:pt x="1142" y="674"/>
                  <a:pt x="1142" y="674"/>
                </a:cubicBezTo>
                <a:cubicBezTo>
                  <a:pt x="1091" y="716"/>
                  <a:pt x="1027" y="738"/>
                  <a:pt x="961" y="738"/>
                </a:cubicBezTo>
                <a:cubicBezTo>
                  <a:pt x="895" y="738"/>
                  <a:pt x="831" y="716"/>
                  <a:pt x="780" y="674"/>
                </a:cubicBezTo>
                <a:cubicBezTo>
                  <a:pt x="56" y="88"/>
                  <a:pt x="56" y="88"/>
                  <a:pt x="56" y="88"/>
                </a:cubicBezTo>
                <a:lnTo>
                  <a:pt x="56" y="123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29" name="Freeform 105">
            <a:extLst>
              <a:ext uri="{FF2B5EF4-FFF2-40B4-BE49-F238E27FC236}">
                <a16:creationId xmlns:a16="http://schemas.microsoft.com/office/drawing/2014/main" id="{00000000-0008-0000-0000-00001D000000}"/>
              </a:ext>
            </a:extLst>
          </xdr:cNvPr>
          <xdr:cNvSpPr>
            <a:spLocks noEditPoints="1"/>
          </xdr:cNvSpPr>
        </xdr:nvSpPr>
        <xdr:spPr bwMode="auto">
          <a:xfrm>
            <a:off x="3849688" y="2249488"/>
            <a:ext cx="1284288" cy="1989138"/>
          </a:xfrm>
          <a:custGeom>
            <a:avLst/>
            <a:gdLst>
              <a:gd name="T0" fmla="*/ 329 w 356"/>
              <a:gd name="T1" fmla="*/ 553 h 553"/>
              <a:gd name="T2" fmla="*/ 311 w 356"/>
              <a:gd name="T3" fmla="*/ 547 h 553"/>
              <a:gd name="T4" fmla="*/ 10 w 356"/>
              <a:gd name="T5" fmla="*/ 303 h 553"/>
              <a:gd name="T6" fmla="*/ 0 w 356"/>
              <a:gd name="T7" fmla="*/ 281 h 553"/>
              <a:gd name="T8" fmla="*/ 0 w 356"/>
              <a:gd name="T9" fmla="*/ 273 h 553"/>
              <a:gd name="T10" fmla="*/ 10 w 356"/>
              <a:gd name="T11" fmla="*/ 251 h 553"/>
              <a:gd name="T12" fmla="*/ 311 w 356"/>
              <a:gd name="T13" fmla="*/ 8 h 553"/>
              <a:gd name="T14" fmla="*/ 341 w 356"/>
              <a:gd name="T15" fmla="*/ 4 h 553"/>
              <a:gd name="T16" fmla="*/ 356 w 356"/>
              <a:gd name="T17" fmla="*/ 29 h 553"/>
              <a:gd name="T18" fmla="*/ 356 w 356"/>
              <a:gd name="T19" fmla="*/ 525 h 553"/>
              <a:gd name="T20" fmla="*/ 341 w 356"/>
              <a:gd name="T21" fmla="*/ 550 h 553"/>
              <a:gd name="T22" fmla="*/ 329 w 356"/>
              <a:gd name="T23" fmla="*/ 553 h 553"/>
              <a:gd name="T24" fmla="*/ 67 w 356"/>
              <a:gd name="T25" fmla="*/ 277 h 553"/>
              <a:gd name="T26" fmla="*/ 301 w 356"/>
              <a:gd name="T27" fmla="*/ 466 h 553"/>
              <a:gd name="T28" fmla="*/ 301 w 356"/>
              <a:gd name="T29" fmla="*/ 88 h 553"/>
              <a:gd name="T30" fmla="*/ 67 w 356"/>
              <a:gd name="T31" fmla="*/ 277 h 5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56" h="553">
                <a:moveTo>
                  <a:pt x="329" y="553"/>
                </a:moveTo>
                <a:cubicBezTo>
                  <a:pt x="322" y="553"/>
                  <a:pt x="316" y="551"/>
                  <a:pt x="311" y="547"/>
                </a:cubicBezTo>
                <a:cubicBezTo>
                  <a:pt x="10" y="303"/>
                  <a:pt x="10" y="303"/>
                  <a:pt x="10" y="303"/>
                </a:cubicBezTo>
                <a:cubicBezTo>
                  <a:pt x="4" y="298"/>
                  <a:pt x="0" y="290"/>
                  <a:pt x="0" y="281"/>
                </a:cubicBezTo>
                <a:cubicBezTo>
                  <a:pt x="0" y="273"/>
                  <a:pt x="0" y="273"/>
                  <a:pt x="0" y="273"/>
                </a:cubicBezTo>
                <a:cubicBezTo>
                  <a:pt x="0" y="265"/>
                  <a:pt x="4" y="257"/>
                  <a:pt x="10" y="251"/>
                </a:cubicBezTo>
                <a:cubicBezTo>
                  <a:pt x="311" y="8"/>
                  <a:pt x="311" y="8"/>
                  <a:pt x="311" y="8"/>
                </a:cubicBezTo>
                <a:cubicBezTo>
                  <a:pt x="319" y="1"/>
                  <a:pt x="331" y="0"/>
                  <a:pt x="341" y="4"/>
                </a:cubicBezTo>
                <a:cubicBezTo>
                  <a:pt x="350" y="9"/>
                  <a:pt x="356" y="19"/>
                  <a:pt x="356" y="29"/>
                </a:cubicBezTo>
                <a:cubicBezTo>
                  <a:pt x="356" y="525"/>
                  <a:pt x="356" y="525"/>
                  <a:pt x="356" y="525"/>
                </a:cubicBezTo>
                <a:cubicBezTo>
                  <a:pt x="356" y="536"/>
                  <a:pt x="350" y="545"/>
                  <a:pt x="341" y="550"/>
                </a:cubicBezTo>
                <a:cubicBezTo>
                  <a:pt x="337" y="552"/>
                  <a:pt x="333" y="553"/>
                  <a:pt x="329" y="553"/>
                </a:cubicBezTo>
                <a:close/>
                <a:moveTo>
                  <a:pt x="67" y="277"/>
                </a:moveTo>
                <a:cubicBezTo>
                  <a:pt x="301" y="466"/>
                  <a:pt x="301" y="466"/>
                  <a:pt x="301" y="466"/>
                </a:cubicBezTo>
                <a:cubicBezTo>
                  <a:pt x="301" y="88"/>
                  <a:pt x="301" y="88"/>
                  <a:pt x="301" y="88"/>
                </a:cubicBezTo>
                <a:lnTo>
                  <a:pt x="67" y="27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30" name="Freeform 106">
            <a:extLst>
              <a:ext uri="{FF2B5EF4-FFF2-40B4-BE49-F238E27FC236}">
                <a16:creationId xmlns:a16="http://schemas.microsoft.com/office/drawing/2014/main" id="{00000000-0008-0000-0000-00001E000000}"/>
              </a:ext>
            </a:extLst>
          </xdr:cNvPr>
          <xdr:cNvSpPr>
            <a:spLocks noEditPoints="1"/>
          </xdr:cNvSpPr>
        </xdr:nvSpPr>
        <xdr:spPr bwMode="auto">
          <a:xfrm>
            <a:off x="9463088" y="2220913"/>
            <a:ext cx="1320800" cy="2043113"/>
          </a:xfrm>
          <a:custGeom>
            <a:avLst/>
            <a:gdLst>
              <a:gd name="T0" fmla="*/ 28 w 366"/>
              <a:gd name="T1" fmla="*/ 568 h 568"/>
              <a:gd name="T2" fmla="*/ 16 w 366"/>
              <a:gd name="T3" fmla="*/ 566 h 568"/>
              <a:gd name="T4" fmla="*/ 0 w 366"/>
              <a:gd name="T5" fmla="*/ 540 h 568"/>
              <a:gd name="T6" fmla="*/ 0 w 366"/>
              <a:gd name="T7" fmla="*/ 30 h 568"/>
              <a:gd name="T8" fmla="*/ 16 w 366"/>
              <a:gd name="T9" fmla="*/ 5 h 568"/>
              <a:gd name="T10" fmla="*/ 46 w 366"/>
              <a:gd name="T11" fmla="*/ 8 h 568"/>
              <a:gd name="T12" fmla="*/ 356 w 366"/>
              <a:gd name="T13" fmla="*/ 259 h 568"/>
              <a:gd name="T14" fmla="*/ 366 w 366"/>
              <a:gd name="T15" fmla="*/ 281 h 568"/>
              <a:gd name="T16" fmla="*/ 366 w 366"/>
              <a:gd name="T17" fmla="*/ 289 h 568"/>
              <a:gd name="T18" fmla="*/ 356 w 366"/>
              <a:gd name="T19" fmla="*/ 311 h 568"/>
              <a:gd name="T20" fmla="*/ 46 w 366"/>
              <a:gd name="T21" fmla="*/ 562 h 568"/>
              <a:gd name="T22" fmla="*/ 28 w 366"/>
              <a:gd name="T23" fmla="*/ 568 h 568"/>
              <a:gd name="T24" fmla="*/ 56 w 366"/>
              <a:gd name="T25" fmla="*/ 88 h 568"/>
              <a:gd name="T26" fmla="*/ 56 w 366"/>
              <a:gd name="T27" fmla="*/ 482 h 568"/>
              <a:gd name="T28" fmla="*/ 299 w 366"/>
              <a:gd name="T29" fmla="*/ 285 h 568"/>
              <a:gd name="T30" fmla="*/ 56 w 366"/>
              <a:gd name="T31" fmla="*/ 88 h 56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66" h="568">
                <a:moveTo>
                  <a:pt x="28" y="568"/>
                </a:moveTo>
                <a:cubicBezTo>
                  <a:pt x="24" y="568"/>
                  <a:pt x="20" y="567"/>
                  <a:pt x="16" y="566"/>
                </a:cubicBezTo>
                <a:cubicBezTo>
                  <a:pt x="6" y="561"/>
                  <a:pt x="0" y="551"/>
                  <a:pt x="0" y="540"/>
                </a:cubicBezTo>
                <a:cubicBezTo>
                  <a:pt x="0" y="30"/>
                  <a:pt x="0" y="30"/>
                  <a:pt x="0" y="30"/>
                </a:cubicBezTo>
                <a:cubicBezTo>
                  <a:pt x="0" y="19"/>
                  <a:pt x="6" y="9"/>
                  <a:pt x="16" y="5"/>
                </a:cubicBezTo>
                <a:cubicBezTo>
                  <a:pt x="26" y="0"/>
                  <a:pt x="37" y="1"/>
                  <a:pt x="46" y="8"/>
                </a:cubicBezTo>
                <a:cubicBezTo>
                  <a:pt x="356" y="259"/>
                  <a:pt x="356" y="259"/>
                  <a:pt x="356" y="259"/>
                </a:cubicBezTo>
                <a:cubicBezTo>
                  <a:pt x="362" y="265"/>
                  <a:pt x="366" y="273"/>
                  <a:pt x="366" y="281"/>
                </a:cubicBezTo>
                <a:cubicBezTo>
                  <a:pt x="366" y="289"/>
                  <a:pt x="366" y="289"/>
                  <a:pt x="366" y="289"/>
                </a:cubicBezTo>
                <a:cubicBezTo>
                  <a:pt x="366" y="298"/>
                  <a:pt x="362" y="306"/>
                  <a:pt x="356" y="311"/>
                </a:cubicBezTo>
                <a:cubicBezTo>
                  <a:pt x="46" y="562"/>
                  <a:pt x="46" y="562"/>
                  <a:pt x="46" y="562"/>
                </a:cubicBezTo>
                <a:cubicBezTo>
                  <a:pt x="41" y="566"/>
                  <a:pt x="34" y="568"/>
                  <a:pt x="28" y="568"/>
                </a:cubicBezTo>
                <a:close/>
                <a:moveTo>
                  <a:pt x="56" y="88"/>
                </a:moveTo>
                <a:cubicBezTo>
                  <a:pt x="56" y="482"/>
                  <a:pt x="56" y="482"/>
                  <a:pt x="56" y="482"/>
                </a:cubicBezTo>
                <a:cubicBezTo>
                  <a:pt x="299" y="285"/>
                  <a:pt x="299" y="285"/>
                  <a:pt x="299" y="285"/>
                </a:cubicBezTo>
                <a:lnTo>
                  <a:pt x="56" y="8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31" name="Freeform 107">
            <a:extLst>
              <a:ext uri="{FF2B5EF4-FFF2-40B4-BE49-F238E27FC236}">
                <a16:creationId xmlns:a16="http://schemas.microsoft.com/office/drawing/2014/main" id="{00000000-0008-0000-0000-00001F000000}"/>
              </a:ext>
            </a:extLst>
          </xdr:cNvPr>
          <xdr:cNvSpPr>
            <a:spLocks/>
          </xdr:cNvSpPr>
        </xdr:nvSpPr>
        <xdr:spPr bwMode="auto">
          <a:xfrm>
            <a:off x="6981826" y="5584826"/>
            <a:ext cx="671513" cy="227013"/>
          </a:xfrm>
          <a:custGeom>
            <a:avLst/>
            <a:gdLst>
              <a:gd name="T0" fmla="*/ 93 w 186"/>
              <a:gd name="T1" fmla="*/ 63 h 63"/>
              <a:gd name="T2" fmla="*/ 22 w 186"/>
              <a:gd name="T3" fmla="*/ 55 h 63"/>
              <a:gd name="T4" fmla="*/ 2 w 186"/>
              <a:gd name="T5" fmla="*/ 24 h 63"/>
              <a:gd name="T6" fmla="*/ 29 w 186"/>
              <a:gd name="T7" fmla="*/ 0 h 63"/>
              <a:gd name="T8" fmla="*/ 157 w 186"/>
              <a:gd name="T9" fmla="*/ 0 h 63"/>
              <a:gd name="T10" fmla="*/ 184 w 186"/>
              <a:gd name="T11" fmla="*/ 24 h 63"/>
              <a:gd name="T12" fmla="*/ 164 w 186"/>
              <a:gd name="T13" fmla="*/ 55 h 63"/>
              <a:gd name="T14" fmla="*/ 93 w 186"/>
              <a:gd name="T15" fmla="*/ 63 h 63"/>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86" h="63">
                <a:moveTo>
                  <a:pt x="93" y="63"/>
                </a:moveTo>
                <a:cubicBezTo>
                  <a:pt x="69" y="63"/>
                  <a:pt x="46" y="60"/>
                  <a:pt x="22" y="55"/>
                </a:cubicBezTo>
                <a:cubicBezTo>
                  <a:pt x="9" y="51"/>
                  <a:pt x="0" y="38"/>
                  <a:pt x="2" y="24"/>
                </a:cubicBezTo>
                <a:cubicBezTo>
                  <a:pt x="3" y="10"/>
                  <a:pt x="15" y="0"/>
                  <a:pt x="29" y="0"/>
                </a:cubicBezTo>
                <a:cubicBezTo>
                  <a:pt x="157" y="0"/>
                  <a:pt x="157" y="0"/>
                  <a:pt x="157" y="0"/>
                </a:cubicBezTo>
                <a:cubicBezTo>
                  <a:pt x="171" y="0"/>
                  <a:pt x="183" y="10"/>
                  <a:pt x="184" y="24"/>
                </a:cubicBezTo>
                <a:cubicBezTo>
                  <a:pt x="186" y="38"/>
                  <a:pt x="177" y="51"/>
                  <a:pt x="164" y="55"/>
                </a:cubicBezTo>
                <a:cubicBezTo>
                  <a:pt x="140" y="60"/>
                  <a:pt x="117" y="63"/>
                  <a:pt x="93" y="63"/>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32" name="Freeform 108">
            <a:extLst>
              <a:ext uri="{FF2B5EF4-FFF2-40B4-BE49-F238E27FC236}">
                <a16:creationId xmlns:a16="http://schemas.microsoft.com/office/drawing/2014/main" id="{00000000-0008-0000-0000-000020000000}"/>
              </a:ext>
            </a:extLst>
          </xdr:cNvPr>
          <xdr:cNvSpPr>
            <a:spLocks noEditPoints="1"/>
          </xdr:cNvSpPr>
        </xdr:nvSpPr>
        <xdr:spPr bwMode="auto">
          <a:xfrm>
            <a:off x="6191251" y="403226"/>
            <a:ext cx="2251075" cy="1028700"/>
          </a:xfrm>
          <a:custGeom>
            <a:avLst/>
            <a:gdLst>
              <a:gd name="T0" fmla="*/ 593 w 624"/>
              <a:gd name="T1" fmla="*/ 286 h 286"/>
              <a:gd name="T2" fmla="*/ 31 w 624"/>
              <a:gd name="T3" fmla="*/ 286 h 286"/>
              <a:gd name="T4" fmla="*/ 4 w 624"/>
              <a:gd name="T5" fmla="*/ 268 h 286"/>
              <a:gd name="T6" fmla="*/ 13 w 624"/>
              <a:gd name="T7" fmla="*/ 237 h 286"/>
              <a:gd name="T8" fmla="*/ 294 w 624"/>
              <a:gd name="T9" fmla="*/ 9 h 286"/>
              <a:gd name="T10" fmla="*/ 330 w 624"/>
              <a:gd name="T11" fmla="*/ 9 h 286"/>
              <a:gd name="T12" fmla="*/ 611 w 624"/>
              <a:gd name="T13" fmla="*/ 237 h 286"/>
              <a:gd name="T14" fmla="*/ 620 w 624"/>
              <a:gd name="T15" fmla="*/ 268 h 286"/>
              <a:gd name="T16" fmla="*/ 593 w 624"/>
              <a:gd name="T17" fmla="*/ 286 h 286"/>
              <a:gd name="T18" fmla="*/ 109 w 624"/>
              <a:gd name="T19" fmla="*/ 230 h 286"/>
              <a:gd name="T20" fmla="*/ 515 w 624"/>
              <a:gd name="T21" fmla="*/ 230 h 286"/>
              <a:gd name="T22" fmla="*/ 312 w 624"/>
              <a:gd name="T23" fmla="*/ 66 h 286"/>
              <a:gd name="T24" fmla="*/ 109 w 624"/>
              <a:gd name="T25" fmla="*/ 230 h 2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24" h="286">
                <a:moveTo>
                  <a:pt x="593" y="286"/>
                </a:moveTo>
                <a:cubicBezTo>
                  <a:pt x="31" y="286"/>
                  <a:pt x="31" y="286"/>
                  <a:pt x="31" y="286"/>
                </a:cubicBezTo>
                <a:cubicBezTo>
                  <a:pt x="19" y="286"/>
                  <a:pt x="8" y="279"/>
                  <a:pt x="4" y="268"/>
                </a:cubicBezTo>
                <a:cubicBezTo>
                  <a:pt x="0" y="257"/>
                  <a:pt x="4" y="244"/>
                  <a:pt x="13" y="237"/>
                </a:cubicBezTo>
                <a:cubicBezTo>
                  <a:pt x="294" y="9"/>
                  <a:pt x="294" y="9"/>
                  <a:pt x="294" y="9"/>
                </a:cubicBezTo>
                <a:cubicBezTo>
                  <a:pt x="305" y="0"/>
                  <a:pt x="319" y="0"/>
                  <a:pt x="330" y="9"/>
                </a:cubicBezTo>
                <a:cubicBezTo>
                  <a:pt x="611" y="237"/>
                  <a:pt x="611" y="237"/>
                  <a:pt x="611" y="237"/>
                </a:cubicBezTo>
                <a:cubicBezTo>
                  <a:pt x="620" y="244"/>
                  <a:pt x="624" y="257"/>
                  <a:pt x="620" y="268"/>
                </a:cubicBezTo>
                <a:cubicBezTo>
                  <a:pt x="616" y="279"/>
                  <a:pt x="605" y="286"/>
                  <a:pt x="593" y="286"/>
                </a:cubicBezTo>
                <a:close/>
                <a:moveTo>
                  <a:pt x="109" y="230"/>
                </a:moveTo>
                <a:cubicBezTo>
                  <a:pt x="515" y="230"/>
                  <a:pt x="515" y="230"/>
                  <a:pt x="515" y="230"/>
                </a:cubicBezTo>
                <a:cubicBezTo>
                  <a:pt x="312" y="66"/>
                  <a:pt x="312" y="66"/>
                  <a:pt x="312" y="66"/>
                </a:cubicBezTo>
                <a:lnTo>
                  <a:pt x="109" y="23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33" name="Freeform 109">
            <a:extLst>
              <a:ext uri="{FF2B5EF4-FFF2-40B4-BE49-F238E27FC236}">
                <a16:creationId xmlns:a16="http://schemas.microsoft.com/office/drawing/2014/main" id="{00000000-0008-0000-0000-000021000000}"/>
              </a:ext>
            </a:extLst>
          </xdr:cNvPr>
          <xdr:cNvSpPr>
            <a:spLocks noEditPoints="1"/>
          </xdr:cNvSpPr>
        </xdr:nvSpPr>
        <xdr:spPr bwMode="auto">
          <a:xfrm>
            <a:off x="4935538" y="1230313"/>
            <a:ext cx="4730750" cy="4552950"/>
          </a:xfrm>
          <a:custGeom>
            <a:avLst/>
            <a:gdLst>
              <a:gd name="T0" fmla="*/ 724 w 1311"/>
              <a:gd name="T1" fmla="*/ 1265 h 1265"/>
              <a:gd name="T2" fmla="*/ 596 w 1311"/>
              <a:gd name="T3" fmla="*/ 1265 h 1265"/>
              <a:gd name="T4" fmla="*/ 590 w 1311"/>
              <a:gd name="T5" fmla="*/ 1265 h 1265"/>
              <a:gd name="T6" fmla="*/ 479 w 1311"/>
              <a:gd name="T7" fmla="*/ 1209 h 1265"/>
              <a:gd name="T8" fmla="*/ 10 w 1311"/>
              <a:gd name="T9" fmla="*/ 830 h 1265"/>
              <a:gd name="T10" fmla="*/ 0 w 1311"/>
              <a:gd name="T11" fmla="*/ 808 h 1265"/>
              <a:gd name="T12" fmla="*/ 0 w 1311"/>
              <a:gd name="T13" fmla="*/ 28 h 1265"/>
              <a:gd name="T14" fmla="*/ 28 w 1311"/>
              <a:gd name="T15" fmla="*/ 0 h 1265"/>
              <a:gd name="T16" fmla="*/ 1283 w 1311"/>
              <a:gd name="T17" fmla="*/ 0 h 1265"/>
              <a:gd name="T18" fmla="*/ 1311 w 1311"/>
              <a:gd name="T19" fmla="*/ 28 h 1265"/>
              <a:gd name="T20" fmla="*/ 1311 w 1311"/>
              <a:gd name="T21" fmla="*/ 815 h 1265"/>
              <a:gd name="T22" fmla="*/ 1301 w 1311"/>
              <a:gd name="T23" fmla="*/ 837 h 1265"/>
              <a:gd name="T24" fmla="*/ 841 w 1311"/>
              <a:gd name="T25" fmla="*/ 1209 h 1265"/>
              <a:gd name="T26" fmla="*/ 730 w 1311"/>
              <a:gd name="T27" fmla="*/ 1265 h 1265"/>
              <a:gd name="T28" fmla="*/ 724 w 1311"/>
              <a:gd name="T29" fmla="*/ 1265 h 1265"/>
              <a:gd name="T30" fmla="*/ 600 w 1311"/>
              <a:gd name="T31" fmla="*/ 1210 h 1265"/>
              <a:gd name="T32" fmla="*/ 720 w 1311"/>
              <a:gd name="T33" fmla="*/ 1210 h 1265"/>
              <a:gd name="T34" fmla="*/ 806 w 1311"/>
              <a:gd name="T35" fmla="*/ 1166 h 1265"/>
              <a:gd name="T36" fmla="*/ 1255 w 1311"/>
              <a:gd name="T37" fmla="*/ 802 h 1265"/>
              <a:gd name="T38" fmla="*/ 1255 w 1311"/>
              <a:gd name="T39" fmla="*/ 56 h 1265"/>
              <a:gd name="T40" fmla="*/ 55 w 1311"/>
              <a:gd name="T41" fmla="*/ 56 h 1265"/>
              <a:gd name="T42" fmla="*/ 55 w 1311"/>
              <a:gd name="T43" fmla="*/ 795 h 1265"/>
              <a:gd name="T44" fmla="*/ 514 w 1311"/>
              <a:gd name="T45" fmla="*/ 1166 h 1265"/>
              <a:gd name="T46" fmla="*/ 600 w 1311"/>
              <a:gd name="T47" fmla="*/ 1210 h 12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1311" h="1265">
                <a:moveTo>
                  <a:pt x="724" y="1265"/>
                </a:moveTo>
                <a:cubicBezTo>
                  <a:pt x="596" y="1265"/>
                  <a:pt x="596" y="1265"/>
                  <a:pt x="596" y="1265"/>
                </a:cubicBezTo>
                <a:cubicBezTo>
                  <a:pt x="594" y="1265"/>
                  <a:pt x="592" y="1265"/>
                  <a:pt x="590" y="1265"/>
                </a:cubicBezTo>
                <a:cubicBezTo>
                  <a:pt x="549" y="1254"/>
                  <a:pt x="512" y="1236"/>
                  <a:pt x="479" y="1209"/>
                </a:cubicBezTo>
                <a:cubicBezTo>
                  <a:pt x="10" y="830"/>
                  <a:pt x="10" y="830"/>
                  <a:pt x="10" y="830"/>
                </a:cubicBezTo>
                <a:cubicBezTo>
                  <a:pt x="3" y="824"/>
                  <a:pt x="0" y="816"/>
                  <a:pt x="0" y="808"/>
                </a:cubicBezTo>
                <a:cubicBezTo>
                  <a:pt x="0" y="28"/>
                  <a:pt x="0" y="28"/>
                  <a:pt x="0" y="28"/>
                </a:cubicBezTo>
                <a:cubicBezTo>
                  <a:pt x="0" y="13"/>
                  <a:pt x="12" y="0"/>
                  <a:pt x="28" y="0"/>
                </a:cubicBezTo>
                <a:cubicBezTo>
                  <a:pt x="1283" y="0"/>
                  <a:pt x="1283" y="0"/>
                  <a:pt x="1283" y="0"/>
                </a:cubicBezTo>
                <a:cubicBezTo>
                  <a:pt x="1299" y="0"/>
                  <a:pt x="1311" y="13"/>
                  <a:pt x="1311" y="28"/>
                </a:cubicBezTo>
                <a:cubicBezTo>
                  <a:pt x="1311" y="815"/>
                  <a:pt x="1311" y="815"/>
                  <a:pt x="1311" y="815"/>
                </a:cubicBezTo>
                <a:cubicBezTo>
                  <a:pt x="1311" y="824"/>
                  <a:pt x="1307" y="832"/>
                  <a:pt x="1301" y="837"/>
                </a:cubicBezTo>
                <a:cubicBezTo>
                  <a:pt x="841" y="1209"/>
                  <a:pt x="841" y="1209"/>
                  <a:pt x="841" y="1209"/>
                </a:cubicBezTo>
                <a:cubicBezTo>
                  <a:pt x="808" y="1236"/>
                  <a:pt x="771" y="1254"/>
                  <a:pt x="730" y="1265"/>
                </a:cubicBezTo>
                <a:cubicBezTo>
                  <a:pt x="728" y="1265"/>
                  <a:pt x="726" y="1265"/>
                  <a:pt x="724" y="1265"/>
                </a:cubicBezTo>
                <a:close/>
                <a:moveTo>
                  <a:pt x="600" y="1210"/>
                </a:moveTo>
                <a:cubicBezTo>
                  <a:pt x="720" y="1210"/>
                  <a:pt x="720" y="1210"/>
                  <a:pt x="720" y="1210"/>
                </a:cubicBezTo>
                <a:cubicBezTo>
                  <a:pt x="752" y="1201"/>
                  <a:pt x="781" y="1186"/>
                  <a:pt x="806" y="1166"/>
                </a:cubicBezTo>
                <a:cubicBezTo>
                  <a:pt x="1255" y="802"/>
                  <a:pt x="1255" y="802"/>
                  <a:pt x="1255" y="802"/>
                </a:cubicBezTo>
                <a:cubicBezTo>
                  <a:pt x="1255" y="56"/>
                  <a:pt x="1255" y="56"/>
                  <a:pt x="1255" y="56"/>
                </a:cubicBezTo>
                <a:cubicBezTo>
                  <a:pt x="55" y="56"/>
                  <a:pt x="55" y="56"/>
                  <a:pt x="55" y="56"/>
                </a:cubicBezTo>
                <a:cubicBezTo>
                  <a:pt x="55" y="795"/>
                  <a:pt x="55" y="795"/>
                  <a:pt x="55" y="795"/>
                </a:cubicBezTo>
                <a:cubicBezTo>
                  <a:pt x="514" y="1166"/>
                  <a:pt x="514" y="1166"/>
                  <a:pt x="514" y="1166"/>
                </a:cubicBezTo>
                <a:cubicBezTo>
                  <a:pt x="539" y="1186"/>
                  <a:pt x="568" y="1201"/>
                  <a:pt x="600" y="1210"/>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grpSp>
    <xdr:clientData/>
  </xdr:twoCellAnchor>
  <xdr:twoCellAnchor editAs="absolute">
    <xdr:from>
      <xdr:col>0</xdr:col>
      <xdr:colOff>114300</xdr:colOff>
      <xdr:row>10</xdr:row>
      <xdr:rowOff>95250</xdr:rowOff>
    </xdr:from>
    <xdr:to>
      <xdr:col>0</xdr:col>
      <xdr:colOff>438670</xdr:colOff>
      <xdr:row>12</xdr:row>
      <xdr:rowOff>38099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114300" y="1685925"/>
          <a:ext cx="324370" cy="323849"/>
          <a:chOff x="3341688" y="152400"/>
          <a:chExt cx="7940675" cy="7927975"/>
        </a:xfrm>
        <a:solidFill>
          <a:schemeClr val="tx1">
            <a:lumMod val="75000"/>
            <a:lumOff val="25000"/>
          </a:schemeClr>
        </a:solidFill>
      </xdr:grpSpPr>
      <xdr:sp macro="" textlink="">
        <xdr:nvSpPr>
          <xdr:cNvPr id="35" name="Freeform 96">
            <a:extLst>
              <a:ext uri="{FF2B5EF4-FFF2-40B4-BE49-F238E27FC236}">
                <a16:creationId xmlns:a16="http://schemas.microsoft.com/office/drawing/2014/main" id="{00000000-0008-0000-0000-000023000000}"/>
              </a:ext>
            </a:extLst>
          </xdr:cNvPr>
          <xdr:cNvSpPr>
            <a:spLocks/>
          </xdr:cNvSpPr>
        </xdr:nvSpPr>
        <xdr:spPr bwMode="auto">
          <a:xfrm>
            <a:off x="7094538" y="1652588"/>
            <a:ext cx="862013" cy="212725"/>
          </a:xfrm>
          <a:custGeom>
            <a:avLst/>
            <a:gdLst>
              <a:gd name="T0" fmla="*/ 273 w 543"/>
              <a:gd name="T1" fmla="*/ 0 h 134"/>
              <a:gd name="T2" fmla="*/ 205 w 543"/>
              <a:gd name="T3" fmla="*/ 0 h 134"/>
              <a:gd name="T4" fmla="*/ 0 w 543"/>
              <a:gd name="T5" fmla="*/ 0 h 134"/>
              <a:gd name="T6" fmla="*/ 0 w 543"/>
              <a:gd name="T7" fmla="*/ 134 h 134"/>
              <a:gd name="T8" fmla="*/ 137 w 543"/>
              <a:gd name="T9" fmla="*/ 134 h 134"/>
              <a:gd name="T10" fmla="*/ 205 w 543"/>
              <a:gd name="T11" fmla="*/ 134 h 134"/>
              <a:gd name="T12" fmla="*/ 273 w 543"/>
              <a:gd name="T13" fmla="*/ 134 h 134"/>
              <a:gd name="T14" fmla="*/ 339 w 543"/>
              <a:gd name="T15" fmla="*/ 134 h 134"/>
              <a:gd name="T16" fmla="*/ 543 w 543"/>
              <a:gd name="T17" fmla="*/ 134 h 134"/>
              <a:gd name="T18" fmla="*/ 543 w 543"/>
              <a:gd name="T19" fmla="*/ 0 h 134"/>
              <a:gd name="T20" fmla="*/ 339 w 543"/>
              <a:gd name="T21" fmla="*/ 0 h 134"/>
              <a:gd name="T22" fmla="*/ 273 w 543"/>
              <a:gd name="T23" fmla="*/ 0 h 1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543" h="134">
                <a:moveTo>
                  <a:pt x="273" y="0"/>
                </a:moveTo>
                <a:lnTo>
                  <a:pt x="205" y="0"/>
                </a:lnTo>
                <a:lnTo>
                  <a:pt x="0" y="0"/>
                </a:lnTo>
                <a:lnTo>
                  <a:pt x="0" y="134"/>
                </a:lnTo>
                <a:lnTo>
                  <a:pt x="137" y="134"/>
                </a:lnTo>
                <a:lnTo>
                  <a:pt x="205" y="134"/>
                </a:lnTo>
                <a:lnTo>
                  <a:pt x="273" y="134"/>
                </a:lnTo>
                <a:lnTo>
                  <a:pt x="339" y="134"/>
                </a:lnTo>
                <a:lnTo>
                  <a:pt x="543" y="134"/>
                </a:lnTo>
                <a:lnTo>
                  <a:pt x="543" y="0"/>
                </a:lnTo>
                <a:lnTo>
                  <a:pt x="339" y="0"/>
                </a:lnTo>
                <a:lnTo>
                  <a:pt x="27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sp macro="" textlink="">
        <xdr:nvSpPr>
          <xdr:cNvPr id="36" name="Freeform 97">
            <a:extLst>
              <a:ext uri="{FF2B5EF4-FFF2-40B4-BE49-F238E27FC236}">
                <a16:creationId xmlns:a16="http://schemas.microsoft.com/office/drawing/2014/main" id="{00000000-0008-0000-0000-000024000000}"/>
              </a:ext>
            </a:extLst>
          </xdr:cNvPr>
          <xdr:cNvSpPr>
            <a:spLocks noEditPoints="1"/>
          </xdr:cNvSpPr>
        </xdr:nvSpPr>
        <xdr:spPr bwMode="auto">
          <a:xfrm>
            <a:off x="3341688" y="152400"/>
            <a:ext cx="7940675" cy="7927975"/>
          </a:xfrm>
          <a:custGeom>
            <a:avLst/>
            <a:gdLst>
              <a:gd name="T0" fmla="*/ 1845 w 2202"/>
              <a:gd name="T1" fmla="*/ 595 h 2203"/>
              <a:gd name="T2" fmla="*/ 1428 w 2202"/>
              <a:gd name="T3" fmla="*/ 434 h 2203"/>
              <a:gd name="T4" fmla="*/ 893 w 2202"/>
              <a:gd name="T5" fmla="*/ 119 h 2203"/>
              <a:gd name="T6" fmla="*/ 357 w 2202"/>
              <a:gd name="T7" fmla="*/ 536 h 2203"/>
              <a:gd name="T8" fmla="*/ 89 w 2202"/>
              <a:gd name="T9" fmla="*/ 1012 h 2203"/>
              <a:gd name="T10" fmla="*/ 357 w 2202"/>
              <a:gd name="T11" fmla="*/ 1131 h 2203"/>
              <a:gd name="T12" fmla="*/ 322 w 2202"/>
              <a:gd name="T13" fmla="*/ 1754 h 2203"/>
              <a:gd name="T14" fmla="*/ 466 w 2202"/>
              <a:gd name="T15" fmla="*/ 1779 h 2203"/>
              <a:gd name="T16" fmla="*/ 1012 w 2202"/>
              <a:gd name="T17" fmla="*/ 2113 h 2203"/>
              <a:gd name="T18" fmla="*/ 1131 w 2202"/>
              <a:gd name="T19" fmla="*/ 1845 h 2203"/>
              <a:gd name="T20" fmla="*/ 1817 w 2202"/>
              <a:gd name="T21" fmla="*/ 1906 h 2203"/>
              <a:gd name="T22" fmla="*/ 1647 w 2202"/>
              <a:gd name="T23" fmla="*/ 1606 h 2203"/>
              <a:gd name="T24" fmla="*/ 2113 w 2202"/>
              <a:gd name="T25" fmla="*/ 1191 h 2203"/>
              <a:gd name="T26" fmla="*/ 59 w 2202"/>
              <a:gd name="T27" fmla="*/ 1101 h 2203"/>
              <a:gd name="T28" fmla="*/ 406 w 2202"/>
              <a:gd name="T29" fmla="*/ 1838 h 2203"/>
              <a:gd name="T30" fmla="*/ 406 w 2202"/>
              <a:gd name="T31" fmla="*/ 1796 h 2203"/>
              <a:gd name="T32" fmla="*/ 1796 w 2202"/>
              <a:gd name="T33" fmla="*/ 1838 h 2203"/>
              <a:gd name="T34" fmla="*/ 1282 w 2202"/>
              <a:gd name="T35" fmla="*/ 1761 h 2203"/>
              <a:gd name="T36" fmla="*/ 441 w 2202"/>
              <a:gd name="T37" fmla="*/ 1283 h 2203"/>
              <a:gd name="T38" fmla="*/ 416 w 2202"/>
              <a:gd name="T39" fmla="*/ 161 h 2203"/>
              <a:gd name="T40" fmla="*/ 791 w 2202"/>
              <a:gd name="T41" fmla="*/ 119 h 2203"/>
              <a:gd name="T42" fmla="*/ 672 w 2202"/>
              <a:gd name="T43" fmla="*/ 238 h 2203"/>
              <a:gd name="T44" fmla="*/ 506 w 2202"/>
              <a:gd name="T45" fmla="*/ 417 h 2203"/>
              <a:gd name="T46" fmla="*/ 416 w 2202"/>
              <a:gd name="T47" fmla="*/ 536 h 2203"/>
              <a:gd name="T48" fmla="*/ 1428 w 2202"/>
              <a:gd name="T49" fmla="*/ 536 h 2203"/>
              <a:gd name="T50" fmla="*/ 1786 w 2202"/>
              <a:gd name="T51" fmla="*/ 417 h 2203"/>
              <a:gd name="T52" fmla="*/ 1161 w 2202"/>
              <a:gd name="T53" fmla="*/ 536 h 2203"/>
              <a:gd name="T54" fmla="*/ 952 w 2202"/>
              <a:gd name="T55" fmla="*/ 476 h 2203"/>
              <a:gd name="T56" fmla="*/ 1054 w 2202"/>
              <a:gd name="T57" fmla="*/ 298 h 2203"/>
              <a:gd name="T58" fmla="*/ 1369 w 2202"/>
              <a:gd name="T59" fmla="*/ 298 h 2203"/>
              <a:gd name="T60" fmla="*/ 970 w 2202"/>
              <a:gd name="T61" fmla="*/ 298 h 2203"/>
              <a:gd name="T62" fmla="*/ 803 w 2202"/>
              <a:gd name="T63" fmla="*/ 298 h 2203"/>
              <a:gd name="T64" fmla="*/ 893 w 2202"/>
              <a:gd name="T65" fmla="*/ 357 h 2203"/>
              <a:gd name="T66" fmla="*/ 863 w 2202"/>
              <a:gd name="T67" fmla="*/ 476 h 2203"/>
              <a:gd name="T68" fmla="*/ 714 w 2202"/>
              <a:gd name="T69" fmla="*/ 536 h 2203"/>
              <a:gd name="T70" fmla="*/ 816 w 2202"/>
              <a:gd name="T71" fmla="*/ 179 h 2203"/>
              <a:gd name="T72" fmla="*/ 1131 w 2202"/>
              <a:gd name="T73" fmla="*/ 179 h 2203"/>
              <a:gd name="T74" fmla="*/ 416 w 2202"/>
              <a:gd name="T75" fmla="*/ 714 h 2203"/>
              <a:gd name="T76" fmla="*/ 684 w 2202"/>
              <a:gd name="T77" fmla="*/ 595 h 2203"/>
              <a:gd name="T78" fmla="*/ 863 w 2202"/>
              <a:gd name="T79" fmla="*/ 595 h 2203"/>
              <a:gd name="T80" fmla="*/ 1131 w 2202"/>
              <a:gd name="T81" fmla="*/ 595 h 2203"/>
              <a:gd name="T82" fmla="*/ 1369 w 2202"/>
              <a:gd name="T83" fmla="*/ 595 h 2203"/>
              <a:gd name="T84" fmla="*/ 1786 w 2202"/>
              <a:gd name="T85" fmla="*/ 1072 h 2203"/>
              <a:gd name="T86" fmla="*/ 416 w 2202"/>
              <a:gd name="T87" fmla="*/ 774 h 2203"/>
              <a:gd name="T88" fmla="*/ 741 w 2202"/>
              <a:gd name="T89" fmla="*/ 1378 h 2203"/>
              <a:gd name="T90" fmla="*/ 807 w 2202"/>
              <a:gd name="T91" fmla="*/ 1396 h 2203"/>
              <a:gd name="T92" fmla="*/ 824 w 2202"/>
              <a:gd name="T93" fmla="*/ 1461 h 2203"/>
              <a:gd name="T94" fmla="*/ 1131 w 2202"/>
              <a:gd name="T95" fmla="*/ 1783 h 2203"/>
              <a:gd name="T96" fmla="*/ 1428 w 2202"/>
              <a:gd name="T97" fmla="*/ 1131 h 2203"/>
              <a:gd name="T98" fmla="*/ 1783 w 2202"/>
              <a:gd name="T99" fmla="*/ 1131 h 2203"/>
              <a:gd name="T100" fmla="*/ 1071 w 2202"/>
              <a:gd name="T101" fmla="*/ 2113 h 2203"/>
              <a:gd name="T102" fmla="*/ 2113 w 2202"/>
              <a:gd name="T103" fmla="*/ 1131 h 2203"/>
              <a:gd name="T104" fmla="*/ 2113 w 2202"/>
              <a:gd name="T105" fmla="*/ 1131 h 22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2202" h="2203">
                <a:moveTo>
                  <a:pt x="2113" y="1012"/>
                </a:moveTo>
                <a:cubicBezTo>
                  <a:pt x="2074" y="1012"/>
                  <a:pt x="2041" y="1037"/>
                  <a:pt x="2029" y="1072"/>
                </a:cubicBezTo>
                <a:cubicBezTo>
                  <a:pt x="1845" y="1072"/>
                  <a:pt x="1845" y="1072"/>
                  <a:pt x="1845" y="1072"/>
                </a:cubicBezTo>
                <a:cubicBezTo>
                  <a:pt x="1845" y="595"/>
                  <a:pt x="1845" y="595"/>
                  <a:pt x="1845" y="595"/>
                </a:cubicBezTo>
                <a:cubicBezTo>
                  <a:pt x="1845" y="536"/>
                  <a:pt x="1845" y="536"/>
                  <a:pt x="1845" y="536"/>
                </a:cubicBezTo>
                <a:cubicBezTo>
                  <a:pt x="1845" y="357"/>
                  <a:pt x="1845" y="357"/>
                  <a:pt x="1845" y="357"/>
                </a:cubicBezTo>
                <a:cubicBezTo>
                  <a:pt x="1505" y="357"/>
                  <a:pt x="1505" y="357"/>
                  <a:pt x="1505" y="357"/>
                </a:cubicBezTo>
                <a:cubicBezTo>
                  <a:pt x="1428" y="434"/>
                  <a:pt x="1428" y="434"/>
                  <a:pt x="1428" y="434"/>
                </a:cubicBezTo>
                <a:cubicBezTo>
                  <a:pt x="1428" y="238"/>
                  <a:pt x="1428" y="238"/>
                  <a:pt x="1428" y="238"/>
                </a:cubicBezTo>
                <a:cubicBezTo>
                  <a:pt x="1190" y="238"/>
                  <a:pt x="1190" y="238"/>
                  <a:pt x="1190" y="238"/>
                </a:cubicBezTo>
                <a:cubicBezTo>
                  <a:pt x="1190" y="119"/>
                  <a:pt x="1190" y="119"/>
                  <a:pt x="1190" y="119"/>
                </a:cubicBezTo>
                <a:cubicBezTo>
                  <a:pt x="893" y="119"/>
                  <a:pt x="893" y="119"/>
                  <a:pt x="893" y="119"/>
                </a:cubicBezTo>
                <a:cubicBezTo>
                  <a:pt x="893" y="0"/>
                  <a:pt x="893" y="0"/>
                  <a:pt x="893" y="0"/>
                </a:cubicBezTo>
                <a:cubicBezTo>
                  <a:pt x="493" y="0"/>
                  <a:pt x="493" y="0"/>
                  <a:pt x="493" y="0"/>
                </a:cubicBezTo>
                <a:cubicBezTo>
                  <a:pt x="357" y="137"/>
                  <a:pt x="357" y="137"/>
                  <a:pt x="357" y="137"/>
                </a:cubicBezTo>
                <a:cubicBezTo>
                  <a:pt x="357" y="536"/>
                  <a:pt x="357" y="536"/>
                  <a:pt x="357" y="536"/>
                </a:cubicBezTo>
                <a:cubicBezTo>
                  <a:pt x="357" y="774"/>
                  <a:pt x="357" y="774"/>
                  <a:pt x="357" y="774"/>
                </a:cubicBezTo>
                <a:cubicBezTo>
                  <a:pt x="357" y="1072"/>
                  <a:pt x="357" y="1072"/>
                  <a:pt x="357" y="1072"/>
                </a:cubicBezTo>
                <a:cubicBezTo>
                  <a:pt x="173" y="1072"/>
                  <a:pt x="173" y="1072"/>
                  <a:pt x="173" y="1072"/>
                </a:cubicBezTo>
                <a:cubicBezTo>
                  <a:pt x="161" y="1037"/>
                  <a:pt x="128" y="1012"/>
                  <a:pt x="89" y="1012"/>
                </a:cubicBezTo>
                <a:cubicBezTo>
                  <a:pt x="40" y="1012"/>
                  <a:pt x="0" y="1052"/>
                  <a:pt x="0" y="1101"/>
                </a:cubicBezTo>
                <a:cubicBezTo>
                  <a:pt x="0" y="1151"/>
                  <a:pt x="40" y="1191"/>
                  <a:pt x="89" y="1191"/>
                </a:cubicBezTo>
                <a:cubicBezTo>
                  <a:pt x="128" y="1191"/>
                  <a:pt x="161" y="1166"/>
                  <a:pt x="173" y="1131"/>
                </a:cubicBezTo>
                <a:cubicBezTo>
                  <a:pt x="357" y="1131"/>
                  <a:pt x="357" y="1131"/>
                  <a:pt x="357" y="1131"/>
                </a:cubicBezTo>
                <a:cubicBezTo>
                  <a:pt x="358" y="1131"/>
                  <a:pt x="358" y="1131"/>
                  <a:pt x="358" y="1131"/>
                </a:cubicBezTo>
                <a:cubicBezTo>
                  <a:pt x="365" y="1314"/>
                  <a:pt x="438" y="1480"/>
                  <a:pt x="555" y="1606"/>
                </a:cubicBezTo>
                <a:cubicBezTo>
                  <a:pt x="423" y="1737"/>
                  <a:pt x="423" y="1737"/>
                  <a:pt x="423" y="1737"/>
                </a:cubicBezTo>
                <a:cubicBezTo>
                  <a:pt x="390" y="1722"/>
                  <a:pt x="349" y="1727"/>
                  <a:pt x="322" y="1754"/>
                </a:cubicBezTo>
                <a:cubicBezTo>
                  <a:pt x="287" y="1789"/>
                  <a:pt x="287" y="1845"/>
                  <a:pt x="322" y="1880"/>
                </a:cubicBezTo>
                <a:cubicBezTo>
                  <a:pt x="339" y="1897"/>
                  <a:pt x="362" y="1906"/>
                  <a:pt x="385" y="1906"/>
                </a:cubicBezTo>
                <a:cubicBezTo>
                  <a:pt x="409" y="1906"/>
                  <a:pt x="432" y="1897"/>
                  <a:pt x="449" y="1880"/>
                </a:cubicBezTo>
                <a:cubicBezTo>
                  <a:pt x="476" y="1853"/>
                  <a:pt x="481" y="1812"/>
                  <a:pt x="466" y="1779"/>
                </a:cubicBezTo>
                <a:cubicBezTo>
                  <a:pt x="597" y="1648"/>
                  <a:pt x="597" y="1648"/>
                  <a:pt x="597" y="1648"/>
                </a:cubicBezTo>
                <a:cubicBezTo>
                  <a:pt x="723" y="1764"/>
                  <a:pt x="888" y="1837"/>
                  <a:pt x="1071" y="1845"/>
                </a:cubicBezTo>
                <a:cubicBezTo>
                  <a:pt x="1071" y="2030"/>
                  <a:pt x="1071" y="2030"/>
                  <a:pt x="1071" y="2030"/>
                </a:cubicBezTo>
                <a:cubicBezTo>
                  <a:pt x="1037" y="2042"/>
                  <a:pt x="1012" y="2075"/>
                  <a:pt x="1012" y="2113"/>
                </a:cubicBezTo>
                <a:cubicBezTo>
                  <a:pt x="1012" y="2163"/>
                  <a:pt x="1052" y="2203"/>
                  <a:pt x="1101" y="2203"/>
                </a:cubicBezTo>
                <a:cubicBezTo>
                  <a:pt x="1150" y="2203"/>
                  <a:pt x="1190" y="2163"/>
                  <a:pt x="1190" y="2113"/>
                </a:cubicBezTo>
                <a:cubicBezTo>
                  <a:pt x="1190" y="2075"/>
                  <a:pt x="1165" y="2042"/>
                  <a:pt x="1131" y="2030"/>
                </a:cubicBezTo>
                <a:cubicBezTo>
                  <a:pt x="1131" y="1845"/>
                  <a:pt x="1131" y="1845"/>
                  <a:pt x="1131" y="1845"/>
                </a:cubicBezTo>
                <a:cubicBezTo>
                  <a:pt x="1314" y="1837"/>
                  <a:pt x="1479" y="1764"/>
                  <a:pt x="1605" y="1648"/>
                </a:cubicBezTo>
                <a:cubicBezTo>
                  <a:pt x="1736" y="1779"/>
                  <a:pt x="1736" y="1779"/>
                  <a:pt x="1736" y="1779"/>
                </a:cubicBezTo>
                <a:cubicBezTo>
                  <a:pt x="1721" y="1812"/>
                  <a:pt x="1726" y="1853"/>
                  <a:pt x="1753" y="1880"/>
                </a:cubicBezTo>
                <a:cubicBezTo>
                  <a:pt x="1770" y="1897"/>
                  <a:pt x="1793" y="1906"/>
                  <a:pt x="1817" y="1906"/>
                </a:cubicBezTo>
                <a:cubicBezTo>
                  <a:pt x="1840" y="1906"/>
                  <a:pt x="1863" y="1897"/>
                  <a:pt x="1880" y="1880"/>
                </a:cubicBezTo>
                <a:cubicBezTo>
                  <a:pt x="1915" y="1845"/>
                  <a:pt x="1915" y="1789"/>
                  <a:pt x="1880" y="1754"/>
                </a:cubicBezTo>
                <a:cubicBezTo>
                  <a:pt x="1853" y="1727"/>
                  <a:pt x="1812" y="1722"/>
                  <a:pt x="1779" y="1737"/>
                </a:cubicBezTo>
                <a:cubicBezTo>
                  <a:pt x="1647" y="1606"/>
                  <a:pt x="1647" y="1606"/>
                  <a:pt x="1647" y="1606"/>
                </a:cubicBezTo>
                <a:cubicBezTo>
                  <a:pt x="1764" y="1480"/>
                  <a:pt x="1837" y="1314"/>
                  <a:pt x="1844" y="1131"/>
                </a:cubicBezTo>
                <a:cubicBezTo>
                  <a:pt x="1845" y="1131"/>
                  <a:pt x="1845" y="1131"/>
                  <a:pt x="1845" y="1131"/>
                </a:cubicBezTo>
                <a:cubicBezTo>
                  <a:pt x="2029" y="1131"/>
                  <a:pt x="2029" y="1131"/>
                  <a:pt x="2029" y="1131"/>
                </a:cubicBezTo>
                <a:cubicBezTo>
                  <a:pt x="2041" y="1166"/>
                  <a:pt x="2074" y="1191"/>
                  <a:pt x="2113" y="1191"/>
                </a:cubicBezTo>
                <a:cubicBezTo>
                  <a:pt x="2162" y="1191"/>
                  <a:pt x="2202" y="1151"/>
                  <a:pt x="2202" y="1101"/>
                </a:cubicBezTo>
                <a:cubicBezTo>
                  <a:pt x="2202" y="1052"/>
                  <a:pt x="2162" y="1012"/>
                  <a:pt x="2113" y="1012"/>
                </a:cubicBezTo>
                <a:close/>
                <a:moveTo>
                  <a:pt x="89" y="1131"/>
                </a:moveTo>
                <a:cubicBezTo>
                  <a:pt x="73" y="1131"/>
                  <a:pt x="59" y="1118"/>
                  <a:pt x="59" y="1101"/>
                </a:cubicBezTo>
                <a:cubicBezTo>
                  <a:pt x="59" y="1085"/>
                  <a:pt x="73" y="1072"/>
                  <a:pt x="89" y="1072"/>
                </a:cubicBezTo>
                <a:cubicBezTo>
                  <a:pt x="105" y="1072"/>
                  <a:pt x="119" y="1085"/>
                  <a:pt x="119" y="1101"/>
                </a:cubicBezTo>
                <a:cubicBezTo>
                  <a:pt x="119" y="1118"/>
                  <a:pt x="105" y="1131"/>
                  <a:pt x="89" y="1131"/>
                </a:cubicBezTo>
                <a:close/>
                <a:moveTo>
                  <a:pt x="406" y="1838"/>
                </a:moveTo>
                <a:cubicBezTo>
                  <a:pt x="395" y="1849"/>
                  <a:pt x="376" y="1849"/>
                  <a:pt x="364" y="1838"/>
                </a:cubicBezTo>
                <a:cubicBezTo>
                  <a:pt x="353" y="1826"/>
                  <a:pt x="353" y="1807"/>
                  <a:pt x="364" y="1796"/>
                </a:cubicBezTo>
                <a:cubicBezTo>
                  <a:pt x="370" y="1790"/>
                  <a:pt x="377" y="1787"/>
                  <a:pt x="385" y="1787"/>
                </a:cubicBezTo>
                <a:cubicBezTo>
                  <a:pt x="393" y="1787"/>
                  <a:pt x="401" y="1790"/>
                  <a:pt x="406" y="1796"/>
                </a:cubicBezTo>
                <a:cubicBezTo>
                  <a:pt x="418" y="1807"/>
                  <a:pt x="418" y="1826"/>
                  <a:pt x="406" y="1838"/>
                </a:cubicBezTo>
                <a:close/>
                <a:moveTo>
                  <a:pt x="1838" y="1796"/>
                </a:moveTo>
                <a:cubicBezTo>
                  <a:pt x="1849" y="1807"/>
                  <a:pt x="1849" y="1826"/>
                  <a:pt x="1838" y="1838"/>
                </a:cubicBezTo>
                <a:cubicBezTo>
                  <a:pt x="1826" y="1849"/>
                  <a:pt x="1807" y="1849"/>
                  <a:pt x="1796" y="1838"/>
                </a:cubicBezTo>
                <a:cubicBezTo>
                  <a:pt x="1784" y="1826"/>
                  <a:pt x="1784" y="1807"/>
                  <a:pt x="1796" y="1796"/>
                </a:cubicBezTo>
                <a:cubicBezTo>
                  <a:pt x="1801" y="1790"/>
                  <a:pt x="1809" y="1787"/>
                  <a:pt x="1817" y="1787"/>
                </a:cubicBezTo>
                <a:cubicBezTo>
                  <a:pt x="1825" y="1787"/>
                  <a:pt x="1832" y="1790"/>
                  <a:pt x="1838" y="1796"/>
                </a:cubicBezTo>
                <a:close/>
                <a:moveTo>
                  <a:pt x="1282" y="1761"/>
                </a:moveTo>
                <a:cubicBezTo>
                  <a:pt x="1352" y="1691"/>
                  <a:pt x="1409" y="1581"/>
                  <a:pt x="1445" y="1446"/>
                </a:cubicBezTo>
                <a:cubicBezTo>
                  <a:pt x="1581" y="1410"/>
                  <a:pt x="1691" y="1353"/>
                  <a:pt x="1761" y="1283"/>
                </a:cubicBezTo>
                <a:cubicBezTo>
                  <a:pt x="1697" y="1515"/>
                  <a:pt x="1514" y="1698"/>
                  <a:pt x="1282" y="1761"/>
                </a:cubicBezTo>
                <a:close/>
                <a:moveTo>
                  <a:pt x="441" y="1283"/>
                </a:moveTo>
                <a:cubicBezTo>
                  <a:pt x="511" y="1353"/>
                  <a:pt x="621" y="1410"/>
                  <a:pt x="757" y="1446"/>
                </a:cubicBezTo>
                <a:cubicBezTo>
                  <a:pt x="793" y="1581"/>
                  <a:pt x="850" y="1691"/>
                  <a:pt x="920" y="1761"/>
                </a:cubicBezTo>
                <a:cubicBezTo>
                  <a:pt x="688" y="1698"/>
                  <a:pt x="505" y="1515"/>
                  <a:pt x="441" y="1283"/>
                </a:cubicBezTo>
                <a:close/>
                <a:moveTo>
                  <a:pt x="416" y="161"/>
                </a:moveTo>
                <a:cubicBezTo>
                  <a:pt x="518" y="60"/>
                  <a:pt x="518" y="60"/>
                  <a:pt x="518" y="60"/>
                </a:cubicBezTo>
                <a:cubicBezTo>
                  <a:pt x="833" y="60"/>
                  <a:pt x="833" y="60"/>
                  <a:pt x="833" y="60"/>
                </a:cubicBezTo>
                <a:cubicBezTo>
                  <a:pt x="833" y="119"/>
                  <a:pt x="833" y="119"/>
                  <a:pt x="833" y="119"/>
                </a:cubicBezTo>
                <a:cubicBezTo>
                  <a:pt x="791" y="119"/>
                  <a:pt x="791" y="119"/>
                  <a:pt x="791" y="119"/>
                </a:cubicBezTo>
                <a:cubicBezTo>
                  <a:pt x="732" y="179"/>
                  <a:pt x="732" y="179"/>
                  <a:pt x="732" y="179"/>
                </a:cubicBezTo>
                <a:cubicBezTo>
                  <a:pt x="506" y="179"/>
                  <a:pt x="506" y="179"/>
                  <a:pt x="506" y="179"/>
                </a:cubicBezTo>
                <a:cubicBezTo>
                  <a:pt x="506" y="238"/>
                  <a:pt x="506" y="238"/>
                  <a:pt x="506" y="238"/>
                </a:cubicBezTo>
                <a:cubicBezTo>
                  <a:pt x="672" y="238"/>
                  <a:pt x="672" y="238"/>
                  <a:pt x="672" y="238"/>
                </a:cubicBezTo>
                <a:cubicBezTo>
                  <a:pt x="655" y="256"/>
                  <a:pt x="655" y="256"/>
                  <a:pt x="655" y="256"/>
                </a:cubicBezTo>
                <a:cubicBezTo>
                  <a:pt x="655" y="357"/>
                  <a:pt x="655" y="357"/>
                  <a:pt x="655" y="357"/>
                </a:cubicBezTo>
                <a:cubicBezTo>
                  <a:pt x="506" y="357"/>
                  <a:pt x="506" y="357"/>
                  <a:pt x="506" y="357"/>
                </a:cubicBezTo>
                <a:cubicBezTo>
                  <a:pt x="506" y="417"/>
                  <a:pt x="506" y="417"/>
                  <a:pt x="506" y="417"/>
                </a:cubicBezTo>
                <a:cubicBezTo>
                  <a:pt x="655" y="417"/>
                  <a:pt x="655" y="417"/>
                  <a:pt x="655" y="417"/>
                </a:cubicBezTo>
                <a:cubicBezTo>
                  <a:pt x="655" y="536"/>
                  <a:pt x="655" y="536"/>
                  <a:pt x="655" y="536"/>
                </a:cubicBezTo>
                <a:cubicBezTo>
                  <a:pt x="506" y="536"/>
                  <a:pt x="506" y="536"/>
                  <a:pt x="506" y="536"/>
                </a:cubicBezTo>
                <a:cubicBezTo>
                  <a:pt x="416" y="536"/>
                  <a:pt x="416" y="536"/>
                  <a:pt x="416" y="536"/>
                </a:cubicBezTo>
                <a:lnTo>
                  <a:pt x="416" y="161"/>
                </a:lnTo>
                <a:close/>
                <a:moveTo>
                  <a:pt x="1786" y="417"/>
                </a:moveTo>
                <a:cubicBezTo>
                  <a:pt x="1786" y="536"/>
                  <a:pt x="1786" y="536"/>
                  <a:pt x="1786" y="536"/>
                </a:cubicBezTo>
                <a:cubicBezTo>
                  <a:pt x="1428" y="536"/>
                  <a:pt x="1428" y="536"/>
                  <a:pt x="1428" y="536"/>
                </a:cubicBezTo>
                <a:cubicBezTo>
                  <a:pt x="1411" y="536"/>
                  <a:pt x="1411" y="536"/>
                  <a:pt x="1411" y="536"/>
                </a:cubicBezTo>
                <a:cubicBezTo>
                  <a:pt x="1428" y="518"/>
                  <a:pt x="1428" y="518"/>
                  <a:pt x="1428" y="518"/>
                </a:cubicBezTo>
                <a:cubicBezTo>
                  <a:pt x="1530" y="417"/>
                  <a:pt x="1530" y="417"/>
                  <a:pt x="1530" y="417"/>
                </a:cubicBezTo>
                <a:lnTo>
                  <a:pt x="1786" y="417"/>
                </a:lnTo>
                <a:close/>
                <a:moveTo>
                  <a:pt x="1369" y="494"/>
                </a:moveTo>
                <a:cubicBezTo>
                  <a:pt x="1327" y="536"/>
                  <a:pt x="1327" y="536"/>
                  <a:pt x="1327" y="536"/>
                </a:cubicBezTo>
                <a:cubicBezTo>
                  <a:pt x="1190" y="536"/>
                  <a:pt x="1190" y="536"/>
                  <a:pt x="1190" y="536"/>
                </a:cubicBezTo>
                <a:cubicBezTo>
                  <a:pt x="1161" y="536"/>
                  <a:pt x="1161" y="536"/>
                  <a:pt x="1161" y="536"/>
                </a:cubicBezTo>
                <a:cubicBezTo>
                  <a:pt x="1131" y="536"/>
                  <a:pt x="1131" y="536"/>
                  <a:pt x="1131" y="536"/>
                </a:cubicBezTo>
                <a:cubicBezTo>
                  <a:pt x="1101" y="536"/>
                  <a:pt x="1101" y="536"/>
                  <a:pt x="1101" y="536"/>
                </a:cubicBezTo>
                <a:cubicBezTo>
                  <a:pt x="952" y="536"/>
                  <a:pt x="952" y="536"/>
                  <a:pt x="952" y="536"/>
                </a:cubicBezTo>
                <a:cubicBezTo>
                  <a:pt x="952" y="476"/>
                  <a:pt x="952" y="476"/>
                  <a:pt x="952" y="476"/>
                </a:cubicBezTo>
                <a:cubicBezTo>
                  <a:pt x="952" y="399"/>
                  <a:pt x="952" y="399"/>
                  <a:pt x="952" y="399"/>
                </a:cubicBezTo>
                <a:cubicBezTo>
                  <a:pt x="994" y="357"/>
                  <a:pt x="994" y="357"/>
                  <a:pt x="994" y="357"/>
                </a:cubicBezTo>
                <a:cubicBezTo>
                  <a:pt x="1041" y="310"/>
                  <a:pt x="1041" y="310"/>
                  <a:pt x="1041" y="310"/>
                </a:cubicBezTo>
                <a:cubicBezTo>
                  <a:pt x="1054" y="298"/>
                  <a:pt x="1054" y="298"/>
                  <a:pt x="1054" y="298"/>
                </a:cubicBezTo>
                <a:cubicBezTo>
                  <a:pt x="1131" y="298"/>
                  <a:pt x="1131" y="298"/>
                  <a:pt x="1131" y="298"/>
                </a:cubicBezTo>
                <a:cubicBezTo>
                  <a:pt x="1161" y="298"/>
                  <a:pt x="1161" y="298"/>
                  <a:pt x="1161" y="298"/>
                </a:cubicBezTo>
                <a:cubicBezTo>
                  <a:pt x="1190" y="298"/>
                  <a:pt x="1190" y="298"/>
                  <a:pt x="1190" y="298"/>
                </a:cubicBezTo>
                <a:cubicBezTo>
                  <a:pt x="1369" y="298"/>
                  <a:pt x="1369" y="298"/>
                  <a:pt x="1369" y="298"/>
                </a:cubicBezTo>
                <a:lnTo>
                  <a:pt x="1369" y="494"/>
                </a:lnTo>
                <a:close/>
                <a:moveTo>
                  <a:pt x="1131" y="238"/>
                </a:moveTo>
                <a:cubicBezTo>
                  <a:pt x="1029" y="238"/>
                  <a:pt x="1029" y="238"/>
                  <a:pt x="1029" y="238"/>
                </a:cubicBezTo>
                <a:cubicBezTo>
                  <a:pt x="970" y="298"/>
                  <a:pt x="970" y="298"/>
                  <a:pt x="970" y="298"/>
                </a:cubicBezTo>
                <a:cubicBezTo>
                  <a:pt x="893" y="298"/>
                  <a:pt x="893" y="298"/>
                  <a:pt x="893" y="298"/>
                </a:cubicBezTo>
                <a:cubicBezTo>
                  <a:pt x="863" y="298"/>
                  <a:pt x="863" y="298"/>
                  <a:pt x="863" y="298"/>
                </a:cubicBezTo>
                <a:cubicBezTo>
                  <a:pt x="833" y="298"/>
                  <a:pt x="833" y="298"/>
                  <a:pt x="833" y="298"/>
                </a:cubicBezTo>
                <a:cubicBezTo>
                  <a:pt x="803" y="298"/>
                  <a:pt x="803" y="298"/>
                  <a:pt x="803" y="298"/>
                </a:cubicBezTo>
                <a:cubicBezTo>
                  <a:pt x="803" y="357"/>
                  <a:pt x="803" y="357"/>
                  <a:pt x="803" y="357"/>
                </a:cubicBezTo>
                <a:cubicBezTo>
                  <a:pt x="833" y="357"/>
                  <a:pt x="833" y="357"/>
                  <a:pt x="833" y="357"/>
                </a:cubicBezTo>
                <a:cubicBezTo>
                  <a:pt x="863" y="357"/>
                  <a:pt x="863" y="357"/>
                  <a:pt x="863" y="357"/>
                </a:cubicBezTo>
                <a:cubicBezTo>
                  <a:pt x="893" y="357"/>
                  <a:pt x="893" y="357"/>
                  <a:pt x="893" y="357"/>
                </a:cubicBezTo>
                <a:cubicBezTo>
                  <a:pt x="910" y="357"/>
                  <a:pt x="910" y="357"/>
                  <a:pt x="910" y="357"/>
                </a:cubicBezTo>
                <a:cubicBezTo>
                  <a:pt x="893" y="375"/>
                  <a:pt x="893" y="375"/>
                  <a:pt x="893" y="375"/>
                </a:cubicBezTo>
                <a:cubicBezTo>
                  <a:pt x="893" y="476"/>
                  <a:pt x="893" y="476"/>
                  <a:pt x="893" y="476"/>
                </a:cubicBezTo>
                <a:cubicBezTo>
                  <a:pt x="863" y="476"/>
                  <a:pt x="863" y="476"/>
                  <a:pt x="863" y="476"/>
                </a:cubicBezTo>
                <a:cubicBezTo>
                  <a:pt x="863" y="536"/>
                  <a:pt x="863" y="536"/>
                  <a:pt x="863" y="536"/>
                </a:cubicBezTo>
                <a:cubicBezTo>
                  <a:pt x="833" y="536"/>
                  <a:pt x="833" y="536"/>
                  <a:pt x="833" y="536"/>
                </a:cubicBezTo>
                <a:cubicBezTo>
                  <a:pt x="744" y="536"/>
                  <a:pt x="744" y="536"/>
                  <a:pt x="744" y="536"/>
                </a:cubicBezTo>
                <a:cubicBezTo>
                  <a:pt x="714" y="536"/>
                  <a:pt x="714" y="536"/>
                  <a:pt x="714" y="536"/>
                </a:cubicBezTo>
                <a:cubicBezTo>
                  <a:pt x="714" y="417"/>
                  <a:pt x="714" y="417"/>
                  <a:pt x="714" y="417"/>
                </a:cubicBezTo>
                <a:cubicBezTo>
                  <a:pt x="714" y="357"/>
                  <a:pt x="714" y="357"/>
                  <a:pt x="714" y="357"/>
                </a:cubicBezTo>
                <a:cubicBezTo>
                  <a:pt x="714" y="280"/>
                  <a:pt x="714" y="280"/>
                  <a:pt x="714" y="280"/>
                </a:cubicBezTo>
                <a:cubicBezTo>
                  <a:pt x="816" y="179"/>
                  <a:pt x="816" y="179"/>
                  <a:pt x="816" y="179"/>
                </a:cubicBezTo>
                <a:cubicBezTo>
                  <a:pt x="833" y="179"/>
                  <a:pt x="833" y="179"/>
                  <a:pt x="833" y="179"/>
                </a:cubicBezTo>
                <a:cubicBezTo>
                  <a:pt x="863" y="179"/>
                  <a:pt x="863" y="179"/>
                  <a:pt x="863" y="179"/>
                </a:cubicBezTo>
                <a:cubicBezTo>
                  <a:pt x="893" y="179"/>
                  <a:pt x="893" y="179"/>
                  <a:pt x="893" y="179"/>
                </a:cubicBezTo>
                <a:cubicBezTo>
                  <a:pt x="1131" y="179"/>
                  <a:pt x="1131" y="179"/>
                  <a:pt x="1131" y="179"/>
                </a:cubicBezTo>
                <a:lnTo>
                  <a:pt x="1131" y="238"/>
                </a:lnTo>
                <a:close/>
                <a:moveTo>
                  <a:pt x="416" y="774"/>
                </a:moveTo>
                <a:cubicBezTo>
                  <a:pt x="416" y="744"/>
                  <a:pt x="416" y="744"/>
                  <a:pt x="416" y="744"/>
                </a:cubicBezTo>
                <a:cubicBezTo>
                  <a:pt x="416" y="714"/>
                  <a:pt x="416" y="714"/>
                  <a:pt x="416" y="714"/>
                </a:cubicBezTo>
                <a:cubicBezTo>
                  <a:pt x="416" y="595"/>
                  <a:pt x="416" y="595"/>
                  <a:pt x="416" y="595"/>
                </a:cubicBezTo>
                <a:cubicBezTo>
                  <a:pt x="506" y="595"/>
                  <a:pt x="506" y="595"/>
                  <a:pt x="506" y="595"/>
                </a:cubicBezTo>
                <a:cubicBezTo>
                  <a:pt x="655" y="595"/>
                  <a:pt x="655" y="595"/>
                  <a:pt x="655" y="595"/>
                </a:cubicBezTo>
                <a:cubicBezTo>
                  <a:pt x="684" y="595"/>
                  <a:pt x="684" y="595"/>
                  <a:pt x="684" y="595"/>
                </a:cubicBezTo>
                <a:cubicBezTo>
                  <a:pt x="714" y="595"/>
                  <a:pt x="714" y="595"/>
                  <a:pt x="714" y="595"/>
                </a:cubicBezTo>
                <a:cubicBezTo>
                  <a:pt x="744" y="595"/>
                  <a:pt x="744" y="595"/>
                  <a:pt x="744" y="595"/>
                </a:cubicBezTo>
                <a:cubicBezTo>
                  <a:pt x="833" y="595"/>
                  <a:pt x="833" y="595"/>
                  <a:pt x="833" y="595"/>
                </a:cubicBezTo>
                <a:cubicBezTo>
                  <a:pt x="863" y="595"/>
                  <a:pt x="863" y="595"/>
                  <a:pt x="863" y="595"/>
                </a:cubicBezTo>
                <a:cubicBezTo>
                  <a:pt x="893" y="595"/>
                  <a:pt x="893" y="595"/>
                  <a:pt x="893" y="595"/>
                </a:cubicBezTo>
                <a:cubicBezTo>
                  <a:pt x="922" y="595"/>
                  <a:pt x="922" y="595"/>
                  <a:pt x="922" y="595"/>
                </a:cubicBezTo>
                <a:cubicBezTo>
                  <a:pt x="952" y="595"/>
                  <a:pt x="952" y="595"/>
                  <a:pt x="952" y="595"/>
                </a:cubicBezTo>
                <a:cubicBezTo>
                  <a:pt x="1131" y="595"/>
                  <a:pt x="1131" y="595"/>
                  <a:pt x="1131" y="595"/>
                </a:cubicBezTo>
                <a:cubicBezTo>
                  <a:pt x="1161" y="595"/>
                  <a:pt x="1161" y="595"/>
                  <a:pt x="1161" y="595"/>
                </a:cubicBezTo>
                <a:cubicBezTo>
                  <a:pt x="1190" y="595"/>
                  <a:pt x="1190" y="595"/>
                  <a:pt x="1190" y="595"/>
                </a:cubicBezTo>
                <a:cubicBezTo>
                  <a:pt x="1267" y="595"/>
                  <a:pt x="1267" y="595"/>
                  <a:pt x="1267" y="595"/>
                </a:cubicBezTo>
                <a:cubicBezTo>
                  <a:pt x="1369" y="595"/>
                  <a:pt x="1369" y="595"/>
                  <a:pt x="1369" y="595"/>
                </a:cubicBezTo>
                <a:cubicBezTo>
                  <a:pt x="1399" y="595"/>
                  <a:pt x="1399" y="595"/>
                  <a:pt x="1399" y="595"/>
                </a:cubicBezTo>
                <a:cubicBezTo>
                  <a:pt x="1428" y="595"/>
                  <a:pt x="1428" y="595"/>
                  <a:pt x="1428" y="595"/>
                </a:cubicBezTo>
                <a:cubicBezTo>
                  <a:pt x="1786" y="595"/>
                  <a:pt x="1786" y="595"/>
                  <a:pt x="1786" y="595"/>
                </a:cubicBezTo>
                <a:cubicBezTo>
                  <a:pt x="1786" y="1072"/>
                  <a:pt x="1786" y="1072"/>
                  <a:pt x="1786" y="1072"/>
                </a:cubicBezTo>
                <a:cubicBezTo>
                  <a:pt x="1488" y="1072"/>
                  <a:pt x="1488" y="1072"/>
                  <a:pt x="1488" y="1072"/>
                </a:cubicBezTo>
                <a:cubicBezTo>
                  <a:pt x="714" y="1072"/>
                  <a:pt x="714" y="1072"/>
                  <a:pt x="714" y="1072"/>
                </a:cubicBezTo>
                <a:cubicBezTo>
                  <a:pt x="416" y="1072"/>
                  <a:pt x="416" y="1072"/>
                  <a:pt x="416" y="1072"/>
                </a:cubicBezTo>
                <a:lnTo>
                  <a:pt x="416" y="774"/>
                </a:lnTo>
                <a:close/>
                <a:moveTo>
                  <a:pt x="741" y="1378"/>
                </a:moveTo>
                <a:cubicBezTo>
                  <a:pt x="565" y="1325"/>
                  <a:pt x="440" y="1234"/>
                  <a:pt x="419" y="1131"/>
                </a:cubicBezTo>
                <a:cubicBezTo>
                  <a:pt x="714" y="1131"/>
                  <a:pt x="714" y="1131"/>
                  <a:pt x="714" y="1131"/>
                </a:cubicBezTo>
                <a:cubicBezTo>
                  <a:pt x="716" y="1219"/>
                  <a:pt x="725" y="1302"/>
                  <a:pt x="741" y="1378"/>
                </a:cubicBezTo>
                <a:close/>
                <a:moveTo>
                  <a:pt x="774" y="1131"/>
                </a:moveTo>
                <a:cubicBezTo>
                  <a:pt x="1071" y="1131"/>
                  <a:pt x="1071" y="1131"/>
                  <a:pt x="1071" y="1131"/>
                </a:cubicBezTo>
                <a:cubicBezTo>
                  <a:pt x="1071" y="1428"/>
                  <a:pt x="1071" y="1428"/>
                  <a:pt x="1071" y="1428"/>
                </a:cubicBezTo>
                <a:cubicBezTo>
                  <a:pt x="977" y="1426"/>
                  <a:pt x="888" y="1415"/>
                  <a:pt x="807" y="1396"/>
                </a:cubicBezTo>
                <a:cubicBezTo>
                  <a:pt x="788" y="1314"/>
                  <a:pt x="776" y="1225"/>
                  <a:pt x="774" y="1131"/>
                </a:cubicBezTo>
                <a:close/>
                <a:moveTo>
                  <a:pt x="1071" y="1488"/>
                </a:moveTo>
                <a:cubicBezTo>
                  <a:pt x="1071" y="1783"/>
                  <a:pt x="1071" y="1783"/>
                  <a:pt x="1071" y="1783"/>
                </a:cubicBezTo>
                <a:cubicBezTo>
                  <a:pt x="969" y="1762"/>
                  <a:pt x="878" y="1638"/>
                  <a:pt x="824" y="1461"/>
                </a:cubicBezTo>
                <a:cubicBezTo>
                  <a:pt x="901" y="1477"/>
                  <a:pt x="984" y="1486"/>
                  <a:pt x="1071" y="1488"/>
                </a:cubicBezTo>
                <a:close/>
                <a:moveTo>
                  <a:pt x="1131" y="1488"/>
                </a:moveTo>
                <a:cubicBezTo>
                  <a:pt x="1218" y="1486"/>
                  <a:pt x="1301" y="1477"/>
                  <a:pt x="1378" y="1461"/>
                </a:cubicBezTo>
                <a:cubicBezTo>
                  <a:pt x="1324" y="1638"/>
                  <a:pt x="1233" y="1762"/>
                  <a:pt x="1131" y="1783"/>
                </a:cubicBezTo>
                <a:lnTo>
                  <a:pt x="1131" y="1488"/>
                </a:lnTo>
                <a:close/>
                <a:moveTo>
                  <a:pt x="1131" y="1428"/>
                </a:moveTo>
                <a:cubicBezTo>
                  <a:pt x="1131" y="1131"/>
                  <a:pt x="1131" y="1131"/>
                  <a:pt x="1131" y="1131"/>
                </a:cubicBezTo>
                <a:cubicBezTo>
                  <a:pt x="1428" y="1131"/>
                  <a:pt x="1428" y="1131"/>
                  <a:pt x="1428" y="1131"/>
                </a:cubicBezTo>
                <a:cubicBezTo>
                  <a:pt x="1426" y="1225"/>
                  <a:pt x="1414" y="1314"/>
                  <a:pt x="1395" y="1396"/>
                </a:cubicBezTo>
                <a:cubicBezTo>
                  <a:pt x="1314" y="1415"/>
                  <a:pt x="1225" y="1426"/>
                  <a:pt x="1131" y="1428"/>
                </a:cubicBezTo>
                <a:close/>
                <a:moveTo>
                  <a:pt x="1488" y="1131"/>
                </a:moveTo>
                <a:cubicBezTo>
                  <a:pt x="1783" y="1131"/>
                  <a:pt x="1783" y="1131"/>
                  <a:pt x="1783" y="1131"/>
                </a:cubicBezTo>
                <a:cubicBezTo>
                  <a:pt x="1762" y="1234"/>
                  <a:pt x="1637" y="1325"/>
                  <a:pt x="1461" y="1378"/>
                </a:cubicBezTo>
                <a:cubicBezTo>
                  <a:pt x="1477" y="1302"/>
                  <a:pt x="1486" y="1219"/>
                  <a:pt x="1488" y="1131"/>
                </a:cubicBezTo>
                <a:close/>
                <a:moveTo>
                  <a:pt x="1101" y="2143"/>
                </a:moveTo>
                <a:cubicBezTo>
                  <a:pt x="1085" y="2143"/>
                  <a:pt x="1071" y="2130"/>
                  <a:pt x="1071" y="2113"/>
                </a:cubicBezTo>
                <a:cubicBezTo>
                  <a:pt x="1071" y="2097"/>
                  <a:pt x="1085" y="2084"/>
                  <a:pt x="1101" y="2084"/>
                </a:cubicBezTo>
                <a:cubicBezTo>
                  <a:pt x="1117" y="2084"/>
                  <a:pt x="1131" y="2097"/>
                  <a:pt x="1131" y="2113"/>
                </a:cubicBezTo>
                <a:cubicBezTo>
                  <a:pt x="1131" y="2130"/>
                  <a:pt x="1117" y="2143"/>
                  <a:pt x="1101" y="2143"/>
                </a:cubicBezTo>
                <a:close/>
                <a:moveTo>
                  <a:pt x="2113" y="1131"/>
                </a:moveTo>
                <a:cubicBezTo>
                  <a:pt x="2097" y="1131"/>
                  <a:pt x="2083" y="1118"/>
                  <a:pt x="2083" y="1101"/>
                </a:cubicBezTo>
                <a:cubicBezTo>
                  <a:pt x="2083" y="1085"/>
                  <a:pt x="2097" y="1072"/>
                  <a:pt x="2113" y="1072"/>
                </a:cubicBezTo>
                <a:cubicBezTo>
                  <a:pt x="2129" y="1072"/>
                  <a:pt x="2143" y="1085"/>
                  <a:pt x="2143" y="1101"/>
                </a:cubicBezTo>
                <a:cubicBezTo>
                  <a:pt x="2143" y="1118"/>
                  <a:pt x="2129" y="1131"/>
                  <a:pt x="2113" y="1131"/>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grpSp>
    <xdr:clientData/>
  </xdr:twoCellAnchor>
  <xdr:twoCellAnchor editAs="absolute">
    <xdr:from>
      <xdr:col>0</xdr:col>
      <xdr:colOff>114300</xdr:colOff>
      <xdr:row>15</xdr:row>
      <xdr:rowOff>133350</xdr:rowOff>
    </xdr:from>
    <xdr:to>
      <xdr:col>0</xdr:col>
      <xdr:colOff>400051</xdr:colOff>
      <xdr:row>17</xdr:row>
      <xdr:rowOff>31921</xdr:rowOff>
    </xdr:to>
    <xdr:sp macro="" textlink="">
      <xdr:nvSpPr>
        <xdr:cNvPr id="37" name="Freeform 113">
          <a:extLst>
            <a:ext uri="{FF2B5EF4-FFF2-40B4-BE49-F238E27FC236}">
              <a16:creationId xmlns:a16="http://schemas.microsoft.com/office/drawing/2014/main" id="{00000000-0008-0000-0000-000025000000}"/>
            </a:ext>
          </a:extLst>
        </xdr:cNvPr>
        <xdr:cNvSpPr>
          <a:spLocks noEditPoints="1"/>
        </xdr:cNvSpPr>
      </xdr:nvSpPr>
      <xdr:spPr bwMode="auto">
        <a:xfrm>
          <a:off x="114300" y="2676525"/>
          <a:ext cx="285751" cy="279571"/>
        </a:xfrm>
        <a:custGeom>
          <a:avLst/>
          <a:gdLst>
            <a:gd name="T0" fmla="*/ 0 w 2137"/>
            <a:gd name="T1" fmla="*/ 1047 h 2095"/>
            <a:gd name="T2" fmla="*/ 2096 w 2137"/>
            <a:gd name="T3" fmla="*/ 1047 h 2095"/>
            <a:gd name="T4" fmla="*/ 1934 w 2137"/>
            <a:gd name="T5" fmla="*/ 1000 h 2095"/>
            <a:gd name="T6" fmla="*/ 1933 w 2137"/>
            <a:gd name="T7" fmla="*/ 1095 h 2095"/>
            <a:gd name="T8" fmla="*/ 1996 w 2137"/>
            <a:gd name="T9" fmla="*/ 1095 h 2095"/>
            <a:gd name="T10" fmla="*/ 1707 w 2137"/>
            <a:gd name="T11" fmla="*/ 1639 h 2095"/>
            <a:gd name="T12" fmla="*/ 1626 w 2137"/>
            <a:gd name="T13" fmla="*/ 1677 h 2095"/>
            <a:gd name="T14" fmla="*/ 1686 w 2137"/>
            <a:gd name="T15" fmla="*/ 1753 h 2095"/>
            <a:gd name="T16" fmla="*/ 1096 w 2137"/>
            <a:gd name="T17" fmla="*/ 1931 h 2095"/>
            <a:gd name="T18" fmla="*/ 1047 w 2137"/>
            <a:gd name="T19" fmla="*/ 1883 h 2095"/>
            <a:gd name="T20" fmla="*/ 1000 w 2137"/>
            <a:gd name="T21" fmla="*/ 1931 h 2095"/>
            <a:gd name="T22" fmla="*/ 409 w 2137"/>
            <a:gd name="T23" fmla="*/ 1754 h 2095"/>
            <a:gd name="T24" fmla="*/ 457 w 2137"/>
            <a:gd name="T25" fmla="*/ 1639 h 2095"/>
            <a:gd name="T26" fmla="*/ 389 w 2137"/>
            <a:gd name="T27" fmla="*/ 1639 h 2095"/>
            <a:gd name="T28" fmla="*/ 97 w 2137"/>
            <a:gd name="T29" fmla="*/ 1095 h 2095"/>
            <a:gd name="T30" fmla="*/ 212 w 2137"/>
            <a:gd name="T31" fmla="*/ 1048 h 2095"/>
            <a:gd name="T32" fmla="*/ 163 w 2137"/>
            <a:gd name="T33" fmla="*/ 1000 h 2095"/>
            <a:gd name="T34" fmla="*/ 342 w 2137"/>
            <a:gd name="T35" fmla="*/ 408 h 2095"/>
            <a:gd name="T36" fmla="*/ 456 w 2137"/>
            <a:gd name="T37" fmla="*/ 457 h 2095"/>
            <a:gd name="T38" fmla="*/ 456 w 2137"/>
            <a:gd name="T39" fmla="*/ 388 h 2095"/>
            <a:gd name="T40" fmla="*/ 1000 w 2137"/>
            <a:gd name="T41" fmla="*/ 96 h 2095"/>
            <a:gd name="T42" fmla="*/ 1047 w 2137"/>
            <a:gd name="T43" fmla="*/ 211 h 2095"/>
            <a:gd name="T44" fmla="*/ 1096 w 2137"/>
            <a:gd name="T45" fmla="*/ 163 h 2095"/>
            <a:gd name="T46" fmla="*/ 1899 w 2137"/>
            <a:gd name="T47" fmla="*/ 618 h 2095"/>
            <a:gd name="T48" fmla="*/ 1600 w 2137"/>
            <a:gd name="T49" fmla="*/ 600 h 2095"/>
            <a:gd name="T50" fmla="*/ 1993 w 2137"/>
            <a:gd name="T51" fmla="*/ 737 h 2095"/>
            <a:gd name="T52" fmla="*/ 2050 w 2137"/>
            <a:gd name="T53" fmla="*/ 701 h 2095"/>
            <a:gd name="T54" fmla="*/ 2095 w 2137"/>
            <a:gd name="T55" fmla="*/ 286 h 2095"/>
            <a:gd name="T56" fmla="*/ 2038 w 2137"/>
            <a:gd name="T57" fmla="*/ 322 h 2095"/>
            <a:gd name="T58" fmla="*/ 1982 w 2137"/>
            <a:gd name="T59" fmla="*/ 572 h 2095"/>
            <a:gd name="T60" fmla="*/ 1043 w 2137"/>
            <a:gd name="T61" fmla="*/ 402 h 2095"/>
            <a:gd name="T62" fmla="*/ 1000 w 2137"/>
            <a:gd name="T63" fmla="*/ 890 h 2095"/>
            <a:gd name="T64" fmla="*/ 1048 w 2137"/>
            <a:gd name="T65" fmla="*/ 1213 h 2095"/>
            <a:gd name="T66" fmla="*/ 1350 w 2137"/>
            <a:gd name="T67" fmla="*/ 1417 h 2095"/>
            <a:gd name="T68" fmla="*/ 1418 w 2137"/>
            <a:gd name="T69" fmla="*/ 1349 h 2095"/>
            <a:gd name="T70" fmla="*/ 1213 w 2137"/>
            <a:gd name="T71" fmla="*/ 1047 h 2095"/>
            <a:gd name="T72" fmla="*/ 1096 w 2137"/>
            <a:gd name="T73" fmla="*/ 451 h 2095"/>
            <a:gd name="T74" fmla="*/ 1043 w 2137"/>
            <a:gd name="T75" fmla="*/ 402 h 2095"/>
            <a:gd name="T76" fmla="*/ 1118 w 2137"/>
            <a:gd name="T77" fmla="*/ 1047 h 2095"/>
            <a:gd name="T78" fmla="*/ 978 w 2137"/>
            <a:gd name="T79" fmla="*/ 1047 h 20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Lst>
          <a:rect l="0" t="0" r="r" b="b"/>
          <a:pathLst>
            <a:path w="2137" h="2095">
              <a:moveTo>
                <a:pt x="1048" y="0"/>
              </a:moveTo>
              <a:cubicBezTo>
                <a:pt x="470" y="0"/>
                <a:pt x="0" y="469"/>
                <a:pt x="0" y="1047"/>
              </a:cubicBezTo>
              <a:cubicBezTo>
                <a:pt x="0" y="1625"/>
                <a:pt x="470" y="2095"/>
                <a:pt x="1048" y="2095"/>
              </a:cubicBezTo>
              <a:cubicBezTo>
                <a:pt x="1626" y="2095"/>
                <a:pt x="2096" y="1625"/>
                <a:pt x="2096" y="1047"/>
              </a:cubicBezTo>
              <a:cubicBezTo>
                <a:pt x="2096" y="1021"/>
                <a:pt x="2074" y="1000"/>
                <a:pt x="2048" y="1000"/>
              </a:cubicBezTo>
              <a:cubicBezTo>
                <a:pt x="1934" y="1000"/>
                <a:pt x="1934" y="1000"/>
                <a:pt x="1934" y="1000"/>
              </a:cubicBezTo>
              <a:cubicBezTo>
                <a:pt x="1908" y="999"/>
                <a:pt x="1886" y="1020"/>
                <a:pt x="1886" y="1047"/>
              </a:cubicBezTo>
              <a:cubicBezTo>
                <a:pt x="1886" y="1073"/>
                <a:pt x="1907" y="1095"/>
                <a:pt x="1933" y="1095"/>
              </a:cubicBezTo>
              <a:cubicBezTo>
                <a:pt x="1933" y="1095"/>
                <a:pt x="1934" y="1095"/>
                <a:pt x="1934" y="1095"/>
              </a:cubicBezTo>
              <a:cubicBezTo>
                <a:pt x="1996" y="1095"/>
                <a:pt x="1996" y="1095"/>
                <a:pt x="1996" y="1095"/>
              </a:cubicBezTo>
              <a:cubicBezTo>
                <a:pt x="1985" y="1321"/>
                <a:pt x="1895" y="1527"/>
                <a:pt x="1753" y="1685"/>
              </a:cubicBezTo>
              <a:cubicBezTo>
                <a:pt x="1707" y="1639"/>
                <a:pt x="1707" y="1639"/>
                <a:pt x="1707" y="1639"/>
              </a:cubicBezTo>
              <a:cubicBezTo>
                <a:pt x="1697" y="1628"/>
                <a:pt x="1682" y="1623"/>
                <a:pt x="1668" y="1625"/>
              </a:cubicBezTo>
              <a:cubicBezTo>
                <a:pt x="1642" y="1628"/>
                <a:pt x="1623" y="1651"/>
                <a:pt x="1626" y="1677"/>
              </a:cubicBezTo>
              <a:cubicBezTo>
                <a:pt x="1627" y="1688"/>
                <a:pt x="1632" y="1698"/>
                <a:pt x="1640" y="1706"/>
              </a:cubicBezTo>
              <a:cubicBezTo>
                <a:pt x="1686" y="1753"/>
                <a:pt x="1686" y="1753"/>
                <a:pt x="1686" y="1753"/>
              </a:cubicBezTo>
              <a:cubicBezTo>
                <a:pt x="1529" y="1896"/>
                <a:pt x="1323" y="1988"/>
                <a:pt x="1096" y="1999"/>
              </a:cubicBezTo>
              <a:cubicBezTo>
                <a:pt x="1096" y="1931"/>
                <a:pt x="1096" y="1931"/>
                <a:pt x="1096" y="1931"/>
              </a:cubicBezTo>
              <a:cubicBezTo>
                <a:pt x="1096" y="1905"/>
                <a:pt x="1075" y="1883"/>
                <a:pt x="1049" y="1883"/>
              </a:cubicBezTo>
              <a:cubicBezTo>
                <a:pt x="1048" y="1883"/>
                <a:pt x="1048" y="1883"/>
                <a:pt x="1047" y="1883"/>
              </a:cubicBezTo>
              <a:cubicBezTo>
                <a:pt x="1021" y="1883"/>
                <a:pt x="1000" y="1905"/>
                <a:pt x="1000" y="1931"/>
              </a:cubicBezTo>
              <a:cubicBezTo>
                <a:pt x="1000" y="1931"/>
                <a:pt x="1000" y="1931"/>
                <a:pt x="1000" y="1931"/>
              </a:cubicBezTo>
              <a:cubicBezTo>
                <a:pt x="1000" y="1999"/>
                <a:pt x="1000" y="1999"/>
                <a:pt x="1000" y="1999"/>
              </a:cubicBezTo>
              <a:cubicBezTo>
                <a:pt x="773" y="1988"/>
                <a:pt x="567" y="1897"/>
                <a:pt x="409" y="1754"/>
              </a:cubicBezTo>
              <a:cubicBezTo>
                <a:pt x="456" y="1706"/>
                <a:pt x="456" y="1706"/>
                <a:pt x="456" y="1706"/>
              </a:cubicBezTo>
              <a:cubicBezTo>
                <a:pt x="475" y="1687"/>
                <a:pt x="475" y="1657"/>
                <a:pt x="457" y="1639"/>
              </a:cubicBezTo>
              <a:cubicBezTo>
                <a:pt x="446" y="1628"/>
                <a:pt x="432" y="1623"/>
                <a:pt x="417" y="1625"/>
              </a:cubicBezTo>
              <a:cubicBezTo>
                <a:pt x="406" y="1626"/>
                <a:pt x="396" y="1631"/>
                <a:pt x="389" y="1639"/>
              </a:cubicBezTo>
              <a:cubicBezTo>
                <a:pt x="341" y="1687"/>
                <a:pt x="341" y="1687"/>
                <a:pt x="341" y="1687"/>
              </a:cubicBezTo>
              <a:cubicBezTo>
                <a:pt x="198" y="1529"/>
                <a:pt x="108" y="1322"/>
                <a:pt x="97" y="1095"/>
              </a:cubicBezTo>
              <a:cubicBezTo>
                <a:pt x="163" y="1095"/>
                <a:pt x="163" y="1095"/>
                <a:pt x="163" y="1095"/>
              </a:cubicBezTo>
              <a:cubicBezTo>
                <a:pt x="190" y="1095"/>
                <a:pt x="211" y="1074"/>
                <a:pt x="212" y="1048"/>
              </a:cubicBezTo>
              <a:cubicBezTo>
                <a:pt x="212" y="1022"/>
                <a:pt x="191" y="1000"/>
                <a:pt x="165" y="1000"/>
              </a:cubicBezTo>
              <a:cubicBezTo>
                <a:pt x="164" y="1000"/>
                <a:pt x="164" y="1000"/>
                <a:pt x="163" y="1000"/>
              </a:cubicBezTo>
              <a:cubicBezTo>
                <a:pt x="97" y="1000"/>
                <a:pt x="97" y="1000"/>
                <a:pt x="97" y="1000"/>
              </a:cubicBezTo>
              <a:cubicBezTo>
                <a:pt x="108" y="772"/>
                <a:pt x="199" y="566"/>
                <a:pt x="342" y="408"/>
              </a:cubicBezTo>
              <a:cubicBezTo>
                <a:pt x="389" y="455"/>
                <a:pt x="389" y="455"/>
                <a:pt x="389" y="455"/>
              </a:cubicBezTo>
              <a:cubicBezTo>
                <a:pt x="407" y="474"/>
                <a:pt x="437" y="475"/>
                <a:pt x="456" y="457"/>
              </a:cubicBezTo>
              <a:cubicBezTo>
                <a:pt x="475" y="439"/>
                <a:pt x="476" y="408"/>
                <a:pt x="458" y="389"/>
              </a:cubicBezTo>
              <a:cubicBezTo>
                <a:pt x="457" y="389"/>
                <a:pt x="457" y="389"/>
                <a:pt x="456" y="388"/>
              </a:cubicBezTo>
              <a:cubicBezTo>
                <a:pt x="410" y="341"/>
                <a:pt x="410" y="341"/>
                <a:pt x="410" y="341"/>
              </a:cubicBezTo>
              <a:cubicBezTo>
                <a:pt x="567" y="199"/>
                <a:pt x="773" y="108"/>
                <a:pt x="1000" y="96"/>
              </a:cubicBezTo>
              <a:cubicBezTo>
                <a:pt x="1000" y="163"/>
                <a:pt x="1000" y="163"/>
                <a:pt x="1000" y="163"/>
              </a:cubicBezTo>
              <a:cubicBezTo>
                <a:pt x="1000" y="189"/>
                <a:pt x="1021" y="211"/>
                <a:pt x="1047" y="211"/>
              </a:cubicBezTo>
              <a:cubicBezTo>
                <a:pt x="1074" y="211"/>
                <a:pt x="1095" y="190"/>
                <a:pt x="1096" y="164"/>
              </a:cubicBezTo>
              <a:cubicBezTo>
                <a:pt x="1096" y="164"/>
                <a:pt x="1096" y="163"/>
                <a:pt x="1096" y="163"/>
              </a:cubicBezTo>
              <a:cubicBezTo>
                <a:pt x="1096" y="96"/>
                <a:pt x="1096" y="96"/>
                <a:pt x="1096" y="96"/>
              </a:cubicBezTo>
              <a:cubicBezTo>
                <a:pt x="1447" y="114"/>
                <a:pt x="1748" y="321"/>
                <a:pt x="1899" y="618"/>
              </a:cubicBezTo>
              <a:cubicBezTo>
                <a:pt x="1657" y="564"/>
                <a:pt x="1657" y="564"/>
                <a:pt x="1657" y="564"/>
              </a:cubicBezTo>
              <a:cubicBezTo>
                <a:pt x="1632" y="558"/>
                <a:pt x="1606" y="574"/>
                <a:pt x="1600" y="600"/>
              </a:cubicBezTo>
              <a:cubicBezTo>
                <a:pt x="1595" y="625"/>
                <a:pt x="1611" y="651"/>
                <a:pt x="1637" y="657"/>
              </a:cubicBezTo>
              <a:cubicBezTo>
                <a:pt x="1993" y="737"/>
                <a:pt x="1993" y="737"/>
                <a:pt x="1993" y="737"/>
              </a:cubicBezTo>
              <a:cubicBezTo>
                <a:pt x="2019" y="743"/>
                <a:pt x="2044" y="727"/>
                <a:pt x="2050" y="701"/>
              </a:cubicBezTo>
              <a:cubicBezTo>
                <a:pt x="2050" y="701"/>
                <a:pt x="2050" y="701"/>
                <a:pt x="2050" y="701"/>
              </a:cubicBezTo>
              <a:cubicBezTo>
                <a:pt x="2131" y="343"/>
                <a:pt x="2131" y="343"/>
                <a:pt x="2131" y="343"/>
              </a:cubicBezTo>
              <a:cubicBezTo>
                <a:pt x="2137" y="318"/>
                <a:pt x="2121" y="292"/>
                <a:pt x="2095" y="286"/>
              </a:cubicBezTo>
              <a:cubicBezTo>
                <a:pt x="2095" y="286"/>
                <a:pt x="2095" y="286"/>
                <a:pt x="2095" y="286"/>
              </a:cubicBezTo>
              <a:cubicBezTo>
                <a:pt x="2069" y="280"/>
                <a:pt x="2044" y="296"/>
                <a:pt x="2038" y="322"/>
              </a:cubicBezTo>
              <a:cubicBezTo>
                <a:pt x="2038" y="322"/>
                <a:pt x="2038" y="322"/>
                <a:pt x="2038" y="323"/>
              </a:cubicBezTo>
              <a:cubicBezTo>
                <a:pt x="1982" y="572"/>
                <a:pt x="1982" y="572"/>
                <a:pt x="1982" y="572"/>
              </a:cubicBezTo>
              <a:cubicBezTo>
                <a:pt x="1809" y="232"/>
                <a:pt x="1455" y="0"/>
                <a:pt x="1048" y="0"/>
              </a:cubicBezTo>
              <a:close/>
              <a:moveTo>
                <a:pt x="1043" y="402"/>
              </a:moveTo>
              <a:cubicBezTo>
                <a:pt x="1018" y="405"/>
                <a:pt x="1000" y="426"/>
                <a:pt x="1000" y="451"/>
              </a:cubicBezTo>
              <a:cubicBezTo>
                <a:pt x="1000" y="890"/>
                <a:pt x="1000" y="890"/>
                <a:pt x="1000" y="890"/>
              </a:cubicBezTo>
              <a:cubicBezTo>
                <a:pt x="933" y="910"/>
                <a:pt x="883" y="973"/>
                <a:pt x="883" y="1047"/>
              </a:cubicBezTo>
              <a:cubicBezTo>
                <a:pt x="883" y="1138"/>
                <a:pt x="957" y="1213"/>
                <a:pt x="1048" y="1213"/>
              </a:cubicBezTo>
              <a:cubicBezTo>
                <a:pt x="1076" y="1213"/>
                <a:pt x="1103" y="1205"/>
                <a:pt x="1126" y="1192"/>
              </a:cubicBezTo>
              <a:cubicBezTo>
                <a:pt x="1350" y="1417"/>
                <a:pt x="1350" y="1417"/>
                <a:pt x="1350" y="1417"/>
              </a:cubicBezTo>
              <a:cubicBezTo>
                <a:pt x="1369" y="1436"/>
                <a:pt x="1399" y="1436"/>
                <a:pt x="1418" y="1417"/>
              </a:cubicBezTo>
              <a:cubicBezTo>
                <a:pt x="1437" y="1398"/>
                <a:pt x="1437" y="1368"/>
                <a:pt x="1418" y="1349"/>
              </a:cubicBezTo>
              <a:cubicBezTo>
                <a:pt x="1193" y="1125"/>
                <a:pt x="1193" y="1125"/>
                <a:pt x="1193" y="1125"/>
              </a:cubicBezTo>
              <a:cubicBezTo>
                <a:pt x="1206" y="1102"/>
                <a:pt x="1213" y="1076"/>
                <a:pt x="1213" y="1047"/>
              </a:cubicBezTo>
              <a:cubicBezTo>
                <a:pt x="1213" y="973"/>
                <a:pt x="1163" y="910"/>
                <a:pt x="1096" y="890"/>
              </a:cubicBezTo>
              <a:cubicBezTo>
                <a:pt x="1096" y="451"/>
                <a:pt x="1096" y="451"/>
                <a:pt x="1096" y="451"/>
              </a:cubicBezTo>
              <a:cubicBezTo>
                <a:pt x="1096" y="424"/>
                <a:pt x="1075" y="403"/>
                <a:pt x="1049" y="402"/>
              </a:cubicBezTo>
              <a:cubicBezTo>
                <a:pt x="1047" y="402"/>
                <a:pt x="1045" y="402"/>
                <a:pt x="1043" y="402"/>
              </a:cubicBezTo>
              <a:close/>
              <a:moveTo>
                <a:pt x="1048" y="977"/>
              </a:moveTo>
              <a:cubicBezTo>
                <a:pt x="1087" y="977"/>
                <a:pt x="1118" y="1008"/>
                <a:pt x="1118" y="1047"/>
              </a:cubicBezTo>
              <a:cubicBezTo>
                <a:pt x="1118" y="1087"/>
                <a:pt x="1087" y="1117"/>
                <a:pt x="1048" y="1117"/>
              </a:cubicBezTo>
              <a:cubicBezTo>
                <a:pt x="1009" y="1117"/>
                <a:pt x="978" y="1087"/>
                <a:pt x="978" y="1047"/>
              </a:cubicBezTo>
              <a:cubicBezTo>
                <a:pt x="978" y="1008"/>
                <a:pt x="1009" y="977"/>
                <a:pt x="1048" y="977"/>
              </a:cubicBezTo>
              <a:close/>
            </a:path>
          </a:pathLst>
        </a:custGeom>
        <a:solidFill>
          <a:schemeClr val="tx1">
            <a:lumMod val="75000"/>
            <a:lumOff val="25000"/>
          </a:schemeClr>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clientData/>
  </xdr:twoCellAnchor>
  <xdr:twoCellAnchor editAs="absolute">
    <xdr:from>
      <xdr:col>0</xdr:col>
      <xdr:colOff>133350</xdr:colOff>
      <xdr:row>18</xdr:row>
      <xdr:rowOff>47625</xdr:rowOff>
    </xdr:from>
    <xdr:to>
      <xdr:col>0</xdr:col>
      <xdr:colOff>390526</xdr:colOff>
      <xdr:row>19</xdr:row>
      <xdr:rowOff>113608</xdr:rowOff>
    </xdr:to>
    <xdr:sp macro="" textlink="">
      <xdr:nvSpPr>
        <xdr:cNvPr id="38" name="Freeform 117">
          <a:extLst>
            <a:ext uri="{FF2B5EF4-FFF2-40B4-BE49-F238E27FC236}">
              <a16:creationId xmlns:a16="http://schemas.microsoft.com/office/drawing/2014/main" id="{00000000-0008-0000-0000-000026000000}"/>
            </a:ext>
          </a:extLst>
        </xdr:cNvPr>
        <xdr:cNvSpPr>
          <a:spLocks noEditPoints="1"/>
        </xdr:cNvSpPr>
      </xdr:nvSpPr>
      <xdr:spPr bwMode="auto">
        <a:xfrm>
          <a:off x="133350" y="3162300"/>
          <a:ext cx="257176" cy="256483"/>
        </a:xfrm>
        <a:custGeom>
          <a:avLst/>
          <a:gdLst>
            <a:gd name="T0" fmla="*/ 323 w 2382"/>
            <a:gd name="T1" fmla="*/ 0 h 2381"/>
            <a:gd name="T2" fmla="*/ 0 w 2382"/>
            <a:gd name="T3" fmla="*/ 323 h 2381"/>
            <a:gd name="T4" fmla="*/ 0 w 2382"/>
            <a:gd name="T5" fmla="*/ 2058 h 2381"/>
            <a:gd name="T6" fmla="*/ 323 w 2382"/>
            <a:gd name="T7" fmla="*/ 2381 h 2381"/>
            <a:gd name="T8" fmla="*/ 2059 w 2382"/>
            <a:gd name="T9" fmla="*/ 2381 h 2381"/>
            <a:gd name="T10" fmla="*/ 2382 w 2382"/>
            <a:gd name="T11" fmla="*/ 2058 h 2381"/>
            <a:gd name="T12" fmla="*/ 2382 w 2382"/>
            <a:gd name="T13" fmla="*/ 323 h 2381"/>
            <a:gd name="T14" fmla="*/ 2059 w 2382"/>
            <a:gd name="T15" fmla="*/ 0 h 2381"/>
            <a:gd name="T16" fmla="*/ 323 w 2382"/>
            <a:gd name="T17" fmla="*/ 0 h 2381"/>
            <a:gd name="T18" fmla="*/ 324 w 2382"/>
            <a:gd name="T19" fmla="*/ 96 h 2381"/>
            <a:gd name="T20" fmla="*/ 2059 w 2382"/>
            <a:gd name="T21" fmla="*/ 96 h 2381"/>
            <a:gd name="T22" fmla="*/ 2286 w 2382"/>
            <a:gd name="T23" fmla="*/ 323 h 2381"/>
            <a:gd name="T24" fmla="*/ 2286 w 2382"/>
            <a:gd name="T25" fmla="*/ 2058 h 2381"/>
            <a:gd name="T26" fmla="*/ 2059 w 2382"/>
            <a:gd name="T27" fmla="*/ 2285 h 2381"/>
            <a:gd name="T28" fmla="*/ 324 w 2382"/>
            <a:gd name="T29" fmla="*/ 2285 h 2381"/>
            <a:gd name="T30" fmla="*/ 97 w 2382"/>
            <a:gd name="T31" fmla="*/ 2058 h 2381"/>
            <a:gd name="T32" fmla="*/ 97 w 2382"/>
            <a:gd name="T33" fmla="*/ 323 h 2381"/>
            <a:gd name="T34" fmla="*/ 324 w 2382"/>
            <a:gd name="T35" fmla="*/ 96 h 2381"/>
            <a:gd name="T36" fmla="*/ 1077 w 2382"/>
            <a:gd name="T37" fmla="*/ 466 h 2381"/>
            <a:gd name="T38" fmla="*/ 1043 w 2382"/>
            <a:gd name="T39" fmla="*/ 480 h 2381"/>
            <a:gd name="T40" fmla="*/ 626 w 2382"/>
            <a:gd name="T41" fmla="*/ 897 h 2381"/>
            <a:gd name="T42" fmla="*/ 412 w 2382"/>
            <a:gd name="T43" fmla="*/ 683 h 2381"/>
            <a:gd name="T44" fmla="*/ 344 w 2382"/>
            <a:gd name="T45" fmla="*/ 683 h 2381"/>
            <a:gd name="T46" fmla="*/ 344 w 2382"/>
            <a:gd name="T47" fmla="*/ 750 h 2381"/>
            <a:gd name="T48" fmla="*/ 592 w 2382"/>
            <a:gd name="T49" fmla="*/ 998 h 2381"/>
            <a:gd name="T50" fmla="*/ 626 w 2382"/>
            <a:gd name="T51" fmla="*/ 1013 h 2381"/>
            <a:gd name="T52" fmla="*/ 660 w 2382"/>
            <a:gd name="T53" fmla="*/ 998 h 2381"/>
            <a:gd name="T54" fmla="*/ 1111 w 2382"/>
            <a:gd name="T55" fmla="*/ 548 h 2381"/>
            <a:gd name="T56" fmla="*/ 1111 w 2382"/>
            <a:gd name="T57" fmla="*/ 480 h 2381"/>
            <a:gd name="T58" fmla="*/ 1077 w 2382"/>
            <a:gd name="T59" fmla="*/ 466 h 2381"/>
            <a:gd name="T60" fmla="*/ 1077 w 2382"/>
            <a:gd name="T61" fmla="*/ 917 h 2381"/>
            <a:gd name="T62" fmla="*/ 1029 w 2382"/>
            <a:gd name="T63" fmla="*/ 965 h 2381"/>
            <a:gd name="T64" fmla="*/ 1077 w 2382"/>
            <a:gd name="T65" fmla="*/ 1013 h 2381"/>
            <a:gd name="T66" fmla="*/ 2005 w 2382"/>
            <a:gd name="T67" fmla="*/ 1013 h 2381"/>
            <a:gd name="T68" fmla="*/ 2053 w 2382"/>
            <a:gd name="T69" fmla="*/ 965 h 2381"/>
            <a:gd name="T70" fmla="*/ 2005 w 2382"/>
            <a:gd name="T71" fmla="*/ 917 h 2381"/>
            <a:gd name="T72" fmla="*/ 1077 w 2382"/>
            <a:gd name="T73" fmla="*/ 917 h 2381"/>
            <a:gd name="T74" fmla="*/ 1077 w 2382"/>
            <a:gd name="T75" fmla="*/ 1369 h 2381"/>
            <a:gd name="T76" fmla="*/ 1043 w 2382"/>
            <a:gd name="T77" fmla="*/ 1383 h 2381"/>
            <a:gd name="T78" fmla="*/ 626 w 2382"/>
            <a:gd name="T79" fmla="*/ 1800 h 2381"/>
            <a:gd name="T80" fmla="*/ 412 w 2382"/>
            <a:gd name="T81" fmla="*/ 1585 h 2381"/>
            <a:gd name="T82" fmla="*/ 344 w 2382"/>
            <a:gd name="T83" fmla="*/ 1585 h 2381"/>
            <a:gd name="T84" fmla="*/ 344 w 2382"/>
            <a:gd name="T85" fmla="*/ 1653 h 2381"/>
            <a:gd name="T86" fmla="*/ 593 w 2382"/>
            <a:gd name="T87" fmla="*/ 1901 h 2381"/>
            <a:gd name="T88" fmla="*/ 626 w 2382"/>
            <a:gd name="T89" fmla="*/ 1915 h 2381"/>
            <a:gd name="T90" fmla="*/ 660 w 2382"/>
            <a:gd name="T91" fmla="*/ 1901 h 2381"/>
            <a:gd name="T92" fmla="*/ 1111 w 2382"/>
            <a:gd name="T93" fmla="*/ 1451 h 2381"/>
            <a:gd name="T94" fmla="*/ 1111 w 2382"/>
            <a:gd name="T95" fmla="*/ 1383 h 2381"/>
            <a:gd name="T96" fmla="*/ 1077 w 2382"/>
            <a:gd name="T97" fmla="*/ 1369 h 2381"/>
            <a:gd name="T98" fmla="*/ 1077 w 2382"/>
            <a:gd name="T99" fmla="*/ 1819 h 2381"/>
            <a:gd name="T100" fmla="*/ 1029 w 2382"/>
            <a:gd name="T101" fmla="*/ 1867 h 2381"/>
            <a:gd name="T102" fmla="*/ 1077 w 2382"/>
            <a:gd name="T103" fmla="*/ 1915 h 2381"/>
            <a:gd name="T104" fmla="*/ 2005 w 2382"/>
            <a:gd name="T105" fmla="*/ 1915 h 2381"/>
            <a:gd name="T106" fmla="*/ 2053 w 2382"/>
            <a:gd name="T107" fmla="*/ 1867 h 2381"/>
            <a:gd name="T108" fmla="*/ 2005 w 2382"/>
            <a:gd name="T109" fmla="*/ 1819 h 2381"/>
            <a:gd name="T110" fmla="*/ 1077 w 2382"/>
            <a:gd name="T111" fmla="*/ 1819 h 23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2382" h="2381">
              <a:moveTo>
                <a:pt x="323" y="0"/>
              </a:moveTo>
              <a:cubicBezTo>
                <a:pt x="145" y="0"/>
                <a:pt x="0" y="145"/>
                <a:pt x="0" y="323"/>
              </a:cubicBezTo>
              <a:cubicBezTo>
                <a:pt x="0" y="2058"/>
                <a:pt x="0" y="2058"/>
                <a:pt x="0" y="2058"/>
              </a:cubicBezTo>
              <a:cubicBezTo>
                <a:pt x="0" y="2236"/>
                <a:pt x="145" y="2381"/>
                <a:pt x="323" y="2381"/>
              </a:cubicBezTo>
              <a:cubicBezTo>
                <a:pt x="2059" y="2381"/>
                <a:pt x="2059" y="2381"/>
                <a:pt x="2059" y="2381"/>
              </a:cubicBezTo>
              <a:cubicBezTo>
                <a:pt x="2237" y="2381"/>
                <a:pt x="2382" y="2236"/>
                <a:pt x="2382" y="2058"/>
              </a:cubicBezTo>
              <a:cubicBezTo>
                <a:pt x="2382" y="323"/>
                <a:pt x="2382" y="323"/>
                <a:pt x="2382" y="323"/>
              </a:cubicBezTo>
              <a:cubicBezTo>
                <a:pt x="2382" y="145"/>
                <a:pt x="2237" y="0"/>
                <a:pt x="2059" y="0"/>
              </a:cubicBezTo>
              <a:cubicBezTo>
                <a:pt x="323" y="0"/>
                <a:pt x="323" y="0"/>
                <a:pt x="323" y="0"/>
              </a:cubicBezTo>
              <a:close/>
              <a:moveTo>
                <a:pt x="324" y="96"/>
              </a:moveTo>
              <a:cubicBezTo>
                <a:pt x="2059" y="96"/>
                <a:pt x="2059" y="96"/>
                <a:pt x="2059" y="96"/>
              </a:cubicBezTo>
              <a:cubicBezTo>
                <a:pt x="2184" y="96"/>
                <a:pt x="2286" y="198"/>
                <a:pt x="2286" y="323"/>
              </a:cubicBezTo>
              <a:cubicBezTo>
                <a:pt x="2286" y="2058"/>
                <a:pt x="2286" y="2058"/>
                <a:pt x="2286" y="2058"/>
              </a:cubicBezTo>
              <a:cubicBezTo>
                <a:pt x="2286" y="2183"/>
                <a:pt x="2184" y="2285"/>
                <a:pt x="2059" y="2285"/>
              </a:cubicBezTo>
              <a:cubicBezTo>
                <a:pt x="324" y="2285"/>
                <a:pt x="324" y="2285"/>
                <a:pt x="324" y="2285"/>
              </a:cubicBezTo>
              <a:cubicBezTo>
                <a:pt x="198" y="2285"/>
                <a:pt x="97" y="2183"/>
                <a:pt x="97" y="2058"/>
              </a:cubicBezTo>
              <a:cubicBezTo>
                <a:pt x="97" y="323"/>
                <a:pt x="97" y="323"/>
                <a:pt x="97" y="323"/>
              </a:cubicBezTo>
              <a:cubicBezTo>
                <a:pt x="97" y="198"/>
                <a:pt x="198" y="96"/>
                <a:pt x="324" y="96"/>
              </a:cubicBezTo>
              <a:close/>
              <a:moveTo>
                <a:pt x="1077" y="466"/>
              </a:moveTo>
              <a:cubicBezTo>
                <a:pt x="1065" y="466"/>
                <a:pt x="1052" y="471"/>
                <a:pt x="1043" y="480"/>
              </a:cubicBezTo>
              <a:cubicBezTo>
                <a:pt x="626" y="897"/>
                <a:pt x="626" y="897"/>
                <a:pt x="626" y="897"/>
              </a:cubicBezTo>
              <a:cubicBezTo>
                <a:pt x="412" y="683"/>
                <a:pt x="412" y="683"/>
                <a:pt x="412" y="683"/>
              </a:cubicBezTo>
              <a:cubicBezTo>
                <a:pt x="393" y="664"/>
                <a:pt x="363" y="664"/>
                <a:pt x="344" y="683"/>
              </a:cubicBezTo>
              <a:cubicBezTo>
                <a:pt x="326" y="701"/>
                <a:pt x="326" y="732"/>
                <a:pt x="344" y="750"/>
              </a:cubicBezTo>
              <a:cubicBezTo>
                <a:pt x="592" y="998"/>
                <a:pt x="592" y="998"/>
                <a:pt x="592" y="998"/>
              </a:cubicBezTo>
              <a:cubicBezTo>
                <a:pt x="602" y="1008"/>
                <a:pt x="614" y="1013"/>
                <a:pt x="626" y="1013"/>
              </a:cubicBezTo>
              <a:cubicBezTo>
                <a:pt x="639" y="1013"/>
                <a:pt x="651" y="1008"/>
                <a:pt x="660" y="998"/>
              </a:cubicBezTo>
              <a:cubicBezTo>
                <a:pt x="1111" y="548"/>
                <a:pt x="1111" y="548"/>
                <a:pt x="1111" y="548"/>
              </a:cubicBezTo>
              <a:cubicBezTo>
                <a:pt x="1130" y="529"/>
                <a:pt x="1130" y="499"/>
                <a:pt x="1111" y="480"/>
              </a:cubicBezTo>
              <a:cubicBezTo>
                <a:pt x="1101" y="471"/>
                <a:pt x="1089" y="466"/>
                <a:pt x="1077" y="466"/>
              </a:cubicBezTo>
              <a:close/>
              <a:moveTo>
                <a:pt x="1077" y="917"/>
              </a:moveTo>
              <a:cubicBezTo>
                <a:pt x="1050" y="917"/>
                <a:pt x="1029" y="938"/>
                <a:pt x="1029" y="965"/>
              </a:cubicBezTo>
              <a:cubicBezTo>
                <a:pt x="1029" y="991"/>
                <a:pt x="1050" y="1013"/>
                <a:pt x="1077" y="1013"/>
              </a:cubicBezTo>
              <a:cubicBezTo>
                <a:pt x="2005" y="1013"/>
                <a:pt x="2005" y="1013"/>
                <a:pt x="2005" y="1013"/>
              </a:cubicBezTo>
              <a:cubicBezTo>
                <a:pt x="2031" y="1013"/>
                <a:pt x="2053" y="991"/>
                <a:pt x="2053" y="965"/>
              </a:cubicBezTo>
              <a:cubicBezTo>
                <a:pt x="2053" y="938"/>
                <a:pt x="2031" y="917"/>
                <a:pt x="2005" y="917"/>
              </a:cubicBezTo>
              <a:lnTo>
                <a:pt x="1077" y="917"/>
              </a:lnTo>
              <a:close/>
              <a:moveTo>
                <a:pt x="1077" y="1369"/>
              </a:moveTo>
              <a:cubicBezTo>
                <a:pt x="1065" y="1369"/>
                <a:pt x="1052" y="1373"/>
                <a:pt x="1043" y="1383"/>
              </a:cubicBezTo>
              <a:cubicBezTo>
                <a:pt x="626" y="1800"/>
                <a:pt x="626" y="1800"/>
                <a:pt x="626" y="1800"/>
              </a:cubicBezTo>
              <a:cubicBezTo>
                <a:pt x="412" y="1585"/>
                <a:pt x="412" y="1585"/>
                <a:pt x="412" y="1585"/>
              </a:cubicBezTo>
              <a:cubicBezTo>
                <a:pt x="393" y="1566"/>
                <a:pt x="363" y="1566"/>
                <a:pt x="344" y="1585"/>
              </a:cubicBezTo>
              <a:cubicBezTo>
                <a:pt x="326" y="1604"/>
                <a:pt x="326" y="1634"/>
                <a:pt x="344" y="1653"/>
              </a:cubicBezTo>
              <a:cubicBezTo>
                <a:pt x="593" y="1901"/>
                <a:pt x="593" y="1901"/>
                <a:pt x="593" y="1901"/>
              </a:cubicBezTo>
              <a:cubicBezTo>
                <a:pt x="602" y="1910"/>
                <a:pt x="614" y="1915"/>
                <a:pt x="626" y="1915"/>
              </a:cubicBezTo>
              <a:cubicBezTo>
                <a:pt x="639" y="1915"/>
                <a:pt x="651" y="1910"/>
                <a:pt x="660" y="1901"/>
              </a:cubicBezTo>
              <a:cubicBezTo>
                <a:pt x="1111" y="1451"/>
                <a:pt x="1111" y="1451"/>
                <a:pt x="1111" y="1451"/>
              </a:cubicBezTo>
              <a:cubicBezTo>
                <a:pt x="1129" y="1432"/>
                <a:pt x="1130" y="1401"/>
                <a:pt x="1111" y="1383"/>
              </a:cubicBezTo>
              <a:cubicBezTo>
                <a:pt x="1101" y="1373"/>
                <a:pt x="1089" y="1369"/>
                <a:pt x="1077" y="1369"/>
              </a:cubicBezTo>
              <a:close/>
              <a:moveTo>
                <a:pt x="1077" y="1819"/>
              </a:moveTo>
              <a:cubicBezTo>
                <a:pt x="1050" y="1819"/>
                <a:pt x="1029" y="1841"/>
                <a:pt x="1029" y="1867"/>
              </a:cubicBezTo>
              <a:cubicBezTo>
                <a:pt x="1029" y="1894"/>
                <a:pt x="1050" y="1915"/>
                <a:pt x="1077" y="1915"/>
              </a:cubicBezTo>
              <a:cubicBezTo>
                <a:pt x="2005" y="1915"/>
                <a:pt x="2005" y="1915"/>
                <a:pt x="2005" y="1915"/>
              </a:cubicBezTo>
              <a:cubicBezTo>
                <a:pt x="2031" y="1915"/>
                <a:pt x="2053" y="1894"/>
                <a:pt x="2053" y="1867"/>
              </a:cubicBezTo>
              <a:cubicBezTo>
                <a:pt x="2053" y="1841"/>
                <a:pt x="2031" y="1819"/>
                <a:pt x="2005" y="1819"/>
              </a:cubicBezTo>
              <a:lnTo>
                <a:pt x="1077" y="1819"/>
              </a:lnTo>
              <a:close/>
            </a:path>
          </a:pathLst>
        </a:custGeom>
        <a:solidFill>
          <a:schemeClr val="tx1">
            <a:lumMod val="75000"/>
            <a:lumOff val="25000"/>
          </a:schemeClr>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clientData/>
  </xdr:twoCellAnchor>
  <xdr:twoCellAnchor editAs="absolute">
    <xdr:from>
      <xdr:col>0</xdr:col>
      <xdr:colOff>133350</xdr:colOff>
      <xdr:row>20</xdr:row>
      <xdr:rowOff>171449</xdr:rowOff>
    </xdr:from>
    <xdr:to>
      <xdr:col>0</xdr:col>
      <xdr:colOff>371475</xdr:colOff>
      <xdr:row>22</xdr:row>
      <xdr:rowOff>6449</xdr:rowOff>
    </xdr:to>
    <xdr:sp macro="" textlink="">
      <xdr:nvSpPr>
        <xdr:cNvPr id="39" name="Freeform 121">
          <a:extLst>
            <a:ext uri="{FF2B5EF4-FFF2-40B4-BE49-F238E27FC236}">
              <a16:creationId xmlns:a16="http://schemas.microsoft.com/office/drawing/2014/main" id="{00000000-0008-0000-0000-000027000000}"/>
            </a:ext>
          </a:extLst>
        </xdr:cNvPr>
        <xdr:cNvSpPr>
          <a:spLocks noEditPoints="1"/>
        </xdr:cNvSpPr>
      </xdr:nvSpPr>
      <xdr:spPr bwMode="auto">
        <a:xfrm>
          <a:off x="133350" y="3667124"/>
          <a:ext cx="238125" cy="216000"/>
        </a:xfrm>
        <a:custGeom>
          <a:avLst/>
          <a:gdLst>
            <a:gd name="T0" fmla="*/ 2328 w 2331"/>
            <a:gd name="T1" fmla="*/ 193 h 1696"/>
            <a:gd name="T2" fmla="*/ 2135 w 2331"/>
            <a:gd name="T3" fmla="*/ 0 h 1696"/>
            <a:gd name="T4" fmla="*/ 193 w 2331"/>
            <a:gd name="T5" fmla="*/ 0 h 1696"/>
            <a:gd name="T6" fmla="*/ 0 w 2331"/>
            <a:gd name="T7" fmla="*/ 193 h 1696"/>
            <a:gd name="T8" fmla="*/ 0 w 2331"/>
            <a:gd name="T9" fmla="*/ 1502 h 1696"/>
            <a:gd name="T10" fmla="*/ 193 w 2331"/>
            <a:gd name="T11" fmla="*/ 1696 h 1696"/>
            <a:gd name="T12" fmla="*/ 2138 w 2331"/>
            <a:gd name="T13" fmla="*/ 1696 h 1696"/>
            <a:gd name="T14" fmla="*/ 2331 w 2331"/>
            <a:gd name="T15" fmla="*/ 1502 h 1696"/>
            <a:gd name="T16" fmla="*/ 2331 w 2331"/>
            <a:gd name="T17" fmla="*/ 193 h 1696"/>
            <a:gd name="T18" fmla="*/ 2328 w 2331"/>
            <a:gd name="T19" fmla="*/ 193 h 1696"/>
            <a:gd name="T20" fmla="*/ 193 w 2331"/>
            <a:gd name="T21" fmla="*/ 79 h 1696"/>
            <a:gd name="T22" fmla="*/ 2138 w 2331"/>
            <a:gd name="T23" fmla="*/ 79 h 1696"/>
            <a:gd name="T24" fmla="*/ 2251 w 2331"/>
            <a:gd name="T25" fmla="*/ 185 h 1696"/>
            <a:gd name="T26" fmla="*/ 2251 w 2331"/>
            <a:gd name="T27" fmla="*/ 219 h 1696"/>
            <a:gd name="T28" fmla="*/ 1167 w 2331"/>
            <a:gd name="T29" fmla="*/ 801 h 1696"/>
            <a:gd name="T30" fmla="*/ 82 w 2331"/>
            <a:gd name="T31" fmla="*/ 219 h 1696"/>
            <a:gd name="T32" fmla="*/ 82 w 2331"/>
            <a:gd name="T33" fmla="*/ 185 h 1696"/>
            <a:gd name="T34" fmla="*/ 193 w 2331"/>
            <a:gd name="T35" fmla="*/ 79 h 1696"/>
            <a:gd name="T36" fmla="*/ 2135 w 2331"/>
            <a:gd name="T37" fmla="*/ 1614 h 1696"/>
            <a:gd name="T38" fmla="*/ 193 w 2331"/>
            <a:gd name="T39" fmla="*/ 1614 h 1696"/>
            <a:gd name="T40" fmla="*/ 79 w 2331"/>
            <a:gd name="T41" fmla="*/ 1508 h 1696"/>
            <a:gd name="T42" fmla="*/ 79 w 2331"/>
            <a:gd name="T43" fmla="*/ 309 h 1696"/>
            <a:gd name="T44" fmla="*/ 1145 w 2331"/>
            <a:gd name="T45" fmla="*/ 881 h 1696"/>
            <a:gd name="T46" fmla="*/ 1164 w 2331"/>
            <a:gd name="T47" fmla="*/ 886 h 1696"/>
            <a:gd name="T48" fmla="*/ 1183 w 2331"/>
            <a:gd name="T49" fmla="*/ 881 h 1696"/>
            <a:gd name="T50" fmla="*/ 2249 w 2331"/>
            <a:gd name="T51" fmla="*/ 309 h 1696"/>
            <a:gd name="T52" fmla="*/ 2249 w 2331"/>
            <a:gd name="T53" fmla="*/ 1508 h 1696"/>
            <a:gd name="T54" fmla="*/ 2135 w 2331"/>
            <a:gd name="T55" fmla="*/ 1614 h 16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2331" h="1696">
              <a:moveTo>
                <a:pt x="2328" y="193"/>
              </a:moveTo>
              <a:cubicBezTo>
                <a:pt x="2328" y="87"/>
                <a:pt x="2241" y="0"/>
                <a:pt x="2135" y="0"/>
              </a:cubicBezTo>
              <a:cubicBezTo>
                <a:pt x="193" y="0"/>
                <a:pt x="193" y="0"/>
                <a:pt x="193" y="0"/>
              </a:cubicBezTo>
              <a:cubicBezTo>
                <a:pt x="87" y="0"/>
                <a:pt x="0" y="87"/>
                <a:pt x="0" y="193"/>
              </a:cubicBezTo>
              <a:cubicBezTo>
                <a:pt x="0" y="1502"/>
                <a:pt x="0" y="1502"/>
                <a:pt x="0" y="1502"/>
              </a:cubicBezTo>
              <a:cubicBezTo>
                <a:pt x="0" y="1608"/>
                <a:pt x="87" y="1696"/>
                <a:pt x="193" y="1696"/>
              </a:cubicBezTo>
              <a:cubicBezTo>
                <a:pt x="2138" y="1696"/>
                <a:pt x="2138" y="1696"/>
                <a:pt x="2138" y="1696"/>
              </a:cubicBezTo>
              <a:cubicBezTo>
                <a:pt x="2243" y="1696"/>
                <a:pt x="2331" y="1608"/>
                <a:pt x="2331" y="1502"/>
              </a:cubicBezTo>
              <a:cubicBezTo>
                <a:pt x="2331" y="193"/>
                <a:pt x="2331" y="193"/>
                <a:pt x="2331" y="193"/>
              </a:cubicBezTo>
              <a:lnTo>
                <a:pt x="2328" y="193"/>
              </a:lnTo>
              <a:close/>
              <a:moveTo>
                <a:pt x="193" y="79"/>
              </a:moveTo>
              <a:cubicBezTo>
                <a:pt x="2138" y="79"/>
                <a:pt x="2138" y="79"/>
                <a:pt x="2138" y="79"/>
              </a:cubicBezTo>
              <a:cubicBezTo>
                <a:pt x="2201" y="79"/>
                <a:pt x="2251" y="121"/>
                <a:pt x="2251" y="185"/>
              </a:cubicBezTo>
              <a:cubicBezTo>
                <a:pt x="2251" y="219"/>
                <a:pt x="2251" y="219"/>
                <a:pt x="2251" y="219"/>
              </a:cubicBezTo>
              <a:cubicBezTo>
                <a:pt x="1167" y="801"/>
                <a:pt x="1167" y="801"/>
                <a:pt x="1167" y="801"/>
              </a:cubicBezTo>
              <a:cubicBezTo>
                <a:pt x="82" y="219"/>
                <a:pt x="82" y="219"/>
                <a:pt x="82" y="219"/>
              </a:cubicBezTo>
              <a:cubicBezTo>
                <a:pt x="82" y="185"/>
                <a:pt x="82" y="185"/>
                <a:pt x="82" y="185"/>
              </a:cubicBezTo>
              <a:cubicBezTo>
                <a:pt x="79" y="121"/>
                <a:pt x="130" y="79"/>
                <a:pt x="193" y="79"/>
              </a:cubicBezTo>
              <a:close/>
              <a:moveTo>
                <a:pt x="2135" y="1614"/>
              </a:moveTo>
              <a:cubicBezTo>
                <a:pt x="193" y="1614"/>
                <a:pt x="193" y="1614"/>
                <a:pt x="193" y="1614"/>
              </a:cubicBezTo>
              <a:cubicBezTo>
                <a:pt x="130" y="1614"/>
                <a:pt x="79" y="1571"/>
                <a:pt x="79" y="1508"/>
              </a:cubicBezTo>
              <a:cubicBezTo>
                <a:pt x="79" y="309"/>
                <a:pt x="79" y="309"/>
                <a:pt x="79" y="309"/>
              </a:cubicBezTo>
              <a:cubicBezTo>
                <a:pt x="1145" y="881"/>
                <a:pt x="1145" y="881"/>
                <a:pt x="1145" y="881"/>
              </a:cubicBezTo>
              <a:cubicBezTo>
                <a:pt x="1151" y="883"/>
                <a:pt x="1159" y="886"/>
                <a:pt x="1164" y="886"/>
              </a:cubicBezTo>
              <a:cubicBezTo>
                <a:pt x="1169" y="886"/>
                <a:pt x="1177" y="883"/>
                <a:pt x="1183" y="881"/>
              </a:cubicBezTo>
              <a:cubicBezTo>
                <a:pt x="2249" y="309"/>
                <a:pt x="2249" y="309"/>
                <a:pt x="2249" y="309"/>
              </a:cubicBezTo>
              <a:cubicBezTo>
                <a:pt x="2249" y="1508"/>
                <a:pt x="2249" y="1508"/>
                <a:pt x="2249" y="1508"/>
              </a:cubicBezTo>
              <a:cubicBezTo>
                <a:pt x="2249" y="1571"/>
                <a:pt x="2198" y="1614"/>
                <a:pt x="2135" y="1614"/>
              </a:cubicBezTo>
              <a:close/>
            </a:path>
          </a:pathLst>
        </a:custGeom>
        <a:solidFill>
          <a:schemeClr val="tx1">
            <a:lumMod val="75000"/>
            <a:lumOff val="25000"/>
          </a:schemeClr>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clientData/>
  </xdr:twoCellAnchor>
  <xdr:twoCellAnchor editAs="absolute">
    <xdr:from>
      <xdr:col>0</xdr:col>
      <xdr:colOff>133350</xdr:colOff>
      <xdr:row>23</xdr:row>
      <xdr:rowOff>47625</xdr:rowOff>
    </xdr:from>
    <xdr:to>
      <xdr:col>0</xdr:col>
      <xdr:colOff>409575</xdr:colOff>
      <xdr:row>24</xdr:row>
      <xdr:rowOff>144306</xdr:rowOff>
    </xdr:to>
    <xdr:sp macro="" textlink="">
      <xdr:nvSpPr>
        <xdr:cNvPr id="40" name="Freeform 125">
          <a:extLst>
            <a:ext uri="{FF2B5EF4-FFF2-40B4-BE49-F238E27FC236}">
              <a16:creationId xmlns:a16="http://schemas.microsoft.com/office/drawing/2014/main" id="{00000000-0008-0000-0000-000028000000}"/>
            </a:ext>
          </a:extLst>
        </xdr:cNvPr>
        <xdr:cNvSpPr>
          <a:spLocks/>
        </xdr:cNvSpPr>
      </xdr:nvSpPr>
      <xdr:spPr bwMode="auto">
        <a:xfrm>
          <a:off x="133350" y="4114800"/>
          <a:ext cx="276225" cy="287181"/>
        </a:xfrm>
        <a:custGeom>
          <a:avLst/>
          <a:gdLst>
            <a:gd name="T0" fmla="*/ 2140 w 2214"/>
            <a:gd name="T1" fmla="*/ 1150 h 2307"/>
            <a:gd name="T2" fmla="*/ 2065 w 2214"/>
            <a:gd name="T3" fmla="*/ 1224 h 2307"/>
            <a:gd name="T4" fmla="*/ 2065 w 2214"/>
            <a:gd name="T5" fmla="*/ 2158 h 2307"/>
            <a:gd name="T6" fmla="*/ 1181 w 2214"/>
            <a:gd name="T7" fmla="*/ 2158 h 2307"/>
            <a:gd name="T8" fmla="*/ 1181 w 2214"/>
            <a:gd name="T9" fmla="*/ 243 h 2307"/>
            <a:gd name="T10" fmla="*/ 1585 w 2214"/>
            <a:gd name="T11" fmla="*/ 646 h 2307"/>
            <a:gd name="T12" fmla="*/ 1690 w 2214"/>
            <a:gd name="T13" fmla="*/ 638 h 2307"/>
            <a:gd name="T14" fmla="*/ 1690 w 2214"/>
            <a:gd name="T15" fmla="*/ 541 h 2307"/>
            <a:gd name="T16" fmla="*/ 1169 w 2214"/>
            <a:gd name="T17" fmla="*/ 20 h 2307"/>
            <a:gd name="T18" fmla="*/ 1107 w 2214"/>
            <a:gd name="T19" fmla="*/ 4 h 2307"/>
            <a:gd name="T20" fmla="*/ 1042 w 2214"/>
            <a:gd name="T21" fmla="*/ 23 h 2307"/>
            <a:gd name="T22" fmla="*/ 521 w 2214"/>
            <a:gd name="T23" fmla="*/ 544 h 2307"/>
            <a:gd name="T24" fmla="*/ 517 w 2214"/>
            <a:gd name="T25" fmla="*/ 649 h 2307"/>
            <a:gd name="T26" fmla="*/ 622 w 2214"/>
            <a:gd name="T27" fmla="*/ 654 h 2307"/>
            <a:gd name="T28" fmla="*/ 629 w 2214"/>
            <a:gd name="T29" fmla="*/ 646 h 2307"/>
            <a:gd name="T30" fmla="*/ 1033 w 2214"/>
            <a:gd name="T31" fmla="*/ 243 h 2307"/>
            <a:gd name="T32" fmla="*/ 1033 w 2214"/>
            <a:gd name="T33" fmla="*/ 2158 h 2307"/>
            <a:gd name="T34" fmla="*/ 149 w 2214"/>
            <a:gd name="T35" fmla="*/ 2158 h 2307"/>
            <a:gd name="T36" fmla="*/ 149 w 2214"/>
            <a:gd name="T37" fmla="*/ 1224 h 2307"/>
            <a:gd name="T38" fmla="*/ 74 w 2214"/>
            <a:gd name="T39" fmla="*/ 1150 h 2307"/>
            <a:gd name="T40" fmla="*/ 0 w 2214"/>
            <a:gd name="T41" fmla="*/ 1224 h 2307"/>
            <a:gd name="T42" fmla="*/ 0 w 2214"/>
            <a:gd name="T43" fmla="*/ 2233 h 2307"/>
            <a:gd name="T44" fmla="*/ 74 w 2214"/>
            <a:gd name="T45" fmla="*/ 2307 h 2307"/>
            <a:gd name="T46" fmla="*/ 2140 w 2214"/>
            <a:gd name="T47" fmla="*/ 2307 h 2307"/>
            <a:gd name="T48" fmla="*/ 2214 w 2214"/>
            <a:gd name="T49" fmla="*/ 2233 h 2307"/>
            <a:gd name="T50" fmla="*/ 2214 w 2214"/>
            <a:gd name="T51" fmla="*/ 1224 h 2307"/>
            <a:gd name="T52" fmla="*/ 2140 w 2214"/>
            <a:gd name="T53" fmla="*/ 1150 h 23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2214" h="2307">
              <a:moveTo>
                <a:pt x="2140" y="1150"/>
              </a:moveTo>
              <a:cubicBezTo>
                <a:pt x="2099" y="1150"/>
                <a:pt x="2065" y="1183"/>
                <a:pt x="2065" y="1224"/>
              </a:cubicBezTo>
              <a:cubicBezTo>
                <a:pt x="2065" y="2158"/>
                <a:pt x="2065" y="2158"/>
                <a:pt x="2065" y="2158"/>
              </a:cubicBezTo>
              <a:cubicBezTo>
                <a:pt x="1181" y="2158"/>
                <a:pt x="1181" y="2158"/>
                <a:pt x="1181" y="2158"/>
              </a:cubicBezTo>
              <a:cubicBezTo>
                <a:pt x="1181" y="243"/>
                <a:pt x="1181" y="243"/>
                <a:pt x="1181" y="243"/>
              </a:cubicBezTo>
              <a:cubicBezTo>
                <a:pt x="1585" y="646"/>
                <a:pt x="1585" y="646"/>
                <a:pt x="1585" y="646"/>
              </a:cubicBezTo>
              <a:cubicBezTo>
                <a:pt x="1616" y="673"/>
                <a:pt x="1663" y="669"/>
                <a:pt x="1690" y="638"/>
              </a:cubicBezTo>
              <a:cubicBezTo>
                <a:pt x="1713" y="610"/>
                <a:pt x="1713" y="569"/>
                <a:pt x="1690" y="541"/>
              </a:cubicBezTo>
              <a:cubicBezTo>
                <a:pt x="1169" y="20"/>
                <a:pt x="1169" y="20"/>
                <a:pt x="1169" y="20"/>
              </a:cubicBezTo>
              <a:cubicBezTo>
                <a:pt x="1152" y="6"/>
                <a:pt x="1129" y="0"/>
                <a:pt x="1107" y="4"/>
              </a:cubicBezTo>
              <a:cubicBezTo>
                <a:pt x="1084" y="0"/>
                <a:pt x="1060" y="7"/>
                <a:pt x="1042" y="23"/>
              </a:cubicBezTo>
              <a:cubicBezTo>
                <a:pt x="521" y="544"/>
                <a:pt x="521" y="544"/>
                <a:pt x="521" y="544"/>
              </a:cubicBezTo>
              <a:cubicBezTo>
                <a:pt x="491" y="572"/>
                <a:pt x="489" y="619"/>
                <a:pt x="517" y="649"/>
              </a:cubicBezTo>
              <a:cubicBezTo>
                <a:pt x="545" y="680"/>
                <a:pt x="592" y="682"/>
                <a:pt x="622" y="654"/>
              </a:cubicBezTo>
              <a:cubicBezTo>
                <a:pt x="625" y="651"/>
                <a:pt x="627" y="649"/>
                <a:pt x="629" y="646"/>
              </a:cubicBezTo>
              <a:cubicBezTo>
                <a:pt x="1033" y="243"/>
                <a:pt x="1033" y="243"/>
                <a:pt x="1033" y="243"/>
              </a:cubicBezTo>
              <a:cubicBezTo>
                <a:pt x="1033" y="2158"/>
                <a:pt x="1033" y="2158"/>
                <a:pt x="1033" y="2158"/>
              </a:cubicBezTo>
              <a:cubicBezTo>
                <a:pt x="149" y="2158"/>
                <a:pt x="149" y="2158"/>
                <a:pt x="149" y="2158"/>
              </a:cubicBezTo>
              <a:cubicBezTo>
                <a:pt x="149" y="1224"/>
                <a:pt x="149" y="1224"/>
                <a:pt x="149" y="1224"/>
              </a:cubicBezTo>
              <a:cubicBezTo>
                <a:pt x="149" y="1183"/>
                <a:pt x="115" y="1150"/>
                <a:pt x="74" y="1150"/>
              </a:cubicBezTo>
              <a:cubicBezTo>
                <a:pt x="33" y="1150"/>
                <a:pt x="0" y="1183"/>
                <a:pt x="0" y="1224"/>
              </a:cubicBezTo>
              <a:cubicBezTo>
                <a:pt x="0" y="2233"/>
                <a:pt x="0" y="2233"/>
                <a:pt x="0" y="2233"/>
              </a:cubicBezTo>
              <a:cubicBezTo>
                <a:pt x="0" y="2274"/>
                <a:pt x="33" y="2307"/>
                <a:pt x="74" y="2307"/>
              </a:cubicBezTo>
              <a:cubicBezTo>
                <a:pt x="2140" y="2307"/>
                <a:pt x="2140" y="2307"/>
                <a:pt x="2140" y="2307"/>
              </a:cubicBezTo>
              <a:cubicBezTo>
                <a:pt x="2181" y="2307"/>
                <a:pt x="2214" y="2274"/>
                <a:pt x="2214" y="2233"/>
              </a:cubicBezTo>
              <a:cubicBezTo>
                <a:pt x="2214" y="1224"/>
                <a:pt x="2214" y="1224"/>
                <a:pt x="2214" y="1224"/>
              </a:cubicBezTo>
              <a:cubicBezTo>
                <a:pt x="2214" y="1183"/>
                <a:pt x="2181" y="1150"/>
                <a:pt x="2140" y="1150"/>
              </a:cubicBezTo>
              <a:close/>
            </a:path>
          </a:pathLst>
        </a:custGeom>
        <a:solidFill>
          <a:schemeClr val="tx1">
            <a:lumMod val="75000"/>
            <a:lumOff val="25000"/>
          </a:schemeClr>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a:p>
      </xdr:txBody>
    </xdr:sp>
    <xdr:clientData/>
  </xdr:twoCellAnchor>
  <xdr:twoCellAnchor editAs="absolute">
    <xdr:from>
      <xdr:col>5</xdr:col>
      <xdr:colOff>9525</xdr:colOff>
      <xdr:row>5</xdr:row>
      <xdr:rowOff>85720</xdr:rowOff>
    </xdr:from>
    <xdr:to>
      <xdr:col>8</xdr:col>
      <xdr:colOff>421500</xdr:colOff>
      <xdr:row>6</xdr:row>
      <xdr:rowOff>190497</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628900" y="723895"/>
          <a:ext cx="2164575" cy="295277"/>
          <a:chOff x="4752975" y="829799"/>
          <a:chExt cx="2164575" cy="225802"/>
        </a:xfrm>
      </xdr:grpSpPr>
      <xdr:sp macro="" textlink="">
        <xdr:nvSpPr>
          <xdr:cNvPr id="4" name="Rectangle 3">
            <a:extLst>
              <a:ext uri="{FF2B5EF4-FFF2-40B4-BE49-F238E27FC236}">
                <a16:creationId xmlns:a16="http://schemas.microsoft.com/office/drawing/2014/main" id="{00000000-0008-0000-0000-000004000000}"/>
              </a:ext>
            </a:extLst>
          </xdr:cNvPr>
          <xdr:cNvSpPr/>
        </xdr:nvSpPr>
        <xdr:spPr>
          <a:xfrm>
            <a:off x="4752975" y="829799"/>
            <a:ext cx="2152650" cy="225802"/>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41" name="Monthly"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4829173" y="847726"/>
                <a:ext cx="612000" cy="1651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Monthly</a:t>
                </a:r>
              </a:p>
            </xdr:txBody>
          </xdr:sp>
        </mc:Choice>
        <mc:Fallback/>
      </mc:AlternateContent>
      <mc:AlternateContent xmlns:mc="http://schemas.openxmlformats.org/markup-compatibility/2006">
        <mc:Choice xmlns:a14="http://schemas.microsoft.com/office/drawing/2010/main" Requires="a14">
          <xdr:sp macro="" textlink="">
            <xdr:nvSpPr>
              <xdr:cNvPr id="1042" name="Quarterly"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5572125" y="857250"/>
                <a:ext cx="612000" cy="1651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Quarterly</a:t>
                </a:r>
              </a:p>
            </xdr:txBody>
          </xdr:sp>
        </mc:Choice>
        <mc:Fallback/>
      </mc:AlternateContent>
      <mc:AlternateContent xmlns:mc="http://schemas.openxmlformats.org/markup-compatibility/2006">
        <mc:Choice xmlns:a14="http://schemas.microsoft.com/office/drawing/2010/main" Requires="a14">
          <xdr:sp macro="" textlink="">
            <xdr:nvSpPr>
              <xdr:cNvPr id="1043" name="Yearly"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6305550" y="866775"/>
                <a:ext cx="612000" cy="1651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Yearly</a:t>
                </a:r>
              </a:p>
            </xdr:txBody>
          </xdr:sp>
        </mc:Choice>
        <mc:Fallback/>
      </mc:AlternateContent>
    </xdr:grpSp>
    <xdr:clientData/>
  </xdr:twoCellAnchor>
  <mc:AlternateContent xmlns:mc="http://schemas.openxmlformats.org/markup-compatibility/2006">
    <mc:Choice xmlns:a14="http://schemas.microsoft.com/office/drawing/2010/main" Requires="a14">
      <xdr:twoCellAnchor editAs="absolute">
        <xdr:from>
          <xdr:col>5</xdr:col>
          <xdr:colOff>9525</xdr:colOff>
          <xdr:row>7</xdr:row>
          <xdr:rowOff>66675</xdr:rowOff>
        </xdr:from>
        <xdr:to>
          <xdr:col>6</xdr:col>
          <xdr:colOff>400050</xdr:colOff>
          <xdr:row>8</xdr:row>
          <xdr:rowOff>66675</xdr:rowOff>
        </xdr:to>
        <xdr:sp macro="" textlink="">
          <xdr:nvSpPr>
            <xdr:cNvPr id="1048" name="DD_TimePeriod"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24</xdr:row>
          <xdr:rowOff>266700</xdr:rowOff>
        </xdr:from>
        <xdr:to>
          <xdr:col>3</xdr:col>
          <xdr:colOff>238125</xdr:colOff>
          <xdr:row>26</xdr:row>
          <xdr:rowOff>142875</xdr:rowOff>
        </xdr:to>
        <xdr:sp macro="" textlink="">
          <xdr:nvSpPr>
            <xdr:cNvPr id="1049" name="Validate_InvoiceData"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27</xdr:row>
          <xdr:rowOff>38100</xdr:rowOff>
        </xdr:from>
        <xdr:to>
          <xdr:col>3</xdr:col>
          <xdr:colOff>238125</xdr:colOff>
          <xdr:row>29</xdr:row>
          <xdr:rowOff>57150</xdr:rowOff>
        </xdr:to>
        <xdr:sp macro="" textlink="">
          <xdr:nvSpPr>
            <xdr:cNvPr id="1050" name="Prepare_Annexure"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247650</xdr:colOff>
      <xdr:row>13</xdr:row>
      <xdr:rowOff>123824</xdr:rowOff>
    </xdr:from>
    <xdr:to>
      <xdr:col>19</xdr:col>
      <xdr:colOff>52909</xdr:colOff>
      <xdr:row>15</xdr:row>
      <xdr:rowOff>138824</xdr:rowOff>
    </xdr:to>
    <xdr:pic>
      <xdr:nvPicPr>
        <xdr:cNvPr id="5" name="Graphic 4" descr="Download" hidden="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l="12346" t="14112" r="10043" b="11804"/>
        <a:stretch/>
      </xdr:blipFill>
      <xdr:spPr>
        <a:xfrm>
          <a:off x="12287250" y="2285999"/>
          <a:ext cx="414859" cy="396000"/>
        </a:xfrm>
        <a:prstGeom prst="rect">
          <a:avLst/>
        </a:prstGeom>
      </xdr:spPr>
    </xdr:pic>
    <xdr:clientData/>
  </xdr:twoCellAnchor>
  <xdr:twoCellAnchor editAs="oneCell">
    <xdr:from>
      <xdr:col>0</xdr:col>
      <xdr:colOff>114300</xdr:colOff>
      <xdr:row>25</xdr:row>
      <xdr:rowOff>0</xdr:rowOff>
    </xdr:from>
    <xdr:to>
      <xdr:col>0</xdr:col>
      <xdr:colOff>453880</xdr:colOff>
      <xdr:row>26</xdr:row>
      <xdr:rowOff>87975</xdr:rowOff>
    </xdr:to>
    <xdr:pic>
      <xdr:nvPicPr>
        <xdr:cNvPr id="41" name="Graphic 40" descr="Presentation with checklist RTL">
          <a:extLst>
            <a:ext uri="{FF2B5EF4-FFF2-40B4-BE49-F238E27FC236}">
              <a16:creationId xmlns:a16="http://schemas.microsoft.com/office/drawing/2014/main" id="{00000000-0008-0000-0000-000029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l="8595" t="9638" r="9112" b="20571"/>
        <a:stretch/>
      </xdr:blipFill>
      <xdr:spPr>
        <a:xfrm>
          <a:off x="114300" y="4581525"/>
          <a:ext cx="339580" cy="288000"/>
        </a:xfrm>
        <a:prstGeom prst="rect">
          <a:avLst/>
        </a:prstGeom>
      </xdr:spPr>
    </xdr:pic>
    <xdr:clientData/>
  </xdr:twoCellAnchor>
  <xdr:twoCellAnchor editAs="oneCell">
    <xdr:from>
      <xdr:col>0</xdr:col>
      <xdr:colOff>123827</xdr:colOff>
      <xdr:row>27</xdr:row>
      <xdr:rowOff>95250</xdr:rowOff>
    </xdr:from>
    <xdr:to>
      <xdr:col>0</xdr:col>
      <xdr:colOff>471255</xdr:colOff>
      <xdr:row>29</xdr:row>
      <xdr:rowOff>2250</xdr:rowOff>
    </xdr:to>
    <xdr:pic>
      <xdr:nvPicPr>
        <xdr:cNvPr id="43" name="Graphic 42" descr="Wallet">
          <a:extLst>
            <a:ext uri="{FF2B5EF4-FFF2-40B4-BE49-F238E27FC236}">
              <a16:creationId xmlns:a16="http://schemas.microsoft.com/office/drawing/2014/main" id="{00000000-0008-0000-0000-00002B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l="11982" t="17191" r="8850" b="17183"/>
        <a:stretch/>
      </xdr:blipFill>
      <xdr:spPr>
        <a:xfrm>
          <a:off x="123827" y="5067300"/>
          <a:ext cx="347428" cy="288000"/>
        </a:xfrm>
        <a:prstGeom prst="rect">
          <a:avLst/>
        </a:prstGeom>
      </xdr:spPr>
    </xdr:pic>
    <xdr:clientData/>
  </xdr:twoCellAnchor>
  <xdr:twoCellAnchor>
    <xdr:from>
      <xdr:col>18</xdr:col>
      <xdr:colOff>292824</xdr:colOff>
      <xdr:row>5</xdr:row>
      <xdr:rowOff>57151</xdr:rowOff>
    </xdr:from>
    <xdr:to>
      <xdr:col>19</xdr:col>
      <xdr:colOff>202200</xdr:colOff>
      <xdr:row>7</xdr:row>
      <xdr:rowOff>108151</xdr:rowOff>
    </xdr:to>
    <xdr:grpSp>
      <xdr:nvGrpSpPr>
        <xdr:cNvPr id="46" name="Group 45">
          <a:extLst>
            <a:ext uri="{FF2B5EF4-FFF2-40B4-BE49-F238E27FC236}">
              <a16:creationId xmlns:a16="http://schemas.microsoft.com/office/drawing/2014/main" id="{00000000-0008-0000-0000-00002E000000}"/>
            </a:ext>
          </a:extLst>
        </xdr:cNvPr>
        <xdr:cNvGrpSpPr/>
      </xdr:nvGrpSpPr>
      <xdr:grpSpPr>
        <a:xfrm>
          <a:off x="12180024" y="695326"/>
          <a:ext cx="518976" cy="432000"/>
          <a:chOff x="12180024" y="695326"/>
          <a:chExt cx="518976" cy="432000"/>
        </a:xfrm>
      </xdr:grpSpPr>
      <xdr:pic macro="[0]!UpdateSettings_Click">
        <xdr:nvPicPr>
          <xdr:cNvPr id="10" name="Graphic 9" descr="Single gear">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rcRect l="10659" t="9190" r="11435" b="11436"/>
          <a:stretch/>
        </xdr:blipFill>
        <xdr:spPr>
          <a:xfrm>
            <a:off x="12180024" y="695326"/>
            <a:ext cx="424002" cy="432000"/>
          </a:xfrm>
          <a:prstGeom prst="rect">
            <a:avLst/>
          </a:prstGeom>
        </xdr:spPr>
      </xdr:pic>
      <xdr:sp macro="" textlink="">
        <xdr:nvSpPr>
          <xdr:cNvPr id="2" name="Flowchart: Connector 1">
            <a:hlinkClick xmlns:r="http://schemas.openxmlformats.org/officeDocument/2006/relationships" r:id="rId12" tooltip="To update employee details and add value to the dropdowns"/>
            <a:extLst>
              <a:ext uri="{FF2B5EF4-FFF2-40B4-BE49-F238E27FC236}">
                <a16:creationId xmlns:a16="http://schemas.microsoft.com/office/drawing/2014/main" id="{00000000-0008-0000-0000-000002000000}"/>
              </a:ext>
            </a:extLst>
          </xdr:cNvPr>
          <xdr:cNvSpPr/>
        </xdr:nvSpPr>
        <xdr:spPr>
          <a:xfrm>
            <a:off x="12573000" y="742950"/>
            <a:ext cx="126000" cy="126000"/>
          </a:xfrm>
          <a:prstGeom prst="flowChartConnector">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1100"/>
              <a:t>i</a:t>
            </a:r>
          </a:p>
        </xdr:txBody>
      </xdr:sp>
    </xdr:grpSp>
    <xdr:clientData/>
  </xdr:twoCellAnchor>
  <xdr:twoCellAnchor>
    <xdr:from>
      <xdr:col>18</xdr:col>
      <xdr:colOff>352350</xdr:colOff>
      <xdr:row>8</xdr:row>
      <xdr:rowOff>9525</xdr:rowOff>
    </xdr:from>
    <xdr:to>
      <xdr:col>19</xdr:col>
      <xdr:colOff>106950</xdr:colOff>
      <xdr:row>10</xdr:row>
      <xdr:rowOff>5627</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12239550" y="1219200"/>
          <a:ext cx="364200" cy="377102"/>
          <a:chOff x="12239550" y="1219200"/>
          <a:chExt cx="364200" cy="377102"/>
        </a:xfrm>
      </xdr:grpSpPr>
      <xdr:sp macro="[0]!Apply_UnplannedLeaves_Click" textlink="">
        <xdr:nvSpPr>
          <xdr:cNvPr id="45" name="Apply_UnplannedLeaves">
            <a:extLst>
              <a:ext uri="{FF2B5EF4-FFF2-40B4-BE49-F238E27FC236}">
                <a16:creationId xmlns:a16="http://schemas.microsoft.com/office/drawing/2014/main" id="{00000000-0008-0000-0000-00002D000000}"/>
              </a:ext>
            </a:extLst>
          </xdr:cNvPr>
          <xdr:cNvSpPr>
            <a:spLocks/>
          </xdr:cNvSpPr>
        </xdr:nvSpPr>
        <xdr:spPr bwMode="auto">
          <a:xfrm rot="5400000">
            <a:off x="12239550" y="1272302"/>
            <a:ext cx="324000" cy="324000"/>
          </a:xfrm>
          <a:custGeom>
            <a:avLst/>
            <a:gdLst>
              <a:gd name="T0" fmla="*/ 2140 w 2214"/>
              <a:gd name="T1" fmla="*/ 1150 h 2307"/>
              <a:gd name="T2" fmla="*/ 2065 w 2214"/>
              <a:gd name="T3" fmla="*/ 1224 h 2307"/>
              <a:gd name="T4" fmla="*/ 2065 w 2214"/>
              <a:gd name="T5" fmla="*/ 2158 h 2307"/>
              <a:gd name="T6" fmla="*/ 1181 w 2214"/>
              <a:gd name="T7" fmla="*/ 2158 h 2307"/>
              <a:gd name="T8" fmla="*/ 1181 w 2214"/>
              <a:gd name="T9" fmla="*/ 243 h 2307"/>
              <a:gd name="T10" fmla="*/ 1585 w 2214"/>
              <a:gd name="T11" fmla="*/ 646 h 2307"/>
              <a:gd name="T12" fmla="*/ 1690 w 2214"/>
              <a:gd name="T13" fmla="*/ 638 h 2307"/>
              <a:gd name="T14" fmla="*/ 1690 w 2214"/>
              <a:gd name="T15" fmla="*/ 541 h 2307"/>
              <a:gd name="T16" fmla="*/ 1169 w 2214"/>
              <a:gd name="T17" fmla="*/ 20 h 2307"/>
              <a:gd name="T18" fmla="*/ 1107 w 2214"/>
              <a:gd name="T19" fmla="*/ 4 h 2307"/>
              <a:gd name="T20" fmla="*/ 1042 w 2214"/>
              <a:gd name="T21" fmla="*/ 23 h 2307"/>
              <a:gd name="T22" fmla="*/ 521 w 2214"/>
              <a:gd name="T23" fmla="*/ 544 h 2307"/>
              <a:gd name="T24" fmla="*/ 517 w 2214"/>
              <a:gd name="T25" fmla="*/ 649 h 2307"/>
              <a:gd name="T26" fmla="*/ 622 w 2214"/>
              <a:gd name="T27" fmla="*/ 654 h 2307"/>
              <a:gd name="T28" fmla="*/ 629 w 2214"/>
              <a:gd name="T29" fmla="*/ 646 h 2307"/>
              <a:gd name="T30" fmla="*/ 1033 w 2214"/>
              <a:gd name="T31" fmla="*/ 243 h 2307"/>
              <a:gd name="T32" fmla="*/ 1033 w 2214"/>
              <a:gd name="T33" fmla="*/ 2158 h 2307"/>
              <a:gd name="T34" fmla="*/ 149 w 2214"/>
              <a:gd name="T35" fmla="*/ 2158 h 2307"/>
              <a:gd name="T36" fmla="*/ 149 w 2214"/>
              <a:gd name="T37" fmla="*/ 1224 h 2307"/>
              <a:gd name="T38" fmla="*/ 74 w 2214"/>
              <a:gd name="T39" fmla="*/ 1150 h 2307"/>
              <a:gd name="T40" fmla="*/ 0 w 2214"/>
              <a:gd name="T41" fmla="*/ 1224 h 2307"/>
              <a:gd name="T42" fmla="*/ 0 w 2214"/>
              <a:gd name="T43" fmla="*/ 2233 h 2307"/>
              <a:gd name="T44" fmla="*/ 74 w 2214"/>
              <a:gd name="T45" fmla="*/ 2307 h 2307"/>
              <a:gd name="T46" fmla="*/ 2140 w 2214"/>
              <a:gd name="T47" fmla="*/ 2307 h 2307"/>
              <a:gd name="T48" fmla="*/ 2214 w 2214"/>
              <a:gd name="T49" fmla="*/ 2233 h 2307"/>
              <a:gd name="T50" fmla="*/ 2214 w 2214"/>
              <a:gd name="T51" fmla="*/ 1224 h 2307"/>
              <a:gd name="T52" fmla="*/ 2140 w 2214"/>
              <a:gd name="T53" fmla="*/ 1150 h 23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2214" h="2307">
                <a:moveTo>
                  <a:pt x="2140" y="1150"/>
                </a:moveTo>
                <a:cubicBezTo>
                  <a:pt x="2099" y="1150"/>
                  <a:pt x="2065" y="1183"/>
                  <a:pt x="2065" y="1224"/>
                </a:cubicBezTo>
                <a:cubicBezTo>
                  <a:pt x="2065" y="2158"/>
                  <a:pt x="2065" y="2158"/>
                  <a:pt x="2065" y="2158"/>
                </a:cubicBezTo>
                <a:cubicBezTo>
                  <a:pt x="1181" y="2158"/>
                  <a:pt x="1181" y="2158"/>
                  <a:pt x="1181" y="2158"/>
                </a:cubicBezTo>
                <a:cubicBezTo>
                  <a:pt x="1181" y="243"/>
                  <a:pt x="1181" y="243"/>
                  <a:pt x="1181" y="243"/>
                </a:cubicBezTo>
                <a:cubicBezTo>
                  <a:pt x="1585" y="646"/>
                  <a:pt x="1585" y="646"/>
                  <a:pt x="1585" y="646"/>
                </a:cubicBezTo>
                <a:cubicBezTo>
                  <a:pt x="1616" y="673"/>
                  <a:pt x="1663" y="669"/>
                  <a:pt x="1690" y="638"/>
                </a:cubicBezTo>
                <a:cubicBezTo>
                  <a:pt x="1713" y="610"/>
                  <a:pt x="1713" y="569"/>
                  <a:pt x="1690" y="541"/>
                </a:cubicBezTo>
                <a:cubicBezTo>
                  <a:pt x="1169" y="20"/>
                  <a:pt x="1169" y="20"/>
                  <a:pt x="1169" y="20"/>
                </a:cubicBezTo>
                <a:cubicBezTo>
                  <a:pt x="1152" y="6"/>
                  <a:pt x="1129" y="0"/>
                  <a:pt x="1107" y="4"/>
                </a:cubicBezTo>
                <a:cubicBezTo>
                  <a:pt x="1084" y="0"/>
                  <a:pt x="1060" y="7"/>
                  <a:pt x="1042" y="23"/>
                </a:cubicBezTo>
                <a:cubicBezTo>
                  <a:pt x="521" y="544"/>
                  <a:pt x="521" y="544"/>
                  <a:pt x="521" y="544"/>
                </a:cubicBezTo>
                <a:cubicBezTo>
                  <a:pt x="491" y="572"/>
                  <a:pt x="489" y="619"/>
                  <a:pt x="517" y="649"/>
                </a:cubicBezTo>
                <a:cubicBezTo>
                  <a:pt x="545" y="680"/>
                  <a:pt x="592" y="682"/>
                  <a:pt x="622" y="654"/>
                </a:cubicBezTo>
                <a:cubicBezTo>
                  <a:pt x="625" y="651"/>
                  <a:pt x="627" y="649"/>
                  <a:pt x="629" y="646"/>
                </a:cubicBezTo>
                <a:cubicBezTo>
                  <a:pt x="1033" y="243"/>
                  <a:pt x="1033" y="243"/>
                  <a:pt x="1033" y="243"/>
                </a:cubicBezTo>
                <a:cubicBezTo>
                  <a:pt x="1033" y="2158"/>
                  <a:pt x="1033" y="2158"/>
                  <a:pt x="1033" y="2158"/>
                </a:cubicBezTo>
                <a:cubicBezTo>
                  <a:pt x="149" y="2158"/>
                  <a:pt x="149" y="2158"/>
                  <a:pt x="149" y="2158"/>
                </a:cubicBezTo>
                <a:cubicBezTo>
                  <a:pt x="149" y="1224"/>
                  <a:pt x="149" y="1224"/>
                  <a:pt x="149" y="1224"/>
                </a:cubicBezTo>
                <a:cubicBezTo>
                  <a:pt x="149" y="1183"/>
                  <a:pt x="115" y="1150"/>
                  <a:pt x="74" y="1150"/>
                </a:cubicBezTo>
                <a:cubicBezTo>
                  <a:pt x="33" y="1150"/>
                  <a:pt x="0" y="1183"/>
                  <a:pt x="0" y="1224"/>
                </a:cubicBezTo>
                <a:cubicBezTo>
                  <a:pt x="0" y="2233"/>
                  <a:pt x="0" y="2233"/>
                  <a:pt x="0" y="2233"/>
                </a:cubicBezTo>
                <a:cubicBezTo>
                  <a:pt x="0" y="2274"/>
                  <a:pt x="33" y="2307"/>
                  <a:pt x="74" y="2307"/>
                </a:cubicBezTo>
                <a:cubicBezTo>
                  <a:pt x="2140" y="2307"/>
                  <a:pt x="2140" y="2307"/>
                  <a:pt x="2140" y="2307"/>
                </a:cubicBezTo>
                <a:cubicBezTo>
                  <a:pt x="2181" y="2307"/>
                  <a:pt x="2214" y="2274"/>
                  <a:pt x="2214" y="2233"/>
                </a:cubicBezTo>
                <a:cubicBezTo>
                  <a:pt x="2214" y="1224"/>
                  <a:pt x="2214" y="1224"/>
                  <a:pt x="2214" y="1224"/>
                </a:cubicBezTo>
                <a:cubicBezTo>
                  <a:pt x="2214" y="1183"/>
                  <a:pt x="2181" y="1150"/>
                  <a:pt x="2140" y="1150"/>
                </a:cubicBezTo>
                <a:close/>
              </a:path>
            </a:pathLst>
          </a:custGeom>
          <a:solidFill>
            <a:srgbClr val="FFC000"/>
          </a:solid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b="0">
              <a:solidFill>
                <a:srgbClr val="FFC000"/>
              </a:solidFill>
              <a:effectLst>
                <a:outerShdw blurRad="50800" dist="38100" dir="5400000" algn="t" rotWithShape="0">
                  <a:prstClr val="black">
                    <a:alpha val="40000"/>
                  </a:prstClr>
                </a:outerShdw>
              </a:effectLst>
            </a:endParaRPr>
          </a:p>
        </xdr:txBody>
      </xdr:sp>
      <xdr:sp macro="" textlink="">
        <xdr:nvSpPr>
          <xdr:cNvPr id="57" name="Flowchart: Connector 56">
            <a:hlinkClick xmlns:r="http://schemas.openxmlformats.org/officeDocument/2006/relationships" r:id="rId12" tooltip="To apply unplanned leave(s)"/>
            <a:extLst>
              <a:ext uri="{FF2B5EF4-FFF2-40B4-BE49-F238E27FC236}">
                <a16:creationId xmlns:a16="http://schemas.microsoft.com/office/drawing/2014/main" id="{00000000-0008-0000-0000-000039000000}"/>
              </a:ext>
            </a:extLst>
          </xdr:cNvPr>
          <xdr:cNvSpPr/>
        </xdr:nvSpPr>
        <xdr:spPr>
          <a:xfrm>
            <a:off x="12477750" y="1219200"/>
            <a:ext cx="126000" cy="126000"/>
          </a:xfrm>
          <a:prstGeom prst="flowChartConnector">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1100"/>
              <a:t>i</a:t>
            </a:r>
          </a:p>
        </xdr:txBody>
      </xdr:sp>
    </xdr:grpSp>
    <xdr:clientData/>
  </xdr:twoCellAnchor>
  <xdr:twoCellAnchor>
    <xdr:from>
      <xdr:col>18</xdr:col>
      <xdr:colOff>280350</xdr:colOff>
      <xdr:row>10</xdr:row>
      <xdr:rowOff>142875</xdr:rowOff>
    </xdr:from>
    <xdr:to>
      <xdr:col>19</xdr:col>
      <xdr:colOff>240300</xdr:colOff>
      <xdr:row>13</xdr:row>
      <xdr:rowOff>75375</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12167550" y="1733550"/>
          <a:ext cx="569550" cy="504000"/>
          <a:chOff x="12167550" y="1733550"/>
          <a:chExt cx="569550" cy="504000"/>
        </a:xfrm>
      </xdr:grpSpPr>
      <xdr:pic macro="[0]!Refresh_KPI_Dashboard">
        <xdr:nvPicPr>
          <xdr:cNvPr id="14" name="Refresh_Stats" descr="Repeat">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2167550" y="1733550"/>
            <a:ext cx="504000" cy="504000"/>
          </a:xfrm>
          <a:prstGeom prst="rect">
            <a:avLst/>
          </a:prstGeom>
        </xdr:spPr>
      </xdr:pic>
      <xdr:sp macro="" textlink="">
        <xdr:nvSpPr>
          <xdr:cNvPr id="58" name="Flowchart: Connector 57">
            <a:hlinkClick xmlns:r="http://schemas.openxmlformats.org/officeDocument/2006/relationships" r:id="rId12" tooltip="To refresh home page billability dashboard"/>
            <a:extLst>
              <a:ext uri="{FF2B5EF4-FFF2-40B4-BE49-F238E27FC236}">
                <a16:creationId xmlns:a16="http://schemas.microsoft.com/office/drawing/2014/main" id="{00000000-0008-0000-0000-00003A000000}"/>
              </a:ext>
            </a:extLst>
          </xdr:cNvPr>
          <xdr:cNvSpPr/>
        </xdr:nvSpPr>
        <xdr:spPr>
          <a:xfrm>
            <a:off x="12611100" y="1828800"/>
            <a:ext cx="126000" cy="126000"/>
          </a:xfrm>
          <a:prstGeom prst="flowChartConnector">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1100"/>
              <a:t>i</a:t>
            </a:r>
          </a:p>
        </xdr:txBody>
      </xdr:sp>
    </xdr:grpSp>
    <xdr:clientData/>
  </xdr:twoCellAnchor>
  <xdr:twoCellAnchor>
    <xdr:from>
      <xdr:col>18</xdr:col>
      <xdr:colOff>319263</xdr:colOff>
      <xdr:row>13</xdr:row>
      <xdr:rowOff>133350</xdr:rowOff>
    </xdr:from>
    <xdr:to>
      <xdr:col>19</xdr:col>
      <xdr:colOff>126000</xdr:colOff>
      <xdr:row>15</xdr:row>
      <xdr:rowOff>148353</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2206463" y="2295525"/>
          <a:ext cx="416337" cy="396003"/>
          <a:chOff x="12206463" y="2295525"/>
          <a:chExt cx="416337" cy="396003"/>
        </a:xfrm>
      </xdr:grpSpPr>
      <xdr:pic macro="[0]!Call_Export_CentreData">
        <xdr:nvPicPr>
          <xdr:cNvPr id="12" name="Graphic 11" descr="Download">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l="14584" t="14583" r="15625" b="14583"/>
          <a:stretch/>
        </xdr:blipFill>
        <xdr:spPr>
          <a:xfrm>
            <a:off x="12206463" y="2295528"/>
            <a:ext cx="390174" cy="396000"/>
          </a:xfrm>
          <a:prstGeom prst="rect">
            <a:avLst/>
          </a:prstGeom>
        </xdr:spPr>
      </xdr:pic>
      <xdr:sp macro="" textlink="">
        <xdr:nvSpPr>
          <xdr:cNvPr id="59" name="Flowchart: Connector 58">
            <a:hlinkClick xmlns:r="http://schemas.openxmlformats.org/officeDocument/2006/relationships" r:id="rId12" tooltip="To export request details centre wise"/>
            <a:extLst>
              <a:ext uri="{FF2B5EF4-FFF2-40B4-BE49-F238E27FC236}">
                <a16:creationId xmlns:a16="http://schemas.microsoft.com/office/drawing/2014/main" id="{00000000-0008-0000-0000-00003B000000}"/>
              </a:ext>
            </a:extLst>
          </xdr:cNvPr>
          <xdr:cNvSpPr/>
        </xdr:nvSpPr>
        <xdr:spPr>
          <a:xfrm>
            <a:off x="12496800" y="2295525"/>
            <a:ext cx="126000" cy="126000"/>
          </a:xfrm>
          <a:prstGeom prst="flowChartConnector">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1100"/>
              <a:t>i</a:t>
            </a:r>
          </a:p>
        </xdr:txBody>
      </xdr:sp>
    </xdr:grpSp>
    <xdr:clientData/>
  </xdr:twoCellAnchor>
  <xdr:twoCellAnchor>
    <xdr:from>
      <xdr:col>18</xdr:col>
      <xdr:colOff>361875</xdr:colOff>
      <xdr:row>16</xdr:row>
      <xdr:rowOff>104775</xdr:rowOff>
    </xdr:from>
    <xdr:to>
      <xdr:col>19</xdr:col>
      <xdr:colOff>183150</xdr:colOff>
      <xdr:row>18</xdr:row>
      <xdr:rowOff>57300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2249075" y="2838450"/>
          <a:ext cx="430875" cy="333525"/>
          <a:chOff x="12249075" y="2838450"/>
          <a:chExt cx="430875" cy="333525"/>
        </a:xfrm>
      </xdr:grpSpPr>
      <xdr:sp macro="[0]!Upload_OtherCentre_Request" textlink="">
        <xdr:nvSpPr>
          <xdr:cNvPr id="54" name="Upload_CentreData">
            <a:extLst>
              <a:ext uri="{FF2B5EF4-FFF2-40B4-BE49-F238E27FC236}">
                <a16:creationId xmlns:a16="http://schemas.microsoft.com/office/drawing/2014/main" id="{00000000-0008-0000-0000-000036000000}"/>
              </a:ext>
            </a:extLst>
          </xdr:cNvPr>
          <xdr:cNvSpPr>
            <a:spLocks/>
          </xdr:cNvSpPr>
        </xdr:nvSpPr>
        <xdr:spPr bwMode="auto">
          <a:xfrm>
            <a:off x="12249075" y="2847975"/>
            <a:ext cx="324000" cy="324000"/>
          </a:xfrm>
          <a:custGeom>
            <a:avLst/>
            <a:gdLst>
              <a:gd name="T0" fmla="*/ 2140 w 2214"/>
              <a:gd name="T1" fmla="*/ 1150 h 2307"/>
              <a:gd name="T2" fmla="*/ 2065 w 2214"/>
              <a:gd name="T3" fmla="*/ 1224 h 2307"/>
              <a:gd name="T4" fmla="*/ 2065 w 2214"/>
              <a:gd name="T5" fmla="*/ 2158 h 2307"/>
              <a:gd name="T6" fmla="*/ 1181 w 2214"/>
              <a:gd name="T7" fmla="*/ 2158 h 2307"/>
              <a:gd name="T8" fmla="*/ 1181 w 2214"/>
              <a:gd name="T9" fmla="*/ 243 h 2307"/>
              <a:gd name="T10" fmla="*/ 1585 w 2214"/>
              <a:gd name="T11" fmla="*/ 646 h 2307"/>
              <a:gd name="T12" fmla="*/ 1690 w 2214"/>
              <a:gd name="T13" fmla="*/ 638 h 2307"/>
              <a:gd name="T14" fmla="*/ 1690 w 2214"/>
              <a:gd name="T15" fmla="*/ 541 h 2307"/>
              <a:gd name="T16" fmla="*/ 1169 w 2214"/>
              <a:gd name="T17" fmla="*/ 20 h 2307"/>
              <a:gd name="T18" fmla="*/ 1107 w 2214"/>
              <a:gd name="T19" fmla="*/ 4 h 2307"/>
              <a:gd name="T20" fmla="*/ 1042 w 2214"/>
              <a:gd name="T21" fmla="*/ 23 h 2307"/>
              <a:gd name="T22" fmla="*/ 521 w 2214"/>
              <a:gd name="T23" fmla="*/ 544 h 2307"/>
              <a:gd name="T24" fmla="*/ 517 w 2214"/>
              <a:gd name="T25" fmla="*/ 649 h 2307"/>
              <a:gd name="T26" fmla="*/ 622 w 2214"/>
              <a:gd name="T27" fmla="*/ 654 h 2307"/>
              <a:gd name="T28" fmla="*/ 629 w 2214"/>
              <a:gd name="T29" fmla="*/ 646 h 2307"/>
              <a:gd name="T30" fmla="*/ 1033 w 2214"/>
              <a:gd name="T31" fmla="*/ 243 h 2307"/>
              <a:gd name="T32" fmla="*/ 1033 w 2214"/>
              <a:gd name="T33" fmla="*/ 2158 h 2307"/>
              <a:gd name="T34" fmla="*/ 149 w 2214"/>
              <a:gd name="T35" fmla="*/ 2158 h 2307"/>
              <a:gd name="T36" fmla="*/ 149 w 2214"/>
              <a:gd name="T37" fmla="*/ 1224 h 2307"/>
              <a:gd name="T38" fmla="*/ 74 w 2214"/>
              <a:gd name="T39" fmla="*/ 1150 h 2307"/>
              <a:gd name="T40" fmla="*/ 0 w 2214"/>
              <a:gd name="T41" fmla="*/ 1224 h 2307"/>
              <a:gd name="T42" fmla="*/ 0 w 2214"/>
              <a:gd name="T43" fmla="*/ 2233 h 2307"/>
              <a:gd name="T44" fmla="*/ 74 w 2214"/>
              <a:gd name="T45" fmla="*/ 2307 h 2307"/>
              <a:gd name="T46" fmla="*/ 2140 w 2214"/>
              <a:gd name="T47" fmla="*/ 2307 h 2307"/>
              <a:gd name="T48" fmla="*/ 2214 w 2214"/>
              <a:gd name="T49" fmla="*/ 2233 h 2307"/>
              <a:gd name="T50" fmla="*/ 2214 w 2214"/>
              <a:gd name="T51" fmla="*/ 1224 h 2307"/>
              <a:gd name="T52" fmla="*/ 2140 w 2214"/>
              <a:gd name="T53" fmla="*/ 1150 h 23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2214" h="2307">
                <a:moveTo>
                  <a:pt x="2140" y="1150"/>
                </a:moveTo>
                <a:cubicBezTo>
                  <a:pt x="2099" y="1150"/>
                  <a:pt x="2065" y="1183"/>
                  <a:pt x="2065" y="1224"/>
                </a:cubicBezTo>
                <a:cubicBezTo>
                  <a:pt x="2065" y="2158"/>
                  <a:pt x="2065" y="2158"/>
                  <a:pt x="2065" y="2158"/>
                </a:cubicBezTo>
                <a:cubicBezTo>
                  <a:pt x="1181" y="2158"/>
                  <a:pt x="1181" y="2158"/>
                  <a:pt x="1181" y="2158"/>
                </a:cubicBezTo>
                <a:cubicBezTo>
                  <a:pt x="1181" y="243"/>
                  <a:pt x="1181" y="243"/>
                  <a:pt x="1181" y="243"/>
                </a:cubicBezTo>
                <a:cubicBezTo>
                  <a:pt x="1585" y="646"/>
                  <a:pt x="1585" y="646"/>
                  <a:pt x="1585" y="646"/>
                </a:cubicBezTo>
                <a:cubicBezTo>
                  <a:pt x="1616" y="673"/>
                  <a:pt x="1663" y="669"/>
                  <a:pt x="1690" y="638"/>
                </a:cubicBezTo>
                <a:cubicBezTo>
                  <a:pt x="1713" y="610"/>
                  <a:pt x="1713" y="569"/>
                  <a:pt x="1690" y="541"/>
                </a:cubicBezTo>
                <a:cubicBezTo>
                  <a:pt x="1169" y="20"/>
                  <a:pt x="1169" y="20"/>
                  <a:pt x="1169" y="20"/>
                </a:cubicBezTo>
                <a:cubicBezTo>
                  <a:pt x="1152" y="6"/>
                  <a:pt x="1129" y="0"/>
                  <a:pt x="1107" y="4"/>
                </a:cubicBezTo>
                <a:cubicBezTo>
                  <a:pt x="1084" y="0"/>
                  <a:pt x="1060" y="7"/>
                  <a:pt x="1042" y="23"/>
                </a:cubicBezTo>
                <a:cubicBezTo>
                  <a:pt x="521" y="544"/>
                  <a:pt x="521" y="544"/>
                  <a:pt x="521" y="544"/>
                </a:cubicBezTo>
                <a:cubicBezTo>
                  <a:pt x="491" y="572"/>
                  <a:pt x="489" y="619"/>
                  <a:pt x="517" y="649"/>
                </a:cubicBezTo>
                <a:cubicBezTo>
                  <a:pt x="545" y="680"/>
                  <a:pt x="592" y="682"/>
                  <a:pt x="622" y="654"/>
                </a:cubicBezTo>
                <a:cubicBezTo>
                  <a:pt x="625" y="651"/>
                  <a:pt x="627" y="649"/>
                  <a:pt x="629" y="646"/>
                </a:cubicBezTo>
                <a:cubicBezTo>
                  <a:pt x="1033" y="243"/>
                  <a:pt x="1033" y="243"/>
                  <a:pt x="1033" y="243"/>
                </a:cubicBezTo>
                <a:cubicBezTo>
                  <a:pt x="1033" y="2158"/>
                  <a:pt x="1033" y="2158"/>
                  <a:pt x="1033" y="2158"/>
                </a:cubicBezTo>
                <a:cubicBezTo>
                  <a:pt x="149" y="2158"/>
                  <a:pt x="149" y="2158"/>
                  <a:pt x="149" y="2158"/>
                </a:cubicBezTo>
                <a:cubicBezTo>
                  <a:pt x="149" y="1224"/>
                  <a:pt x="149" y="1224"/>
                  <a:pt x="149" y="1224"/>
                </a:cubicBezTo>
                <a:cubicBezTo>
                  <a:pt x="149" y="1183"/>
                  <a:pt x="115" y="1150"/>
                  <a:pt x="74" y="1150"/>
                </a:cubicBezTo>
                <a:cubicBezTo>
                  <a:pt x="33" y="1150"/>
                  <a:pt x="0" y="1183"/>
                  <a:pt x="0" y="1224"/>
                </a:cubicBezTo>
                <a:cubicBezTo>
                  <a:pt x="0" y="2233"/>
                  <a:pt x="0" y="2233"/>
                  <a:pt x="0" y="2233"/>
                </a:cubicBezTo>
                <a:cubicBezTo>
                  <a:pt x="0" y="2274"/>
                  <a:pt x="33" y="2307"/>
                  <a:pt x="74" y="2307"/>
                </a:cubicBezTo>
                <a:cubicBezTo>
                  <a:pt x="2140" y="2307"/>
                  <a:pt x="2140" y="2307"/>
                  <a:pt x="2140" y="2307"/>
                </a:cubicBezTo>
                <a:cubicBezTo>
                  <a:pt x="2181" y="2307"/>
                  <a:pt x="2214" y="2274"/>
                  <a:pt x="2214" y="2233"/>
                </a:cubicBezTo>
                <a:cubicBezTo>
                  <a:pt x="2214" y="1224"/>
                  <a:pt x="2214" y="1224"/>
                  <a:pt x="2214" y="1224"/>
                </a:cubicBezTo>
                <a:cubicBezTo>
                  <a:pt x="2214" y="1183"/>
                  <a:pt x="2181" y="1150"/>
                  <a:pt x="2140" y="1150"/>
                </a:cubicBezTo>
                <a:close/>
              </a:path>
            </a:pathLst>
          </a:custGeom>
          <a:solidFill>
            <a:srgbClr val="002060"/>
          </a:solidFill>
          <a:ln w="28575">
            <a:solidFill>
              <a:schemeClr val="accent6">
                <a:lumMod val="50000"/>
              </a:schemeClr>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horz" wrap="square" lIns="91440" tIns="45720" rIns="91440" bIns="45720" numCol="1" anchor="t" anchorCtr="0" compatLnSpc="1">
            <a:prstTxWarp prst="textNoShape">
              <a:avLst/>
            </a:prstTxWarp>
          </a:bodyPr>
          <a:lstStyle>
            <a:defPPr>
              <a:defRPr lang="en-US"/>
            </a:defPPr>
            <a:lvl1pPr marL="0" algn="l" defTabSz="1097280" rtl="0" eaLnBrk="1" latinLnBrk="0" hangingPunct="1">
              <a:defRPr sz="2160" kern="1200">
                <a:solidFill>
                  <a:schemeClr val="tx1"/>
                </a:solidFill>
                <a:latin typeface="+mn-lt"/>
                <a:ea typeface="+mn-ea"/>
                <a:cs typeface="+mn-cs"/>
              </a:defRPr>
            </a:lvl1pPr>
            <a:lvl2pPr marL="548640" algn="l" defTabSz="1097280" rtl="0" eaLnBrk="1" latinLnBrk="0" hangingPunct="1">
              <a:defRPr sz="2160" kern="1200">
                <a:solidFill>
                  <a:schemeClr val="tx1"/>
                </a:solidFill>
                <a:latin typeface="+mn-lt"/>
                <a:ea typeface="+mn-ea"/>
                <a:cs typeface="+mn-cs"/>
              </a:defRPr>
            </a:lvl2pPr>
            <a:lvl3pPr marL="1097280" algn="l" defTabSz="1097280" rtl="0" eaLnBrk="1" latinLnBrk="0" hangingPunct="1">
              <a:defRPr sz="2160" kern="1200">
                <a:solidFill>
                  <a:schemeClr val="tx1"/>
                </a:solidFill>
                <a:latin typeface="+mn-lt"/>
                <a:ea typeface="+mn-ea"/>
                <a:cs typeface="+mn-cs"/>
              </a:defRPr>
            </a:lvl3pPr>
            <a:lvl4pPr marL="1645920" algn="l" defTabSz="1097280" rtl="0" eaLnBrk="1" latinLnBrk="0" hangingPunct="1">
              <a:defRPr sz="2160" kern="1200">
                <a:solidFill>
                  <a:schemeClr val="tx1"/>
                </a:solidFill>
                <a:latin typeface="+mn-lt"/>
                <a:ea typeface="+mn-ea"/>
                <a:cs typeface="+mn-cs"/>
              </a:defRPr>
            </a:lvl4pPr>
            <a:lvl5pPr marL="2194560" algn="l" defTabSz="1097280" rtl="0" eaLnBrk="1" latinLnBrk="0" hangingPunct="1">
              <a:defRPr sz="2160" kern="1200">
                <a:solidFill>
                  <a:schemeClr val="tx1"/>
                </a:solidFill>
                <a:latin typeface="+mn-lt"/>
                <a:ea typeface="+mn-ea"/>
                <a:cs typeface="+mn-cs"/>
              </a:defRPr>
            </a:lvl5pPr>
            <a:lvl6pPr marL="2743200" algn="l" defTabSz="1097280" rtl="0" eaLnBrk="1" latinLnBrk="0" hangingPunct="1">
              <a:defRPr sz="2160" kern="1200">
                <a:solidFill>
                  <a:schemeClr val="tx1"/>
                </a:solidFill>
                <a:latin typeface="+mn-lt"/>
                <a:ea typeface="+mn-ea"/>
                <a:cs typeface="+mn-cs"/>
              </a:defRPr>
            </a:lvl6pPr>
            <a:lvl7pPr marL="3291840" algn="l" defTabSz="1097280" rtl="0" eaLnBrk="1" latinLnBrk="0" hangingPunct="1">
              <a:defRPr sz="2160" kern="1200">
                <a:solidFill>
                  <a:schemeClr val="tx1"/>
                </a:solidFill>
                <a:latin typeface="+mn-lt"/>
                <a:ea typeface="+mn-ea"/>
                <a:cs typeface="+mn-cs"/>
              </a:defRPr>
            </a:lvl7pPr>
            <a:lvl8pPr marL="3840480" algn="l" defTabSz="1097280" rtl="0" eaLnBrk="1" latinLnBrk="0" hangingPunct="1">
              <a:defRPr sz="2160" kern="1200">
                <a:solidFill>
                  <a:schemeClr val="tx1"/>
                </a:solidFill>
                <a:latin typeface="+mn-lt"/>
                <a:ea typeface="+mn-ea"/>
                <a:cs typeface="+mn-cs"/>
              </a:defRPr>
            </a:lvl8pPr>
            <a:lvl9pPr marL="4389120" algn="l" defTabSz="1097280" rtl="0" eaLnBrk="1" latinLnBrk="0" hangingPunct="1">
              <a:defRPr sz="2160" kern="1200">
                <a:solidFill>
                  <a:schemeClr val="tx1"/>
                </a:solidFill>
                <a:latin typeface="+mn-lt"/>
                <a:ea typeface="+mn-ea"/>
                <a:cs typeface="+mn-cs"/>
              </a:defRPr>
            </a:lvl9pPr>
          </a:lstStyle>
          <a:p>
            <a:endParaRPr lang="en-US" sz="2400" b="1" cap="none" spc="0">
              <a:ln w="12700">
                <a:solidFill>
                  <a:schemeClr val="tx2">
                    <a:lumMod val="75000"/>
                  </a:schemeClr>
                </a:solidFill>
                <a:prstDash val="solid"/>
              </a:ln>
              <a:solidFill>
                <a:srgbClr val="7030A0"/>
              </a:solidFill>
              <a:effectLst>
                <a:outerShdw dist="38100" dir="2640000" algn="bl" rotWithShape="0">
                  <a:schemeClr val="tx2">
                    <a:lumMod val="75000"/>
                  </a:schemeClr>
                </a:outerShdw>
              </a:effectLst>
            </a:endParaRPr>
          </a:p>
        </xdr:txBody>
      </xdr:sp>
      <xdr:sp macro="" textlink="">
        <xdr:nvSpPr>
          <xdr:cNvPr id="60" name="Flowchart: Connector 59">
            <a:hlinkClick xmlns:r="http://schemas.openxmlformats.org/officeDocument/2006/relationships" r:id="rId12" tooltip="To upload other centre data"/>
            <a:extLst>
              <a:ext uri="{FF2B5EF4-FFF2-40B4-BE49-F238E27FC236}">
                <a16:creationId xmlns:a16="http://schemas.microsoft.com/office/drawing/2014/main" id="{00000000-0008-0000-0000-00003C000000}"/>
              </a:ext>
            </a:extLst>
          </xdr:cNvPr>
          <xdr:cNvSpPr/>
        </xdr:nvSpPr>
        <xdr:spPr>
          <a:xfrm>
            <a:off x="12553950" y="2838450"/>
            <a:ext cx="126000" cy="126000"/>
          </a:xfrm>
          <a:prstGeom prst="flowChartConnector">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IN" sz="1100"/>
              <a:t>i</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561974</xdr:colOff>
      <xdr:row>0</xdr:row>
      <xdr:rowOff>0</xdr:rowOff>
    </xdr:from>
    <xdr:to>
      <xdr:col>7</xdr:col>
      <xdr:colOff>725399</xdr:colOff>
      <xdr:row>4</xdr:row>
      <xdr:rowOff>85725</xdr:rowOff>
    </xdr:to>
    <mc:AlternateContent xmlns:mc="http://schemas.openxmlformats.org/markup-compatibility/2006" xmlns:a14="http://schemas.microsoft.com/office/drawing/2010/main">
      <mc:Choice Requires="a14">
        <xdr:graphicFrame macro="">
          <xdr:nvGraphicFramePr>
            <xdr:cNvPr id="2" name="Centre">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Centre"/>
            </a:graphicData>
          </a:graphic>
        </xdr:graphicFrame>
      </mc:Choice>
      <mc:Fallback xmlns="">
        <xdr:sp macro="" textlink="">
          <xdr:nvSpPr>
            <xdr:cNvPr id="0" name=""/>
            <xdr:cNvSpPr>
              <a:spLocks noTextEdit="1"/>
            </xdr:cNvSpPr>
          </xdr:nvSpPr>
          <xdr:spPr>
            <a:xfrm>
              <a:off x="2371724" y="0"/>
              <a:ext cx="3240000"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552449</xdr:colOff>
      <xdr:row>0</xdr:row>
      <xdr:rowOff>0</xdr:rowOff>
    </xdr:from>
    <xdr:to>
      <xdr:col>20</xdr:col>
      <xdr:colOff>230099</xdr:colOff>
      <xdr:row>4</xdr:row>
      <xdr:rowOff>84525</xdr:rowOff>
    </xdr:to>
    <mc:AlternateContent xmlns:mc="http://schemas.openxmlformats.org/markup-compatibility/2006" xmlns:a14="http://schemas.microsoft.com/office/drawing/2010/main">
      <mc:Choice Requires="a14">
        <xdr:graphicFrame macro="">
          <xdr:nvGraphicFramePr>
            <xdr:cNvPr id="3" name="Center">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enter"/>
            </a:graphicData>
          </a:graphic>
        </xdr:graphicFrame>
      </mc:Choice>
      <mc:Fallback xmlns="">
        <xdr:sp macro="" textlink="">
          <xdr:nvSpPr>
            <xdr:cNvPr id="0" name=""/>
            <xdr:cNvSpPr>
              <a:spLocks noTextEdit="1"/>
            </xdr:cNvSpPr>
          </xdr:nvSpPr>
          <xdr:spPr>
            <a:xfrm>
              <a:off x="8934449" y="0"/>
              <a:ext cx="3240000" cy="608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352425</xdr:colOff>
      <xdr:row>0</xdr:row>
      <xdr:rowOff>1</xdr:rowOff>
    </xdr:from>
    <xdr:to>
      <xdr:col>28</xdr:col>
      <xdr:colOff>506325</xdr:colOff>
      <xdr:row>4</xdr:row>
      <xdr:rowOff>76200</xdr:rowOff>
    </xdr:to>
    <mc:AlternateContent xmlns:mc="http://schemas.openxmlformats.org/markup-compatibility/2006" xmlns:a14="http://schemas.microsoft.com/office/drawing/2010/main">
      <mc:Choice Requires="a14">
        <xdr:graphicFrame macro="">
          <xdr:nvGraphicFramePr>
            <xdr:cNvPr id="6" name="Centre 1">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Centre 1"/>
            </a:graphicData>
          </a:graphic>
        </xdr:graphicFrame>
      </mc:Choice>
      <mc:Fallback xmlns="">
        <xdr:sp macro="" textlink="">
          <xdr:nvSpPr>
            <xdr:cNvPr id="0" name=""/>
            <xdr:cNvSpPr>
              <a:spLocks noTextEdit="1"/>
            </xdr:cNvSpPr>
          </xdr:nvSpPr>
          <xdr:spPr>
            <a:xfrm>
              <a:off x="14039850" y="1"/>
              <a:ext cx="3240000" cy="600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561975</xdr:colOff>
      <xdr:row>0</xdr:row>
      <xdr:rowOff>0</xdr:rowOff>
    </xdr:from>
    <xdr:to>
      <xdr:col>35</xdr:col>
      <xdr:colOff>230100</xdr:colOff>
      <xdr:row>4</xdr:row>
      <xdr:rowOff>77325</xdr:rowOff>
    </xdr:to>
    <mc:AlternateContent xmlns:mc="http://schemas.openxmlformats.org/markup-compatibility/2006" xmlns:a14="http://schemas.microsoft.com/office/drawing/2010/main">
      <mc:Choice Requires="a14">
        <xdr:graphicFrame macro="">
          <xdr:nvGraphicFramePr>
            <xdr:cNvPr id="7" name="Center 1">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Center 1"/>
            </a:graphicData>
          </a:graphic>
        </xdr:graphicFrame>
      </mc:Choice>
      <mc:Fallback xmlns="">
        <xdr:sp macro="" textlink="">
          <xdr:nvSpPr>
            <xdr:cNvPr id="0" name=""/>
            <xdr:cNvSpPr>
              <a:spLocks noTextEdit="1"/>
            </xdr:cNvSpPr>
          </xdr:nvSpPr>
          <xdr:spPr>
            <a:xfrm>
              <a:off x="18811875" y="0"/>
              <a:ext cx="3240000" cy="601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vs01fls01\BR1\Documents%20and%20Settings\padarbinda.barik\Local%20Settings\Temporary%20Internet%20Files\OLK75\4%20Oct%20EVS%20-%20BCG%20-%20Invoice%20and%20Project%20Tracking%20-%20Sep%2001%202006%20-%20Sep%2030%20200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2)"/>
      <sheetName val="Cover"/>
      <sheetName val="Contents"/>
      <sheetName val="Sheet1"/>
      <sheetName val="Sheet2"/>
      <sheetName val="Sheet3"/>
      <sheetName val="Invoiced Projects - Sep 06"/>
      <sheetName val="Invoiced Projects - Sep 06 (2)"/>
    </sheetNames>
    <sheetDataSet>
      <sheetData sheetId="0" refreshError="1"/>
      <sheetData sheetId="1"/>
      <sheetData sheetId="2" refreshError="1"/>
      <sheetData sheetId="3">
        <row r="3">
          <cell r="B3" t="str">
            <v>Corporate Finance &amp; Strategy</v>
          </cell>
        </row>
        <row r="4">
          <cell r="B4" t="str">
            <v>Consumer</v>
          </cell>
        </row>
        <row r="5">
          <cell r="B5" t="str">
            <v>Energy</v>
          </cell>
        </row>
        <row r="6">
          <cell r="B6" t="str">
            <v>Financial Services</v>
          </cell>
        </row>
        <row r="7">
          <cell r="B7" t="str">
            <v>Health Care</v>
          </cell>
        </row>
        <row r="8">
          <cell r="B8" t="str">
            <v>Industrial Goods</v>
          </cell>
        </row>
        <row r="9">
          <cell r="B9" t="str">
            <v>Information Technology</v>
          </cell>
        </row>
        <row r="10">
          <cell r="B10" t="str">
            <v>Operations</v>
          </cell>
        </row>
        <row r="11">
          <cell r="B11" t="str">
            <v>Organization</v>
          </cell>
        </row>
        <row r="12">
          <cell r="B12" t="str">
            <v>Retail</v>
          </cell>
        </row>
        <row r="13">
          <cell r="B13" t="str">
            <v>Sales, Marketing &amp; Pricing</v>
          </cell>
        </row>
        <row r="14">
          <cell r="B14" t="str">
            <v>Travel and Transportation</v>
          </cell>
        </row>
        <row r="15">
          <cell r="B15" t="str">
            <v>Pharmaceuticals</v>
          </cell>
        </row>
        <row r="16">
          <cell r="B16" t="str">
            <v>Technology &amp; Communications</v>
          </cell>
        </row>
      </sheetData>
      <sheetData sheetId="4" refreshError="1"/>
      <sheetData sheetId="5" refreshError="1"/>
      <sheetData sheetId="6" refreshError="1"/>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an Kumar" refreshedDate="43879.671272337961" createdVersion="6" refreshedVersion="6" minRefreshableVersion="3" recordCount="1216" xr:uid="{07FFAE6F-D271-45FE-A073-56362E1D337A}">
  <cacheSource type="worksheet">
    <worksheetSource name="Rng_EmailData"/>
  </cacheSource>
  <cacheFields count="14">
    <cacheField name="S.No." numFmtId="0">
      <sharedItems containsSemiMixedTypes="0" containsString="0" containsNumber="1" containsInteger="1" minValue="1" maxValue="1216"/>
    </cacheField>
    <cacheField name="DATE" numFmtId="22">
      <sharedItems containsSemiMixedTypes="0" containsNonDate="0" containsDate="1" containsString="0" minDate="2020-02-01T00:00:07" maxDate="2020-02-12T16:49:14"/>
    </cacheField>
    <cacheField name="FROM" numFmtId="0">
      <sharedItems/>
    </cacheField>
    <cacheField name="TO" numFmtId="0">
      <sharedItems/>
    </cacheField>
    <cacheField name="CC" numFmtId="0">
      <sharedItems containsBlank="1"/>
    </cacheField>
    <cacheField name="SUBJECT" numFmtId="0">
      <sharedItems/>
    </cacheField>
    <cacheField name="BODY" numFmtId="0">
      <sharedItems containsBlank="1" longText="1"/>
    </cacheField>
    <cacheField name="Charge Code Raw" numFmtId="0">
      <sharedItems/>
    </cacheField>
    <cacheField name="Billed Hours" numFmtId="0">
      <sharedItems containsSemiMixedTypes="0" containsString="0" containsNumber="1" minValue="0" maxValue="41.5"/>
    </cacheField>
    <cacheField name="Center" numFmtId="0">
      <sharedItems count="6">
        <s v="Chile"/>
        <s v="INDIA"/>
        <s v="China"/>
        <e v="#N/A"/>
        <s v="Romania"/>
        <s v="IND" u="1"/>
      </sharedItems>
    </cacheField>
    <cacheField name="Date Extract" numFmtId="14">
      <sharedItems containsSemiMixedTypes="0" containsNonDate="0" containsDate="1" containsString="0" minDate="2020-01-31T00:00:00" maxDate="2020-02-13T00:00:00"/>
    </cacheField>
    <cacheField name="Charge Code" numFmtId="0">
      <sharedItems count="129">
        <s v="N/A"/>
        <s v="192981-81"/>
        <s v="386686-24"/>
        <s v="343212-34"/>
        <s v="240883-51"/>
        <s v="340461-16"/>
        <s v="125680-47"/>
        <s v="237420-10"/>
        <s v="Please Share"/>
        <s v="264593-61"/>
        <s v="248006-04"/>
        <s v="124181-86"/>
        <s v="170182-90"/>
        <s v="242862-41"/>
        <s v="116560-27"/>
        <s v="12924-19"/>
        <s v="426137-02"/>
        <s v="15001-89"/>
        <s v="201660-75"/>
        <s v="304720-12"/>
        <s v="239522-72"/>
        <s v="215443-36"/>
        <s v="11900-08"/>
        <s v="13402-19"/>
        <s v="170640-11"/>
        <s v="339101-59"/>
        <s v="196842-58"/>
        <s v="311854-29"/>
        <s v="281392-22"/>
        <s v="317298-76"/>
        <s v="426437-00"/>
        <s v="162240-74"/>
        <s v="188823-66"/>
        <s v="Por favor co"/>
        <s v="Please provi"/>
        <s v="219721-75"/>
        <s v="68802-00"/>
        <s v="425797-00"/>
        <s v="249945-97"/>
        <s v="427217-00"/>
        <s v="180380-05"/>
        <s v="325437-23"/>
        <s v="133181-13"/>
        <s v="119180-13"/>
        <s v="193560-92"/>
        <s v="116580-12"/>
        <s v="142460-80"/>
        <s v="119321-16"/>
        <s v="247767-57"/>
        <s v="187405-03"/>
        <s v="350405-07"/>
        <s v="331606-31"/>
        <s v="184504-01"/>
        <s v="397273-10"/>
        <s v="194900-03"/>
        <s v="64503-01"/>
        <s v="273141-10"/>
        <s v="418795-01"/>
        <s v="264593-69"/>
        <s v="187403-87"/>
        <s v="12335-20"/>
        <s v="280347-25"/>
        <s v="109982-34"/>
        <s v="293948-41"/>
        <s v="269176-42"/>
        <s v="318994-00"/>
        <s v="396393-14"/>
        <s v="295631-11"/>
        <s v="268836-06"/>
        <s v="107980-28"/>
        <s v="09800-19"/>
        <s v="188823-74"/>
        <s v="317298-78"/>
        <s v="368178-04"/>
        <s v="106420-20"/>
        <s v="315789-50"/>
        <s v="24074329"/>
        <s v="129141-16"/>
        <s v="275202-49"/>
        <s v="403580-09"/>
        <s v="200240-92"/>
        <s v="199154-86"/>
        <s v="193981-81"/>
        <s v="261489-15"/>
        <s v="196841-62"/>
        <s v="112363-94"/>
        <s v="339101-58"/>
        <s v="347959-06"/>
        <s v="09799-81"/>
        <s v="166180-26"/>
        <s v="217280-32"/>
        <s v="268532- 60"/>
        <s v="241782-15"/>
        <s v="176460-25"/>
        <s v="227760-67"/>
        <s v="235389-58"/>
        <s v="211900-12"/>
        <s v="SDV/NAI-00"/>
        <s v="382695-15"/>
        <s v="264593-60"/>
        <s v="2390081-19"/>
        <s v="386186-10"/>
        <s v="330502-16"/>
        <s v="112363-71"/>
        <s v="188900-59"/>
        <s v="293088-26"/>
        <s v="183226-30"/>
        <s v="351331-03"/>
        <s v="239081-19"/>
        <s v="224020-62"/>
        <s v="264792-70"/>
        <s v="191680-08"/>
        <s v="404800-36"/>
        <s v="131340-28"/>
        <s v="68801-99"/>
        <s v="185743-26"/>
        <s v="Pending"/>
        <s v="254636-17"/>
        <s v="212862-64"/>
        <s v="287026-45"/>
        <s v="12828-20"/>
        <s v="340481-11"/>
        <s v="164001-24"/>
        <s v="264593-78"/>
        <s v="246126-53"/>
        <s v="311414-64 |"/>
        <s v="343715-06"/>
        <s v="281432-47"/>
        <s v="420075-04"/>
      </sharedItems>
    </cacheField>
    <cacheField name="RES No" numFmtId="0">
      <sharedItems count="217">
        <s v="RES1057309"/>
        <s v="RES1060389"/>
        <s v="RES1060398"/>
        <s v="RES1060405"/>
        <s v="RES1060191"/>
        <s v="RES1060077"/>
        <s v="RES1060302"/>
        <s v="N/A"/>
        <s v="RES1058356"/>
        <s v="RES1060232"/>
        <s v="RES1060067"/>
        <s v="RES1058583"/>
        <s v="RES1059879"/>
        <s v="RES1056682"/>
        <s v="RES1056998"/>
        <s v="RES1059416"/>
        <s v="RES1059844"/>
        <s v="RES1060731"/>
        <s v="RES1058155"/>
        <s v="RES1052804"/>
        <s v="RES1050185"/>
        <s v="RES1060069"/>
        <s v="RES1058879"/>
        <s v="RES1059727"/>
        <s v="RES1059931"/>
        <s v="RES1029783"/>
        <s v="RES1060723"/>
        <s v="RES1060939"/>
        <s v="RES1060524"/>
        <s v="RES1060892"/>
        <s v="RES1059483"/>
        <s v="RES1056628"/>
        <s v="RES0306803"/>
        <s v="RES1060054"/>
        <s v="RES1061040"/>
        <s v="RESearch o"/>
        <s v="RES0306799"/>
        <s v="RES1061169"/>
        <s v="RES1061268"/>
        <s v="RES1061221"/>
        <s v="RES1059622"/>
        <s v="RES1061403"/>
        <s v="RES1059080"/>
        <s v="RESearch f"/>
        <s v="RES1054974"/>
        <s v="RES1061589"/>
        <s v="RES1061607"/>
        <s v="RES1060120"/>
        <s v="RES1061643"/>
        <s v="RES1061574"/>
        <s v="RES1061689"/>
        <s v="RES1061681"/>
        <s v="RES1061713"/>
        <s v="RES1056007"/>
        <s v="RES1061690"/>
        <s v="RES1061841"/>
        <s v="RES1061943"/>
        <s v="RES1061935"/>
        <s v="RES1062014"/>
        <s v="RES1062106"/>
        <s v="RES1062116"/>
        <s v="RES1062149"/>
        <s v="RES1062365"/>
        <s v="RES1062164"/>
        <s v="RES1057148"/>
        <s v="RES1062183"/>
        <s v="RES1062231"/>
        <s v="RES1062196"/>
        <s v="RES1062201"/>
        <s v="RES1062397"/>
        <s v="RESearch e"/>
        <s v="RES1062458"/>
        <s v="RES1062464"/>
        <s v="RES1062515"/>
        <s v="RES1051920"/>
        <s v="RES1053009"/>
        <s v="RES1062620"/>
        <s v="RES1053944"/>
        <s v="RES1050597"/>
        <s v="RES1062581"/>
        <s v="RES1062664"/>
        <s v="RES1048738"/>
        <s v="RES1062773"/>
        <s v="RES1062808"/>
        <s v="RES1062740"/>
        <s v="RES1062832"/>
        <s v="RES1062912"/>
        <s v="RES1063006"/>
        <s v="RES1063031"/>
        <s v="RES1063075"/>
        <s v="RES1063197"/>
        <s v="RES1063166"/>
        <s v="RES1063333"/>
        <s v="RES1063017"/>
        <s v="RES1063023"/>
        <s v="RES1063425"/>
        <s v="RES1052324"/>
        <s v="RES1063621"/>
        <s v="RES1056664"/>
        <s v="RES1063568"/>
        <s v="RES1063453"/>
        <s v="RES1063463"/>
        <s v="RES1063472"/>
        <s v="RES1063581"/>
        <s v="RES1063648"/>
        <s v="RES1063723"/>
        <s v="RES1052457"/>
        <s v="RES1063906"/>
        <s v="RES1064073"/>
        <s v="RES1064205"/>
        <s v="RES1042132"/>
        <s v="RES1064497"/>
        <s v="RES1064441"/>
        <s v="RES1064505"/>
        <s v="RES1064646"/>
        <s v="RES1057947"/>
        <s v="RES1047137"/>
        <s v="RES1057950"/>
        <s v="RES1059049"/>
        <s v="RES1059172"/>
        <s v="RES1064844"/>
        <s v="RES1063447"/>
        <s v="RES1054774"/>
        <s v="RES1048908"/>
        <s v="RES1065106"/>
        <s v="RES1065128"/>
        <s v="RES1065053"/>
        <s v="RES1065076"/>
        <s v="RES1065037"/>
        <s v="RES1065046"/>
        <s v="RES1065056"/>
        <s v="RES1065318"/>
        <s v="RES1065388"/>
        <s v="RES1065391"/>
        <s v="RES1065389"/>
        <s v="RES1065637"/>
        <s v="RES1065660"/>
        <s v="RESearch: "/>
        <s v="RES1008505"/>
        <s v="RES1065729"/>
        <s v="RES1065851"/>
        <s v="RES1065996"/>
        <s v="RES1065499"/>
        <s v="RES1066188"/>
        <s v="RES1066117"/>
        <s v="RES1066256"/>
        <s v="RES1066306"/>
        <s v="RES1066267"/>
        <s v="RES1066602"/>
        <s v="RES1065841"/>
        <s v="RES1066640"/>
        <s v="RES1066650"/>
        <s v="RES1066648"/>
        <s v="RES1066729"/>
        <s v="RES1066519"/>
        <s v="RES1066814"/>
        <s v="RES1066987"/>
        <s v="RES1066945"/>
        <s v="RES1037511"/>
        <s v="RES1066547"/>
        <s v="RES1067365"/>
        <s v="RES1067070"/>
        <s v="RES0982305"/>
        <s v="RES1067063"/>
        <s v="RES1067453"/>
        <s v="RES1067004"/>
        <s v="RES1067130"/>
        <s v="RES1067230"/>
        <s v="RES1067064"/>
        <s v="RES1067326"/>
        <s v="RES1067537"/>
        <s v="RES1067635"/>
        <s v="RES1067786"/>
        <s v="RES1067845"/>
        <s v="RES1067958"/>
        <s v="RES1068092"/>
        <s v="RES1068184"/>
        <s v="RES1068266"/>
        <s v="RES1068287"/>
        <s v="RES1068381"/>
        <s v="RES1068546"/>
        <s v="RES1068590"/>
        <s v="RES1068601"/>
        <s v="RES1068608"/>
        <s v="RES1068629"/>
        <s v="RES1068848"/>
        <s v="RES1068888"/>
        <s v="RES1068715"/>
        <s v="RES1068724"/>
        <s v="RES1066477"/>
        <s v="RES1068770"/>
        <s v="RESearch r"/>
        <s v="RES1069063"/>
        <s v="RES1069274"/>
        <s v="RES1069266"/>
        <s v="RES1069419"/>
        <s v="RES1069032"/>
        <s v="RES1069372"/>
        <s v="RES1069540"/>
        <s v="RES1069687"/>
        <s v="RES1069714"/>
        <s v="RES1069792"/>
        <s v="RES1070009"/>
        <s v="RES1070086"/>
        <s v="RES1070238"/>
        <s v="RES1054265"/>
        <s v="RES1070148"/>
        <s v="RES1070157"/>
        <s v="RES1070398"/>
        <s v="RES1070314"/>
        <s v="RESDRSTMT0"/>
        <s v="RES1070373"/>
        <s v="RES1070516"/>
        <s v="RES1070503"/>
        <s v="RES1070748"/>
        <s v="RES1070775"/>
        <s v="RES1070568"/>
      </sharedItems>
    </cacheField>
    <cacheField name="Charge Code &amp; Billed Hours" numFmtId="0">
      <sharedItems/>
    </cacheField>
  </cacheFields>
  <extLst>
    <ext xmlns:x14="http://schemas.microsoft.com/office/spreadsheetml/2009/9/main" uri="{725AE2AE-9491-48be-B2B4-4EB974FC3084}">
      <x14:pivotCacheDefinition pivotCacheId="651727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an Kumar" refreshedDate="43879.671272685184" createdVersion="6" refreshedVersion="6" minRefreshableVersion="3" recordCount="248" xr:uid="{252EE6A0-6EC6-4AC8-9743-64D2E3738944}">
  <cacheSource type="worksheet">
    <worksheetSource name="Rng_UTData"/>
  </cacheSource>
  <cacheFields count="9">
    <cacheField name="RES Number" numFmtId="0">
      <sharedItems count="349">
        <s v="NL_03"/>
        <s v="NL_04"/>
        <s v="NL_06"/>
        <s v="NL_12"/>
        <s v="NL_15"/>
        <s v="RES0310634"/>
        <s v="RES1029783"/>
        <s v="RES1052804"/>
        <s v="RES1057309"/>
        <s v="RES1058155"/>
        <s v="RES1058879"/>
        <s v="RES1058962"/>
        <s v="RES1059483"/>
        <s v="RES1059727"/>
        <s v="RES1059931"/>
        <s v="RES1060069"/>
        <s v="RES1060398"/>
        <s v="RES1060405"/>
        <s v="RES1060524"/>
        <s v="RES1060723"/>
        <s v="RES1060731"/>
        <s v="RES1060892"/>
        <s v="RES1060939"/>
        <s v="RES1061040"/>
        <s v="RES1061274"/>
        <s v="RES1062379"/>
        <s v="RES1073366 "/>
        <s v="RES1056007"/>
        <s v="RES1058356"/>
        <s v="RES1061403"/>
        <s v="RES1061713"/>
        <s v="RES1061943"/>
        <s v="RES1062149"/>
        <s v="RES1062164"/>
        <s v="RES1062231"/>
        <s v="RES1062365"/>
        <s v="RES1062397"/>
        <s v="RES1062740"/>
        <s v="RES1048738"/>
        <s v="RES1062458"/>
        <s v="RES1062581"/>
        <s v="RES1062664"/>
        <s v="RES1062912"/>
        <s v="RES1063197"/>
        <s v="RES1063425"/>
        <s v="RES1063447"/>
        <s v="RES1063463"/>
        <s v="RES1063581"/>
        <s v="RES1063621"/>
        <s v="RES1064080"/>
        <s v="RES1042132"/>
        <s v="RES1054774"/>
        <s v="RES1063453"/>
        <s v="RES1063723"/>
        <s v="RES1064073"/>
        <s v="RES1064441"/>
        <s v="RES1064505 "/>
        <s v="RES1065037"/>
        <s v="RES1065046"/>
        <s v="RES1065056"/>
        <s v="RES1065106"/>
        <s v="RES1065389"/>
        <s v="RES1066257"/>
        <s v="RES-IG-NL05"/>
        <s v="NL_08"/>
        <s v="RES1059622"/>
        <s v="RES1062515"/>
        <s v="RES1065391"/>
        <s v="RES1065499"/>
        <s v="RES1065637"/>
        <s v="RES1065851"/>
        <s v="RES1065996"/>
        <s v="RES1066117"/>
        <s v="RES1066306"/>
        <s v="RES1066519"/>
        <s v="RES1067461"/>
        <s v="RES1066477"/>
        <s v="RES1066547"/>
        <s v="RES1066729"/>
        <s v="RES1066987"/>
        <s v="RES1067004"/>
        <s v="RES1067063"/>
        <s v="RES1067064"/>
        <s v="RES1067453 "/>
        <s v="RES1068381"/>
        <s v="RES1068444"/>
        <s v="RES1068546"/>
        <s v="RES1068590"/>
        <s v="RES1068601"/>
        <s v="RES1068608"/>
        <s v="RES1068629"/>
        <s v="RES1068848"/>
        <s v="RES1069032"/>
        <s v="RES1069372"/>
        <s v="RES1068715"/>
        <s v="RES1069063"/>
        <s v="RES1070009"/>
        <s v="RES1070086"/>
        <s v="RES1070148"/>
        <s v="RES1070157"/>
        <s v="RES1070314"/>
        <s v="RES1070373"/>
        <s v="RES1070469"/>
        <s v="RES1070471"/>
        <s v="RES1070503"/>
        <s v="RES1070568"/>
        <s v="RES1070863"/>
        <s v="RES1070868"/>
        <s v="RES1071802"/>
        <s v="RES1069714"/>
        <s v="RES1070775"/>
        <s v="RES1071142"/>
        <s v="RES1071153"/>
        <s v="RES1071176"/>
        <s v="RES1071223"/>
        <s v="RES1071480"/>
        <s v="RES1071513"/>
        <s v="RES1071518"/>
        <s v="RES1071528"/>
        <s v="RES1071700"/>
        <s v="RES1071721 "/>
        <s v="RES1071910  "/>
        <s v="RES1071947"/>
        <s v="RES1072003"/>
        <s v="RES1072145"/>
        <s v=" RES1074305"/>
        <s v="NL_09"/>
        <s v="RES1072474"/>
        <s v="RES1072479"/>
        <s v="RES1072523"/>
        <s v="RES1072586"/>
        <s v="RES1072783"/>
        <s v="RES1072831"/>
        <s v="RES1072852"/>
        <s v="RES1073043"/>
        <s v="RES1073138 "/>
        <s v="NL_12#1" u="1"/>
        <s v="RES1043592" u="1"/>
        <s v="RES1048735" u="1"/>
        <s v="RES1041506" u="1"/>
        <s v="RES1047502" u="1"/>
        <s v="RES1051330" u="1"/>
        <s v="RES1055839" u="1"/>
        <s v="RES1056016" u="1"/>
        <s v="RES1039324" u="1"/>
        <s v="RES1053856" u="1"/>
        <s v="RES1048751" u="1"/>
        <s v="RES1055164" u="1"/>
        <s v="NL_12#2" u="1"/>
        <s v="RES1046017" u="1"/>
        <s v="RES1047443" u="1"/>
        <s v="RES1055178" u="1"/>
        <s v="RES1042549" u="1"/>
        <s v="RES1045209" u="1"/>
        <s v="RES1045885" u="1"/>
        <s v="RES1053577" u="1"/>
        <s v="RES1056046" u="1"/>
        <s v="RES1056237" u="1"/>
        <s v="RES1057516" u="1"/>
        <s v="RES1059310" u="1"/>
        <s v="RES1037898" u="1"/>
        <s v="RES1046296" u="1"/>
        <s v="RES1052917" u="1"/>
        <s v="RES1054520" u="1"/>
        <s v="RES1054592" u="1"/>
        <s v="RES1043726" u="1"/>
        <s v="RES1048825" u="1"/>
        <s v="RES1054563" u="1"/>
        <s v="RES1056664" u="1"/>
        <s v="RES1057148" u="1"/>
        <s v="RES1043271" u="1"/>
        <s v="RES1051683" u="1"/>
        <s v="RES1055431" u="1"/>
        <s v="RES1046260 " u="1"/>
        <s v="RESRohanJain" u="1"/>
        <s v="RES1040096" u="1"/>
        <s v="RES1041184" u="1"/>
        <s v="RES1055711" u="1"/>
        <s v="RES1043522" u="1"/>
        <s v="RES1045961" u="1"/>
        <s v="RES1051552" u="1"/>
        <s v="RES1033700" u="1"/>
        <s v="RES1040376" u="1"/>
        <s v="RES1044080" u="1"/>
        <s v="RES1042714" u="1"/>
        <s v="RES1045255" u="1"/>
        <s v="RES1048782" u="1"/>
        <s v="RES1059802 " u="1"/>
        <s v="RES1043654" u="1"/>
        <s v="RES1049650" u="1"/>
        <s v="RES1053594" u="1"/>
        <s v="RES_TBD15" u="1"/>
        <s v="RES1038211" u="1"/>
        <s v="RES1045917" u="1"/>
        <s v="RES1039151" u="1"/>
        <s v="RES1043361" u="1"/>
        <s v="RES1053611" u="1"/>
        <s v="RES1028548" u="1"/>
        <s v="RES1040525" u="1"/>
        <s v="RES1046064" u="1"/>
        <s v="RES1047268" u="1"/>
        <s v="RES1048356" u="1"/>
        <s v="RES1056623" u="1"/>
        <s v="RESGISMapping" u="1"/>
        <s v="RES1050597" u="1"/>
        <s v="RESDRSTMT01" u="1"/>
        <s v="RESWarrantyCost" u="1"/>
        <s v="NL_24" u="1"/>
        <s v="RES1041452" u="1"/>
        <s v="RES1042540" u="1"/>
        <s v="RES1046329" u="1"/>
        <s v="RES1034215" u="1"/>
        <s v="RES1045390" u="1"/>
        <s v="RES1053921" u="1"/>
        <s v="RES1045307 " u="1"/>
        <s v="RES1047315" u="1"/>
        <s v="RES_NL_08" u="1"/>
        <s v="RES1055463" u="1"/>
        <s v="RES1055992" u="1"/>
        <s v="RES1043540" u="1"/>
        <s v="RES1045228" u="1"/>
        <s v="RES1052627" u="1"/>
        <s v="RES1051203" u="1"/>
        <s v="RES1056227" u="1"/>
        <s v="RES1059416" u="1"/>
        <s v="RES1054435" u="1"/>
        <s v="RESDRSTMT02" u="1"/>
        <s v="RES1044729" u="1"/>
        <s v="RES1049564" u="1"/>
        <s v="RES1041394" u="1"/>
        <s v="RESTMT001" u="1"/>
        <s v="RES1044216" u="1"/>
        <s v="RES1052584" u="1"/>
        <s v="RES1059446" u="1"/>
        <s v="RES1035820" u="1"/>
        <s v="RES1023336" u="1"/>
        <s v="RES1049829" u="1"/>
        <s v="RES1052644" u="1"/>
        <s v="RES1056508" u="1"/>
        <s v="RES1059844" u="1"/>
        <s v="RES_ DummyCG2" u="1"/>
        <s v="NL_CP08" u="1"/>
        <s v="RES1040837" u="1"/>
        <s v="RES1046185" u="1"/>
        <s v="RES1052424" u="1"/>
        <s v="RES1057141" u="1"/>
        <s v="RES1059433" u="1"/>
        <s v="RES1039861" u="1"/>
        <s v="RES1055774" u="1"/>
        <s v="RES1028494" u="1"/>
        <s v="RES1044864" u="1"/>
        <s v="RES1058139" u="1"/>
        <s v="RES1052718" u="1"/>
        <s v="RES1003413" u="1"/>
        <s v="RES1037172" u="1"/>
        <s v="RESTMTRR001" u="1"/>
        <s v="RES1038494" u="1"/>
        <s v="RES1053585" u="1"/>
        <s v="RES1058728" u="1"/>
        <s v="RES1054982" u="1"/>
        <s v="NL_ 12#3" u="1"/>
        <s v="RES1040088" u="1"/>
        <s v="RES1048833" u="1"/>
        <s v="RES1035822" u="1"/>
        <s v="RES1044940" u="1"/>
        <s v="RES1046130" u="1"/>
        <s v="RES1058096" u="1"/>
        <s v="RES1040252" u="1"/>
        <s v="RES1041456" u="1"/>
        <s v="RES1054629" u="1"/>
        <s v="RES1056423" u="1"/>
        <s v="RES1039465" u="1"/>
        <s v="RES1042706" u="1"/>
        <s v="RES1057936" u="1"/>
        <s v="RES1042558" u="1"/>
        <s v="RES1058009" u="1"/>
        <s v="RES1039097" u="1"/>
        <s v="RES1045292" u="1"/>
        <s v="RES1047775" u="1"/>
        <s v="RES1050061" u="1"/>
        <s v="RES1053748" u="1"/>
        <s v="RES1062221" u="1"/>
        <s v="RES1044823" u="1"/>
        <s v="RES1052324" u="1"/>
        <s v="RES1055394" u="1"/>
        <s v="RES1059449" u="1"/>
        <s v="RES1054783 " u="1"/>
        <s v="RES_DummyCG1" u="1"/>
        <s v="RES1041486" u="1"/>
        <s v="RES1046056" u="1"/>
        <s v="RES1047601" u="1"/>
        <s v="RES1048348" u="1"/>
        <s v="RES1051088" u="1"/>
        <s v="RES1055894" u="1"/>
        <s v="RESGermanGarcia" u="1"/>
        <s v="RES1039761" u="1"/>
        <s v="RES1053191" u="1"/>
        <s v="RES1053955" u="1"/>
        <s v="RES1039350" u="1"/>
        <s v="RES1043751" u="1"/>
        <s v="RES1047615" u="1"/>
        <s v="RES1033400" u="1"/>
        <s v="RES1043456" u="1"/>
        <s v="RES1042295" u="1"/>
        <s v="RES1046159" u="1"/>
        <s v="RES1047585" u="1"/>
        <s v="RES1048482" u="1"/>
        <s v="RES1055690" u="1"/>
        <s v="RES1037763" u="1"/>
        <s v="RES1043692" u="1"/>
        <s v="RES1042650" u="1"/>
        <s v="RESOwnersofhotels" u="1"/>
        <s v="RES1039424" u="1"/>
        <s v="RES1058601" u="1"/>
        <s v="RES1040034" u="1"/>
        <s v="RES1042210" u="1"/>
        <s v="RES1052457" u="1"/>
        <s v="RES1053545" u="1"/>
        <s v="RES1048365" u="1"/>
        <s v="RES1051678" u="1"/>
        <s v="RES1054413" u="1"/>
        <s v="RES0983179" u="1"/>
        <s v="RES1051267" u="1"/>
        <s v="RES1040739" u="1"/>
        <s v="RES1044897" u="1"/>
        <s v="RES1046249" u="1"/>
        <s v="RES1041681" u="1"/>
        <s v="RES1042356" u="1"/>
        <s v="RES1051020" u="1"/>
        <s v="RES1043487" u="1"/>
        <s v="RES1052004" u="1"/>
        <s v="RES1055838" u="1"/>
        <s v="RES1056015" u="1"/>
        <s v="RES1056998" u="1"/>
        <s v="RES1058307" u="1"/>
        <s v="RES1041019" u="1"/>
        <s v="RES1044693" u="1"/>
        <s v="RES1053589" u="1"/>
        <s v="RES1055809" u="1"/>
        <s v="RES1042488" u="1"/>
        <s v="RES1048189" u="1"/>
        <s v="RES1053944" u="1"/>
        <s v="RES1054575" u="1"/>
        <s v="RES1055472" u="1"/>
        <s v="RES1039264" u="1"/>
        <s v="RES1040858" u="1"/>
        <s v="RES1048689" u="1"/>
        <s v="RES1051241" u="1"/>
        <s v="RES1056913" u="1"/>
      </sharedItems>
    </cacheField>
    <cacheField name="Centre" numFmtId="0">
      <sharedItems count="2">
        <s v="CHINA"/>
        <s v="INDIA"/>
      </sharedItems>
    </cacheField>
    <cacheField name="Request Details" numFmtId="0">
      <sharedItems/>
    </cacheField>
    <cacheField name="Requestor" numFmtId="0">
      <sharedItems/>
    </cacheField>
    <cacheField name="Charge Code" numFmtId="0">
      <sharedItems count="156">
        <s v="-"/>
        <s v="12924-19"/>
        <s v="201660-75"/>
        <s v="170640-11"/>
        <s v="264593-61"/>
        <s v="304720-12"/>
        <s v="239522-72"/>
        <s v="240883-51"/>
        <s v="426137-02"/>
        <s v="124181-86"/>
        <s v="13402-19"/>
        <s v="116580-12"/>
        <s v="219721-75"/>
        <s v="133181-13"/>
        <s v="193560-92"/>
        <s v="325437-23"/>
        <s v="119180-13"/>
        <s v="249945-97"/>
        <s v="119321-16"/>
        <s v="269176-42"/>
        <s v="396393-14"/>
        <s v="107980-28"/>
        <s v="129141-16"/>
        <s v="199154-86"/>
        <s v="196841-62"/>
        <s v="106420-20"/>
        <s v="280347-25"/>
        <s v="261489-15"/>
        <s v="15001-89"/>
        <s v="368178-04"/>
        <s v="15992-53"/>
        <s v="268532-60"/>
        <s v="217280-32"/>
        <s v="227760-67"/>
        <s v="166180-26"/>
        <s v="176460-25"/>
        <s v="264593-60"/>
        <s v="235389-58"/>
        <s v="351331-03"/>
        <s v="293088-26"/>
        <s v="264792-70"/>
        <s v="183226-30"/>
        <s v="224020-62"/>
        <s v="340481-11"/>
        <s v="397273-10"/>
        <s v="212862-64"/>
        <s v="164001-24"/>
        <s v="240743-39"/>
        <s v="106420-18"/>
        <s v="387228-00"/>
        <s v="222183-61"/>
        <s v="230940-38"/>
        <s v="159161-42"/>
        <s v="343715-06"/>
        <s v="68802-00"/>
        <s v="157560-35"/>
        <s v="206035-08"/>
        <s v="73000-39"/>
        <s v="210120-82"/>
        <s v="09411-33"/>
        <s v="342012-28"/>
        <s v="424317-02"/>
        <s v="215443-36"/>
        <s v="103500-38"/>
        <s v="240683-88" u="1"/>
        <s v="254626-15" u="1"/>
        <s v="414042-02" u="1"/>
        <s v="422856-01" u="1"/>
        <s v="26700-92" u="1"/>
        <s v="166780-49" u="1"/>
        <s v="322056-24" u="1"/>
        <s v="193981-81" u="1"/>
        <s v="187180-10" u="1"/>
        <s v="140400-12" u="1"/>
        <s v="178004-07" u="1"/>
        <s v="94011-37" u="1"/>
        <s v="426877-00" u="1"/>
        <s v="25617-00" u="1"/>
        <s v="343212-34" u="1"/>
        <s v="426437-00" u="1"/>
        <s v="110660-38" u="1"/>
        <s v="125125-88" u="1"/>
        <s v="215443-48" u="1"/>
        <s v="317298-70" u="1"/>
        <s v="235385-78" u="1"/>
        <s v="278708-00" u="1"/>
        <s v="239182-22" u="1"/>
        <s v="260389-64" u="1"/>
        <s v="386686-24" u="1"/>
        <s v="173900-06" u="1"/>
        <s v="420235-06" u="1"/>
        <s v="167342-08" u="1"/>
        <s v="240-743-29" u="1"/>
        <s v="182401-34" u="1"/>
        <s v="206031-13" u="1"/>
        <s v="121983-94" u="1"/>
        <s v="248006-03" u="1"/>
        <s v="284973-62" u="1"/>
        <s v="+81-70-4926-9191" u="1"/>
        <s v="415022-02" u="1"/>
        <s v="166780-48" u="1"/>
        <s v="185743-22" u="1"/>
        <s v="292188-16" u="1"/>
        <s v="215443-38" u="1"/>
        <s v="217040-20" u="1"/>
        <s v="240743-29" u="1"/>
        <s v="235521-32" u="1"/>
        <s v="422756-00" u="1"/>
        <s v="192460-26" u="1"/>
        <s v="262569-20" u="1"/>
        <s v="279647-04" u="1"/>
        <s v="129141-14" u="1"/>
        <s v="MKT/JNB-01" u="1"/>
        <s v="225220-31" u="1"/>
        <s v="11503-20" u="1"/>
        <s v="193760-25" u="1"/>
        <s v="15555-16" u="1"/>
        <s v="273141-10" u="1"/>
        <s v="280892-03 " u="1"/>
        <s v="352159-18" u="1"/>
        <s v="418515-04" u="1"/>
        <s v="13613-19" u="1"/>
        <s v="240883-26" u="1"/>
        <s v="304135-26" u="1"/>
        <s v="353986-01" u="1"/>
        <s v="393017-42" u="1"/>
        <s v="188823-66" u="1"/>
        <s v="404800-32" u="1"/>
        <s v="397733-01" u="1"/>
        <s v="367478-02" u="1"/>
        <s v="387228-02" u="1"/>
        <s v="188022-43" u="1"/>
        <s v="112363-94" u="1"/>
        <s v="347379-68" u="1"/>
        <s v="55401-24" u="1"/>
        <s v="40921-08" u="1"/>
        <s v="09800-25" u="1"/>
        <s v="426837-00" u="1"/>
        <s v="15992-31" u="1"/>
        <s v="114300-37" u="1"/>
        <s v="184100-52" u="1"/>
        <s v="420615-10" u="1"/>
        <s v="340461-16" u="1"/>
        <s v="233360-76" u="1"/>
        <s v="273141-06" u="1"/>
        <s v="219140-34" u="1"/>
        <s v="203042-01" u="1"/>
        <s v="252788-12" u="1"/>
        <s v="302249-40" u="1"/>
        <s v="109081-17" u="1"/>
        <s v="249945-90" u="1"/>
        <s v="425917-00" u="1"/>
        <s v="30224940" u="1"/>
        <s v="198800-42" u="1"/>
        <s v="204520-94" u="1"/>
        <s v="333662-45" u="1"/>
      </sharedItems>
    </cacheField>
    <cacheField name="Requestor email" numFmtId="0">
      <sharedItems/>
    </cacheField>
    <cacheField name="Request Date" numFmtId="14">
      <sharedItems containsSemiMixedTypes="0" containsNonDate="0" containsDate="1" containsString="0" minDate="2020-02-03T00:00:00" maxDate="2020-02-15T00:00:00"/>
    </cacheField>
    <cacheField name="Project Deadline" numFmtId="0">
      <sharedItems containsMixedTypes="1" containsNumber="1" minValue="43862.000081018516" maxValue="43873.700127314813"/>
    </cacheField>
    <cacheField name="Billed Hours" numFmtId="0">
      <sharedItems containsSemiMixedTypes="0" containsString="0" containsNumber="1" minValue="0.5" maxValue="22.5"/>
    </cacheField>
  </cacheFields>
  <extLst>
    <ext xmlns:x14="http://schemas.microsoft.com/office/spreadsheetml/2009/9/main" uri="{725AE2AE-9491-48be-B2B4-4EB974FC3084}">
      <x14:pivotCacheDefinition pivotCacheId="19927763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6">
  <r>
    <n v="1"/>
    <d v="2020-02-01T00:00:07"/>
    <s v="Sofia Gonzalez"/>
    <s v="Mujtaba, Syed Aaqib; Daher Mansour, Jean"/>
    <s v="BCG; Lalit kumar; Tamara Weitzel; Areeba Suhail"/>
    <s v="RE: Attn. Aaqib: Evalueserve Update: Need help on travel research _RES1057309_January 31, 2020"/>
    <s v="Hi Aaqib and Jean,_x000d_  _x000d_   _x000d_  _x000d_  Please note that we have initiated efforts on the task and are deploying multiple analysts in order to speed up work._x000d_  _x000d_   _x000d_  _x000d_  Just to clarify:_x000d_  _x000d_  *         We will make sure there is one table for travel agents alone, one table for tour operators alone and one table for online travel agents/travel booking websites alone for all the countries our colleagues in India have worked._x000d_  _x000d_  *         Then, we will work on China file – sheet a+b ‘Travel Agents &amp; Operators’, to add company type (highlighted in yellow)_x000d_  _x000d_  *         If time allows, we will initiate work on France - ‘Main tourism events’._x000d_  _x000d_   _x000d_  _x000d_  We will share as much as we can cover until our EOD in around 2.5 hours, and are also blocking time for our India team on Monday, February 3rd, in case there is work left to cover._x000d_  _x000d_  Hope this is suitable to you.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ujtaba, Syed Aaqib [mailto:Mujtaba.SyedAaqib@"/>
    <e v="#VALUE!"/>
    <n v="0"/>
    <x v="0"/>
    <d v="2020-01-31T00:00:00"/>
    <x v="0"/>
    <x v="0"/>
    <s v="Correct"/>
  </r>
  <r>
    <n v="2"/>
    <d v="2020-02-01T00:00:30"/>
    <s v="Katherine Arcaya"/>
    <s v="SaintBonnet.Charlotte@bcg.com"/>
    <s v="BCG"/>
    <s v="Attn. Charlotte: Evalueserve Acknowledgment: Request_RES1060389_Jan 31, 2020"/>
    <s v="Hi Charlotte,_x000d_  _x000d_   _x000d_  _x000d_  Thank you for sharing this request with us. _x000d_  _x000d_   _x000d_  _x000d_  Please note we have a few hours of capacity to assist you on this task from our center today. We will navigate through company website and reports in order to locate the Email of for the Chief Sustainability Officer/ Head of Sustainability/ Head of CSR/ CSR Director of companies listed._x000d_  _x000d_   _x000d_  _x000d_  In relation to LinkedIn, we are not able to use it as a research methodology. As per the standard LinkedIn user agreement, copying and reproducing LinkedIn data without the express consent of LinkedIn or the relevant user is prohibited. We would be able to only use company website and open internet sources._x000d_  _x000d_   _x000d_  _x000d_  We will cover as much ground as possible and share our findings by our EOD.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Friday, January 31, 2020 3:10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0389 &lt;https://bcg.service-now.com/nav_to.do?uri=u_request_drs_kpo_evs.do%3Fsys_id=a3bab9731b6e8414b176964ead4bcb85%26sysparm_stack=u_request_drs_kpo_evs_list.do&gt; _x000d_  Requestor: Saint-Bonnet Charlotte_x000d_  Request Subject: Request_x000d_  Requested Deadline: _x000d_  _x000d_  Original Request:_x000d_  From: SaintBonnet.Charlotte@"/>
    <e v="#VALUE!"/>
    <n v="0"/>
    <x v="0"/>
    <d v="2020-01-31T00:00:00"/>
    <x v="0"/>
    <x v="1"/>
    <s v="Correct"/>
  </r>
  <r>
    <n v="3"/>
    <d v="2020-02-01T00:11:47"/>
    <s v="Katherine Arcaya"/>
    <s v="Oyedele.Akinola@bcg.com"/>
    <s v="BCG; Stickel, Ben; Ford, Carolyn"/>
    <s v="Attn. Evalueserve Acknowledgment: Help with IT application vendor research_RES1060398_Jan 31, 2020"/>
    <s v="Hi Akinola,_x000d_  _x000d_   _x000d_  _x000d_  Thank you for sharing this request with us. This is Katherine from Evalueserve Chile center._x000d_  _x000d_   _x000d_  _x000d_  Please note that the earliest available slot to assist you is on Monday, February 3 from our India center. The team will get back to you with a detailed methodology and estimated delivery timelines once they resume operations (at around 10PM Central time, on Sunday, February 2). Hope this is suitable.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Friday, January 31, 2020 3:33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0398 &lt;https://bcg.service-now.com/nav_to.do?uri=u_request_drs_kpo_evs.do%3Fsys_id=391046f71bae8414b176964ead4bcb3b%26sysparm_stack=u_request_drs_kpo_evs_list.do&gt; _x000d_  Requestor: Oyedele Akinola_x000d_  Request Subject: Help with IT application vendor research_x000d_  Requested Deadline: _x000d_  _x000d_  Original Request:_x000d_  From: Oyedele.Akinola@"/>
    <e v="#VALUE!"/>
    <n v="0"/>
    <x v="0"/>
    <d v="2020-01-31T00:00:00"/>
    <x v="0"/>
    <x v="2"/>
    <s v="Correct"/>
  </r>
  <r>
    <n v="4"/>
    <d v="2020-02-01T00:26:46"/>
    <s v="Katherine Arcaya"/>
    <s v="Oyedele, Akinola"/>
    <s v="BCG; Stickel, Ben; Ford, Carolyn"/>
    <s v="RE: Attn. Evalueserve Acknowledgment: Help with IT application vendor research_RES1060398_Jan 31, 2020"/>
    <s v="Akinola,_x000d_  _x000d_   _x000d_  _x000d_  Thank you for your Email. Please note that currently the only operational center is Chile center, and we are fully booked with previously committed requests._x000d_  _x000d_   _x000d_  _x000d_  Once the India team resume operations on Monday (Sunday 10PM Central time), depending on their capacity they may be able to allocate multiple analysts in order to speed up the task. They will be in touch with you to inform you of delivery timelines based on their capacity._x000d_  _x000d_   _x000d_  _x000d_  We are sorry for not being able to provide you with timely assistanc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Oyedele, Akinola [mailto:Oyedele.Akinola@"/>
    <e v="#VALUE!"/>
    <n v="0"/>
    <x v="0"/>
    <d v="2020-01-31T00:00:00"/>
    <x v="0"/>
    <x v="2"/>
    <s v="Correct"/>
  </r>
  <r>
    <n v="5"/>
    <d v="2020-02-01T00:31:38"/>
    <s v="Katherine Arcaya"/>
    <s v="Mulligan.Thomas@bcg.com"/>
    <s v="BCG"/>
    <s v="Attn. Thomas: Evalueserve Acknowledgment: Pricing information on two commodities_RES1060405_Jan 31, 2020"/>
    <s v="Hi Thomas,_x000d_  _x000d_   _x000d_  _x000d_  Thank you for sharing this request with us. This is Katherine from Evalueserve Chile center._x000d_  _x000d_   _x000d_  _x000d_  Please note that the earliest available slot to assist you is on Monday, February 3 from our India center. The team will get back to you with a detailed methodology and estimated delivery timelines once they resume operations (at around 11PM Eastern time, on Sunday, February 2). Hope this is suitable.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1-31T00:00:00"/>
    <x v="0"/>
    <x v="3"/>
    <s v="Correct"/>
  </r>
  <r>
    <n v="6"/>
    <d v="2020-02-01T00:37:00"/>
    <s v="Katherine Arcaya"/>
    <s v="Wertsching, Jenna"/>
    <s v="BCG"/>
    <s v="RE: Attn. Jenna: Evalueserve Update: Bio information_RES1060191_Jan 31, 2020"/>
    <s v="Hi Jenna,_x000d_  _x000d_   _x000d_  _x000d_  We just finished work on the 4 bios; we are in the process of quality assurance, so we will be sending you the output in the next few minutes 😊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ertsching, Jenna [mailto:Wertsching.Jenna@"/>
    <e v="#VALUE!"/>
    <n v="0"/>
    <x v="0"/>
    <d v="2020-01-31T00:00:00"/>
    <x v="0"/>
    <x v="4"/>
    <s v="Correct"/>
  </r>
  <r>
    <n v="7"/>
    <d v="2020-02-01T00:50:31"/>
    <s v="Llindrisca Figueroa"/>
    <s v="Kwon, Joseph"/>
    <s v="RA Son, Zian; BCG; Nicolas Quagliotti"/>
    <s v="Attn. Joseph: Evalueserve Deliverable: Request to gather sample cruise basic info. and displays in them_RES1060077­_Jan 31, 2020"/>
    <s v="Hello Joseph, _x000d_  _x000d_   _x000d_  _x000d_  On behalf of my colleague Nicolas, here I send you the deliverable for your request. _x000d_  _x000d_   _x000d_  _x000d_  In order to fill in the Excel file you shared with us, we searched on each cruise line official website as well as suggested sources. Unfortunately, our results are quite limited.  _x000d_  _x000d_   _x000d_  _x000d_  Points to note: _x000d_  _x000d_  *_x0009_Crew’s cabins are not shown in ship’s floor plans or mentioned in any source._x000d_  *_x0009_We estimated the amount of windows (in orange on the Excel file) by taking into account the amount of windows per type of room and the windows we could identify from photos. However this is not an exact method, as companies seldom show the windows in the floor plans or room’s layout, as well as the common areas of the ship._x000d_  *_x0009_TV sizes are seldom reported by the ships, however the cases that did, mention they were between 40” and 42”. For luxury suites they may have 2 TVs, and the largest we found was 55”._x000d_  *_x0009_Amenities floor space was not available. However we estimated this space with the ship size (length and width), number of decks available to the passengers and cabin sizes. However this number is oversized, as the ship’s size is not constant by deck._x000d_  _x000d_   _x000d_  _x000d_  Efforts Invested: 7 Hours_x000d_  _x000d_  Charge Code: 192981-81_x000d_  _x000d_   _x000d_  _x000d_  We hope this is useful for you and please let us know if you need further support on this or in the future and we will be happy to book the earliest slot availabl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Nicolas Quagliotti _x000d_  Sent: Friday, January 31, 2020 10:26 AM_x000d_  To: Kwon, Joseph &lt;Kwon.Joseph@"/>
    <s v="192981-81_x000d_  "/>
    <n v="7"/>
    <x v="0"/>
    <d v="2020-01-31T00:00:00"/>
    <x v="1"/>
    <x v="5"/>
    <s v="Correct"/>
  </r>
  <r>
    <n v="8"/>
    <d v="2020-02-01T00:53:45"/>
    <s v="Katherine Arcaya"/>
    <s v="Wertsching, Jenna"/>
    <s v="BCG"/>
    <s v="RE: Attn. Jenna: Evalueserve Deliverable: Bio information_RES1060191_Jan 31, 2020"/>
    <s v="Jenna,_x000d_  _x000d_   _x000d_  _x000d_  Thank you! We are glad to be able to support you 😊 Please find attached the updated PPT with the 4 additional bios covered._x000d_  _x000d_   _x000d_  _x000d_  Points to note_x000d_  _x000d_   _x000d_  _x000d_  *_x0009_Regarding the slide for Jacqueline Gehrig-Fasel, her personal information was only found directed to LinkedIn, which we do not have permission to use (more information below). This is since the organization webpage &lt;https://trees-consulting.com/&gt;  she belongs to only offers a direct link to get any details about her. Open search with her name yielded results regarding one of her PhD Project &lt;https://www.wsl.ch/staff/niklaus.zimmermann/research/jacqueline.ehtml&gt; , but with no details about her work. For this reason, we filled the organizational background information only._x000d_  *_x0009_In relation to the slide for Justin Allen, the Salk Institute did not have anyone under this name on the lists of scientist or associates. Furthermore, open search with his name yielded few results, mostly from LinkedIn. The Salk Institute has, however, a scientist with the name Nicola Allen &lt;https://www.salk.edu/scientist/nicola-allen/&gt; . For this reason, we filled the organizational background information only._x000d_  _x000d_   _x000d_  _x000d_  *Unfortunately, we cannot use LinkedIn as a research methodology. As per the standard LinkedIn user agreement, copying and reproducing LinkedIn data without the express consent of LinkedIn or the relevant user is prohibited._x000d_  _x000d_   _x000d_  _x000d_  Efforts Invested: 1.5 Hours (Total: 3.25 Hours)_x000d_  _x000d_  Charge Code: 386686-24_x000d_  _x000d_   _x000d_  _x000d_  We hope this information is useful for you. Please let us know in case you require further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ertsching, Jenna [mailto:Wertsching.Jenna@"/>
    <s v="386686-24_x000d_  "/>
    <n v="1.5"/>
    <x v="0"/>
    <d v="2020-01-31T00:00:00"/>
    <x v="2"/>
    <x v="4"/>
    <s v="Correct"/>
  </r>
  <r>
    <n v="9"/>
    <d v="2020-02-01T00:59:02"/>
    <s v="Katherine Arcaya"/>
    <s v="Goldberg.David@bcg.com"/>
    <s v="BCG"/>
    <s v="RE: Attn. David: Evalueserve Deliverable: EWG website data gathering_RES1060302_Jan 31, 2020"/>
    <s v="Hi David,_x000d_  _x000d_   _x000d_  _x000d_  We are coming back with our results for this task. _x000d_  _x000d_   _x000d_  _x000d_  Points to note_x000d_  _x000d_   _x000d_  _x000d_  *         We followed instructions from Word document shared and captured Largest utilities per state for all US states from website._x000d_  _x000d_  *         We captured 4239 entries total._x000d_  _x000d_   _x000d_  _x000d_  Efforts Invested: 3 Hours_x000d_  _x000d_  Charge Code: 343212-34_x000d_  _x000d_   _x000d_  _x000d_  Please let us know in case you require further support.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Friday, January 31, 2020 2:17 PM_x000d_  To: Goldberg.David@"/>
    <s v="343212-34_x000d_  "/>
    <n v="3"/>
    <x v="0"/>
    <d v="2020-01-31T00:00:00"/>
    <x v="3"/>
    <x v="6"/>
    <s v="Correct"/>
  </r>
  <r>
    <n v="10"/>
    <d v="2020-02-01T01:07:45"/>
    <s v="Katherine Arcaya"/>
    <s v="Li, Fanni; ResearchCenter; BCG"/>
    <s v="Coburn, Bryan"/>
    <s v="RE: Help with Profiles"/>
    <s v="Hi Fanni,_x000d_  _x000d_   _x000d_  _x000d_  As we did not hear back from you on how to proceed, we have released the capacity booked for the day. In case you still require our support, we have blocked capacity on Monday, February 3 from our center._x000d_  _x000d_   _x000d_  _x000d_  Please let us know your thoughts on the points we shared with you earlier, so that we are well aligned to take this task.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Friday, January 31, 2020 1:07 PM_x000d_  To: Li, Fanni &lt;Li.Fanni@"/>
    <e v="#VALUE!"/>
    <n v="0"/>
    <x v="0"/>
    <d v="2020-01-31T00:00:00"/>
    <x v="0"/>
    <x v="7"/>
    <s v="Correct"/>
  </r>
  <r>
    <n v="11"/>
    <d v="2020-02-01T01:13:13"/>
    <s v="Katherine Arcaya"/>
    <s v="Li, Fanni; ResearchCenter; BCG"/>
    <s v="Coburn, Bryan"/>
    <s v="RE: Help with Profiles"/>
    <s v="Fanni,_x000d_  _x000d_   _x000d_  _x000d_  Thank you for your swift reply. As wished, we will consider this request as cancelled._x000d_  _x000d_   _x000d_  _x000d_  Please do not hesitate to reach out in case you require support in the future._x000d_  _x000d_   _x000d_  _x000d_  Have a great weekend yourself as well! 😊_x000d_  _x000d_   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Li, Fanni [mailto:Li.Fanni@"/>
    <e v="#VALUE!"/>
    <n v="0"/>
    <x v="0"/>
    <d v="2020-01-31T00:00:00"/>
    <x v="0"/>
    <x v="7"/>
    <s v="Correct"/>
  </r>
  <r>
    <n v="12"/>
    <d v="2020-02-01T01:27:56"/>
    <s v="Llindrisca Figueroa"/>
    <s v="Chaudhury, Azraa"/>
    <s v="BCG; Nitika Madad; Prashant Singh"/>
    <s v="Attn. Azraa: Evalueserve Update2_Biopharma segments with protein folding applications_RES1058356_January 31, 2020"/>
    <s v="Hello Azraa,_x000d_  _x000d_   _x000d_  _x000d_  Please find attached an update for your request. _x000d_  _x000d_   _x000d_  _x000d_  We continued working on your request, conducting open searches to identify the market corresponding to the segments you shared with us. Note that by the time we received your updated list to focus on, we had already worked on ‘Enzyme design &amp; development’ highlighted in blue. The new list of priority had been highlighted in green._x000d_  _x000d_   _x000d_  _x000d_  Unfortunately, for several segments, we were not able to identify a specific market corresponding:_x000d_  _x000d_  *         For ‘Toxin design &amp; development’, we found markets on a specific toxin development or design (e.g. Botulinum Toxin Market) and not over the overall design and development._x000d_  _x000d_  *         For the segments ‘Protein- small molecule screening/interactions’, ‘Protein-protein interactions’, ‘Protein-nucleic acid interactions’, we were not able to find such specific markets. Hence, we added the global proteomics markets information and link to paid report in case it is useful for you. _x000d_  _x000d_  *         For ‘Off target effect screening’ and ‘Contract research &amp; development organizations (with a specialty protein focus)’, we were not able to find a relevant market._x000d_  _x000d_   _x000d_  _x000d_  For the markets we were able to identify, we used the list of competitors and searched for any annual reports, investor presentations, or public company profiling information. We created a new sheet where, for each company, we provided a link to the latest document available. For this part, please let us know if it is aligned with your expectations. Also, let us know if we should also do the same with the competitors from the previous list. _x000d_  _x000d_   _x000d_  _x000d_  Lastly, we used our remaining time of capacity to search for new technologies for the segments we covered. We were able to find 8 new entries. Please let us know if you would like us to continue working on this on Monday and if you have specific instructions for this part of the request. _x000d_  _x000d_   _x000d_  _x000d_  Efforts Invested: 7 Hours (Total Hours: 14 Hours – Total Hours India: 7 Hours; Total Hours Chile: 7 Hours)_x000d_  _x000d_  Charge Code: 240883-51_x000d_  _x000d_   _x000d_  _x000d_  Way forward: Please review the work done so far and let us know if you have any comments. In case you would like us to continue working on this, we have reserved capacity from our center in India on Monday, February 3. Our colleagues will wait for your go-ahead and further instructions to initiate efforts when they are back at the office. _x000d_  _x000d_   _x000d_  _x000d_  Looking forward to your comment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Friday, January 31, 2020 3:28 PM_x000d_  To: Chaudhury, Azraa &lt;Chaudhury.Azraa@"/>
    <s v="240883-51_x000d_  "/>
    <n v="7"/>
    <x v="0"/>
    <d v="2020-01-31T00:00:00"/>
    <x v="4"/>
    <x v="8"/>
    <s v="Correct"/>
  </r>
  <r>
    <n v="13"/>
    <d v="2020-02-01T01:37:31"/>
    <s v="Sofia Gonzalez"/>
    <s v="Mujtaba, Syed Aaqib; Daher Mansour, Jean"/>
    <s v="BCG; Lalit kumar; Tamara Weitzel; Areeba Suhail"/>
    <s v="RE: Attn. Aaqib: Evalueserve Update: Need help on travel research _RES1057309_January 31, 2020"/>
    <s v="Hi Aaqib and Jean,_x000d_  _x000d_   _x000d_  _x000d_  Please find attached an update for your request._x000d_  _x000d_   _x000d_  _x000d_  Today we have been able to complete work on the correction of the tables for each file as well as work on China - sheet a+b ‘Travel Agents &amp; Operators’ company type. Please note that due to getting familiarized with the task, going through the multiple files and email chain, it took us longer than expected, hence, time did not allowed us to initiate work on France- ‘Main tourism events’. _x000d_  _x000d_   _x000d_  _x000d_  Points to note:_x000d_  _x000d_  *         China - sheet a+b ‘Travel Agents &amp; Operators’:_x000d_  _x000d_  o   China Kanghui Tourism Service Co Ltd (n.8) was found as China Comfort Travel Agency Group Co., Ltd._x000d_  _x000d_  o   Uzai.com was found as Zhongxin Travel._x000d_  _x000d_  o   Also, we were not able to locate information regarding Shanghai Dazhong Tourism Service Corp Ltd in order to classify it._x000d_  _x000d_  o   We have added all sources used on this task._x000d_  _x000d_  *         For each country file, we have added three new tabs 'Travel agents', 'Tour Operators' and 'Online Travel Agents', in which we added the already existing data by company type in order to provide a ranking. In some cases, the list was not 10-15 long, for this we did not conducted further searches, we kept them as they were.  _x000d_  _x000d_   _x000d_  _x000d_  Efforts Invested: 3 Hours (India Hours: 30.5 hours; Chile Hours: 3 Hours ; Total Hours: 33.5 Hours) _x000d_  _x000d_  Charge Code: 340461-16_x000d_  _x000d_   _x000d_  _x000d_  Way Forward: Please review the work done and let us know in case of any comments. Our India colleagues will continue work on France once they resume operations for the day on Monday, February 3rd (9 am IST).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Friday, January 31, 2020 3:30 PM_x000d_  To: Mujtaba, Syed Aaqib &lt;Mujtaba.SyedAaqib@"/>
    <s v="340461-16_x000d_  "/>
    <n v="3"/>
    <x v="0"/>
    <d v="2020-01-31T00:00:00"/>
    <x v="5"/>
    <x v="0"/>
    <s v="Correct"/>
  </r>
  <r>
    <n v="14"/>
    <d v="2020-02-01T01:45:52"/>
    <s v="Bruno Pasten"/>
    <s v="Davies, Charlie"/>
    <s v="BCG"/>
    <s v="RE: Attn. Charlie: Evalueserve Update: Check of Blast Furnace plant owners_RES1060232_January 31, 2020"/>
    <s v="Hi Charlie,_x000d_  _x000d_   _x000d_  _x000d_  Please find attached an update for your request. Today, we were able to cover 90 locations out of 112 (22 remaining) using the previously stated methodology._x000d_  _x000d_   _x000d_  _x000d_  Points to note:_x000d_  _x000d_  *         As you infer, most of the facilities were correct and the owner was the same._x000d_  _x000d_  *         The only case (highlighted in yellow) was for AK Steel which is in the process of being entirely bought by Cleveland-Cliffs of Cleveland, Ohio. Since the sale process has not been official yet, we put No in the Change of Owner column._x000d_  _x000d_  *         Siderurgica Triestina still have the facility in Trieste but they are facing some environmental issues that are slowing down theirs operations._x000d_  _x000d_  *         Baowu is closing their Nanjing facility._x000d_  _x000d_  *         JFE Steel locations at the file were R&amp;D facilities._x000d_  _x000d_  *         For Guangzhou I&amp;S Co, Hangzhou I&amp;S Co, and Suzhou I&amp;S Group Co we were not able to locate information about their facilities in Guangzhou, Hangzhou-City, and Suzhou-City, Jiangsu, respectively._x000d_  _x000d_   _x000d_  _x000d_  Efforts Invested: 6 Hours_x000d_  _x000d_  Charge Code: 125680-47_x000d_  _x000d_   _x000d_  _x000d_  Way forward: Please review the work done so far and let us know if you have any comments. In case you would like us to continue working on this, we have reserved capacity to assist you on Monday, February 3 from Chile Center once we resume operations around 12:00 PM (12:00) London Time.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is useful for you and please do not hesitate in contacting us in case you require further assistance.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Davies, Charlie [mailto:Davies.Charlie@"/>
    <s v="125680-47_x000d_  "/>
    <n v="6"/>
    <x v="0"/>
    <d v="2020-01-31T00:00:00"/>
    <x v="6"/>
    <x v="9"/>
    <s v="Correct"/>
  </r>
  <r>
    <n v="15"/>
    <d v="2020-02-01T01:56:23"/>
    <s v="Katherine Arcaya"/>
    <s v="SaintBonnet.Charlotte@bcg.com"/>
    <s v="BCG"/>
    <s v="RE: Attn. Charlotte: Evalueserve Update: Request_RES1060389_Jan 31, 2020"/>
    <s v="Hi Charlotte,_x000d_  _x000d_   _x000d_  _x000d_  We are coming back with partial results for this task. This time we were able to look for information for 18 companies from the list._x000d_  _x000d_   _x000d_  _x000d_  Points to note_x000d_  _x000d_   _x000d_  _x000d_  *         In terms of methodology, we went through company website and reports in order to locate the Email of for the Chief Sustainability Officer/ Head of Sustainability/ Head of CSR/ CSR Director of companies listed._x000d_  _x000d_  *         Data was on the lower side given that in most of the organizations checked, Sustainability and Corporate Social Responsibility is handled by a committee or names are not disclosed._x000d_  _x000d_  *         Based on current pace, we are spending around 6 minutes per company._x000d_  _x000d_  *         We added sources in an additional column._x000d_  _x000d_   _x000d_  _x000d_  Efforts Invested: 2 Hours_x000d_  _x000d_  Charge Code: 237420-10_x000d_  _x000d_   _x000d_  _x000d_  Way Forward: Please review work shared and let us know in case of any comments. Based on current pace, we estimate we would need around 15 additional hours in order to finish this task. Based on your feedback we will continue work from our center on Monday, February 3, once back in office._x000d_  _x000d_   _x000d_  _x000d_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Friday, January 31, 2020 3:30 PM_x000d_  To: SaintBonnet.Charlotte@"/>
    <s v="237420-10_x000d_  "/>
    <n v="2"/>
    <x v="0"/>
    <d v="2020-01-31T00:00:00"/>
    <x v="7"/>
    <x v="1"/>
    <s v="Correct"/>
  </r>
  <r>
    <n v="16"/>
    <d v="2020-02-01T01:58:52"/>
    <s v="Katherine Arcaya"/>
    <s v="Wertsching, Jenna"/>
    <s v="BCG"/>
    <s v="RE: Attn. Jenna: Evalueserve Deliverable: Bio information_RES1060191_Jan 31, 2020"/>
    <s v="You are welcome, Jenna 😊 Glad that the work was helpful for you._x000d_  _x000d_   _x000d_  _x000d_  Thank you very much, I wish you a nice afternoon and great weekend!_x000d_  _x000d_   _x000d_  _x000d_  Feel free to reach out to us whenever you need support from our sid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ertsching, Jenna [mailto:Wertsching.Jenna@"/>
    <e v="#VALUE!"/>
    <n v="0"/>
    <x v="0"/>
    <d v="2020-01-31T00:00:00"/>
    <x v="0"/>
    <x v="4"/>
    <s v="Correct"/>
  </r>
  <r>
    <n v="17"/>
    <d v="2020-02-01T02:21:10"/>
    <s v="Pablo Huber"/>
    <s v="Kwon, Joseph"/>
    <s v="BCG"/>
    <s v="RE: Attn. Joseph: Evalueserve Update: Request to gather sample train &amp; metro basic info. and displays in them_RES1060067­_Jan 31, 2020"/>
    <s v="Hi Joseph,_x000d_  _x000d_   _x000d_  _x000d_  Please find attached an update for your request._x000d_  _x000d_   _x000d_  _x000d_  Today we covered request 1 and partially request 2 (high speed only)._x000d_  _x000d_   _x000d_  _x000d_  Please note that information was not easily available and for some cities we faced language concerns, thus in some cases we decided to include some links from Wikipedia as sources._x000d_  _x000d_   _x000d_  _x000d_  *         As suggested, we looked for the fastest trains to extract data, and when speediness was not available, we included the most recent trains added to the fleet._x000d_  _x000d_  *         For cases that we were not able to locate data directly from articles, we looked for images a counted visually the number of windows, cars and displays._x000d_  _x000d_  *         Please note that in Request 1, for India we were not able to locate any data regarding metro rolling stock._x000d_  _x000d_  *         We included some pictures in tab “ref” for your reference._x000d_  _x000d_  *         In Request 2, Normal speed trains are still work in progress._x000d_  _x000d_   _x000d_  _x000d_  Effort Hours: 8.5 Hours_x000d_  _x000d_  Charge Code: 192981-81_x000d_  _x000d_   _x000d_  _x000d_  Way Forward: Please review the work done so far and let us know if you have any queries or comments. We will continue working on this on Monday 03, February, from our Chile Center unless you say otherwise.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Kwon, Joseph [mailto:Kwon.Joseph@"/>
    <s v="192981-81_x000d_  "/>
    <n v="0"/>
    <x v="0"/>
    <d v="2020-01-31T00:00:00"/>
    <x v="1"/>
    <x v="10"/>
    <s v="Error"/>
  </r>
  <r>
    <n v="18"/>
    <d v="2020-02-03T09:51:39"/>
    <s v="Prashant Singh"/>
    <s v="Kwon, Joseph"/>
    <s v="BCG; Nicolas Quagliotti; Llindrisca Figueroa"/>
    <s v="RE: Attn. Joseph: Evalueserve Deliverable: Request to gather sample cruise basic info. and displays in them_RES1060077­_February 03, 2020"/>
    <s v="Hi Joseph,_x000d_  _x000d_   _x000d_  _x000d_  Thank you for your Email._x000d_  _x000d_   _x000d_  _x000d_  Our colleagues in Chile are offline right now; thus, Llindrisca and team will get back to you on this, once our Chile center resumes operations in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won, Joseph &lt;Kwon.Joseph@"/>
    <e v="#VALUE!"/>
    <n v="0"/>
    <x v="1"/>
    <d v="2020-02-03T00:00:00"/>
    <x v="0"/>
    <x v="5"/>
    <s v="Correct"/>
  </r>
  <r>
    <n v="19"/>
    <d v="2020-02-03T09:52:59"/>
    <s v="Prashant Singh"/>
    <s v="Folkes, Emlyn"/>
    <s v="BCG; Sofia Gonzalez"/>
    <s v="RE: Attn. Emlyn: Evalueserve Deliverable: Project Marvel | Request for support _RES1058583_February 03, 2020"/>
    <s v="Hi Emlyn ,_x000d_  _x000d_   _x000d_  _x000d_  Thank you for your Email._x000d_  _x000d_   _x000d_  _x000d_  Our colleagues in Chile are offline right now; thus, Sofia and team will get back to you on this, once our Chile center resumes operations in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Folkes, Emlyn &lt;Folkes.Emlyn@"/>
    <e v="#VALUE!"/>
    <n v="0"/>
    <x v="1"/>
    <d v="2020-02-03T00:00:00"/>
    <x v="0"/>
    <x v="11"/>
    <s v="Correct"/>
  </r>
  <r>
    <n v="20"/>
    <d v="2020-02-03T09:56:53"/>
    <s v="Prashant Singh"/>
    <s v="Bigelow, Sara"/>
    <s v="BCG; Andra Ciobanu"/>
    <s v="RE: Attn. Sara: EVS - BCG - Update 1 - Gastroenterology company profile data_RES1059879_January 31, 2020"/>
    <s v="Hi Sara,_x000d_  _x000d_   _x000d_  _x000d_  Thank you for your Email._x000d_  _x000d_   _x000d_  _x000d_  Our colleagues in Romania are offline right now; thus, Andra and team will get back to you on this, once our Romania center resumes operations in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gelow, Sara &lt;Bigelow.Sara@"/>
    <e v="#VALUE!"/>
    <n v="0"/>
    <x v="1"/>
    <d v="2020-02-03T00:00:00"/>
    <x v="0"/>
    <x v="12"/>
    <s v="Correct"/>
  </r>
  <r>
    <n v="21"/>
    <d v="2020-02-03T10:01:08"/>
    <s v="Prashant Singh"/>
    <s v="Bright, Adnah"/>
    <s v="BCG; de Gorgolas, Miguel; Bianca Metzler"/>
    <s v="RE: Attn. Adnah: EVS - BCG - Deliverable - Urgent: 311854-29 - KSA Healthcare costs_RES1056682_February 03, 2020"/>
    <s v="Hi Adnah,_x000d_  _x000d_   _x000d_  _x000d_  Thank you for your Email._x000d_  _x000d_   _x000d_  _x000d_  Our colleagues in Romania are offline right now; thus, Bianca and team will get back to you on this, once our Romania center resumes operations in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right, Adnah &lt;Bright.Adnah@"/>
    <e v="#VALUE!"/>
    <n v="0"/>
    <x v="1"/>
    <d v="2020-02-03T00:00:00"/>
    <x v="0"/>
    <x v="13"/>
    <s v="Correct"/>
  </r>
  <r>
    <n v="22"/>
    <d v="2020-02-03T10:05:15"/>
    <s v="Prashant Singh"/>
    <s v="Davies, Charlie"/>
    <s v="BCG; Bruno Pasten"/>
    <s v="RE: Attn. Charlie: Evalueserve Update: Check of Blast Furnace plant owners_RES1060232_January 31, 2020"/>
    <s v="Hi Charlie,_x000d_  _x000d_   _x000d_  _x000d_  Thank you for your Email._x000d_  _x000d_   _x000d_  _x000d_  Our colleagues in Chile are offline right now; thus, Bruno and team will continue work on the request, once our Chile center resumes operations in next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vies, Charlie &lt;Davies.Charlie@"/>
    <e v="#VALUE!"/>
    <n v="0"/>
    <x v="1"/>
    <d v="2020-02-03T00:00:00"/>
    <x v="0"/>
    <x v="9"/>
    <s v="Correct"/>
  </r>
  <r>
    <n v="23"/>
    <d v="2020-02-03T10:09:43"/>
    <s v="Shikha Singh (CaPs-08)"/>
    <s v="BCG"/>
    <m/>
    <s v="FW: Attn. Sina: Evalueserve Deliverable: Florida &amp; Texas building materials / road construction M&amp;A activity_RES1056998­_January 30, 2020"/>
    <s v="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Golkari, Sina &lt;Golkari.Sina@"/>
    <e v="#VALUE!"/>
    <n v="0"/>
    <x v="1"/>
    <d v="2020-02-03T00:00:00"/>
    <x v="0"/>
    <x v="14"/>
    <s v="Correct"/>
  </r>
  <r>
    <n v="24"/>
    <d v="2020-02-03T10:28:37"/>
    <s v="Bhawna Vashisth"/>
    <s v="Skalli.Idriss@bcg.com"/>
    <s v="Cottee-Jones, Eden; BCG; Vandana Kushwaha; Aman Bansal; Angela Nunez"/>
    <s v="Attn. Idriss: Evalueserve Update: Urgent Request_RES1059416_February 03, 2020"/>
    <s v="Hi Idriss, _x000d_  _x000d_   _x000d_  _x000d_  Hope you are doing well._x000d_  _x000d_   _x000d_  _x000d_  We have booked capacity of 4 hours today, at our India centre to assist you further on this request. Please let us know if you would like us to look for more International Non- Profit Organizations. Based on your go-ahead, we will resume the work. Also, in case we do not hear back from you by 11:00 AM Dubai time today (February 03, 2020) we plan to release the booked capacity for the day._x000d_  _x000d_   _x000d_  _x000d_  Looking forward to your reply.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Skalli, Idriss &lt;Skalli.Idriss@"/>
    <e v="#VALUE!"/>
    <n v="0"/>
    <x v="1"/>
    <d v="2020-02-03T00:00:00"/>
    <x v="0"/>
    <x v="15"/>
    <s v="Correct"/>
  </r>
  <r>
    <n v="25"/>
    <d v="2020-02-03T10:39:54"/>
    <s v="Smarth Grover"/>
    <s v="Mujtaba.SyedAaqib@bcg.com"/>
    <s v="Blanc, Antoine; BCG"/>
    <s v="Attn. Aaqib: Evalueserve Update: Research help on exhibitions_RES1059844_February 3, 2020"/>
    <s v="Hi Aaqib,_x000d_  _x000d_   _x000d_  _x000d_  Thank you for your time over the call._x000d_  _x000d_   _x000d_  _x000d_  As discussed, I will be awaiting your reply on further go-ahead to continue work on the request. _x000d_  _x000d_   _x000d_  _x000d_  I would like to highlight that, going forward, I believe that the information availability on the ask might be on the lower side; as I had covered most of the readily available information in the last update. Let me know in case you would like me to continue work on the same. Based on your reply, I will resume work on this task as soon as possible.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
    <e v="#VALUE!"/>
    <n v="0"/>
    <x v="1"/>
    <d v="2020-02-03T00:00:00"/>
    <x v="0"/>
    <x v="16"/>
    <s v="Correct"/>
  </r>
  <r>
    <n v="26"/>
    <d v="2020-02-03T10:50:53"/>
    <s v="Shikha Singh (CaPs-08)"/>
    <s v="Chaudhury.Azraa@bcg.com"/>
    <s v="BCG"/>
    <s v="Attn. Azraa: Evalueserve Acknowledgement: Biotech_RES1060731­_February 03, 2020"/>
    <s v="Hi Azraa,_x000d_  _x000d_   _x000d_  _x000d_  Greetings for the day!_x000d_  _x000d_   _x000d_  _x000d_  We are in the process of scoping the request and will get back to you with the research methodology, along with estimated delivery timelines in a one hour.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China center will be closed till February 09, 2020, following a government advisory in the country._x000d_  _x000d_   _x000d_  _x000d_  _________________________________x000d_  _x000d_  F"/>
    <e v="#VALUE!"/>
    <n v="0"/>
    <x v="1"/>
    <d v="2020-02-03T00:00:00"/>
    <x v="0"/>
    <x v="17"/>
    <s v="Correct"/>
  </r>
  <r>
    <n v="27"/>
    <d v="2020-02-03T11:04:11"/>
    <s v="Ankit Kumar Verma"/>
    <s v="Inumaru.Yuta@bcg.com"/>
    <s v="BCG"/>
    <s v="Attn. Yuta: Evalueserve Update: Industry 4.0 Factories Research_RES1058155_February 03, 2020"/>
    <s v="Hi Yuta, _x000d_  _x000d_   _x000d_  _x000d_  We hope you are doing good, and had a chance to review the shared update._x000d_  _x000d_   _x000d_  _x000d_  Since we have exhausted the allocated budget on this request, let us know if you want us to continue work on this request. In case we do not hear back for you by, 03:30 pm Tokyo time (February 03, 2020), we plan to release the reserved capacity for the day and will book the earliest slot available as per your requirement._x000d_  _x000d_   _x000d_  _x000d_  As the number of factories for every company is different, it is difficult for us to estimate additional budget requirements. However going by the current estimate, it is taking us around 45 minutes to ascertain all the datapoints for one facility. Going by this estimate we will require 50 additional hours to complete work on the remaining facilities. Let us know if the budget extension is feasible, or if you would like us to prioritize any set of datapoints._x000d_  _x000d_   _x000d_  _x000d_  We will only continue work on this request only post your go-ahead on budget extension._x000d_  _x000d_   _x000d_  _x000d_  Looking forward to hearing from you on budget extension.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31 January 2020 20:39_x000d_  To: Inumaru.Yuta@"/>
    <e v="#VALUE!"/>
    <n v="0"/>
    <x v="1"/>
    <d v="2020-02-03T00:00:00"/>
    <x v="0"/>
    <x v="18"/>
    <s v="Correct"/>
  </r>
  <r>
    <n v="28"/>
    <d v="2020-02-03T11:09:21"/>
    <s v="Siddharrth Kumar"/>
    <s v="Singh, Nidhi'"/>
    <s v="BCG; 'Chourasia, Amber'; Shailabh Agrawal"/>
    <s v="Attn. Nidhi: Evalueserve Update: Request for Sustainability_RES1052804_February 03, 2020"/>
    <s v="Good morning Nidhi,_x000d_  _x000d_   _x000d_  _x000d_  I hope you got a chance to review the shared work._x000d_  _x000d_   _x000d_  _x000d_  I am now resuming work on Task 2 for Danone and JBS. After this, I will initiate work on Task 1(B) and Task 2 for the remaining four companies using the same methodology followed in our previous updates._x000d_  _x000d_  I will share an update, covering as much ground as possible, by 7:00 pm IST, today (February 03, 2020)._x000d_  _x000d_  Feel free to reach out in case of any queries or suggestions._x000d_  _x000d_  Best regards,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_x000d_  Sent: 31 January 2020 19:14_x000d_  To: 'Singh, Nidhi' &lt;Singh.Nidhi@"/>
    <e v="#VALUE!"/>
    <n v="0"/>
    <x v="1"/>
    <d v="2020-02-03T00:00:00"/>
    <x v="0"/>
    <x v="19"/>
    <s v="Correct"/>
  </r>
  <r>
    <n v="29"/>
    <d v="2020-02-03T11:14:14"/>
    <s v="Hannah Liu"/>
    <s v="biyan.chen@bcg.com"/>
    <s v="Peggy Meng; BCG"/>
    <s v="Attn. Biyan: Evalueserve Acknowledgement: 卡车电气化_February 3, 2020"/>
    <m/>
    <e v="#VALUE!"/>
    <n v="0"/>
    <x v="2"/>
    <d v="2020-02-03T00:00:00"/>
    <x v="0"/>
    <x v="7"/>
    <s v="Correct"/>
  </r>
  <r>
    <n v="30"/>
    <d v="2020-02-03T11:14:14"/>
    <s v="Hannah Liu"/>
    <s v="Sidharta, Patricia"/>
    <s v="Peggy Meng; BCG"/>
    <s v="RE: Attn.Patricia: Evalueserve Deliverable: Philippines Fintech_RES1050185_January 22, 2020"/>
    <s v="Hi Patricia, _x000d_  _x000d_   _x000d_  _x000d_  Sorry for the delayed response._x000d_  _x000d_   _x000d_  _x000d_  China Team is closing until February 10, 2020 due to the outbreak of novel Coronavirus._x000d_  _x000d_   _x000d_  _x000d_  Please find the link of Boom Cash here &lt;http://boom.cash/&gt; . And Boom Cash is at the third row of the deliverable Excel._x000d_  _x000d_   _x000d_  _x000d_  Welcome to contact us if you need any further assistance or have any query on this.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Sidharta, Patricia &lt;Sidharta.Patricia@"/>
    <e v="#VALUE!"/>
    <n v="0"/>
    <x v="2"/>
    <d v="2020-02-03T00:00:00"/>
    <x v="0"/>
    <x v="20"/>
    <s v="Correct"/>
  </r>
  <r>
    <n v="31"/>
    <d v="2020-02-03T11:15:23"/>
    <s v="Ratika Saxena"/>
    <s v="VNDTuretskaya.Maria@bcg.com"/>
    <s v="BCG; Swapnil Jain"/>
    <s v="Attn. Maria: Evalueserve Acknowledgement: Research how governments use the customer journey/citizen centric approach to improve the services_RES1060069_February 03, 2020"/>
    <s v="Hi Maria,_x000d_  _x000d_   _x000d_  _x000d_  We hope you are doing good!_x000d_  _x000d_   _x000d_  _x000d_  We are currently in process of scoping the task, and will get back to you with the detailed methodology and estimated timelines in a short while.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From: VND Turetskaya, Maria &lt;VNDTuretskaya.Maria@"/>
    <e v="#VALUE!"/>
    <n v="0"/>
    <x v="1"/>
    <d v="2020-02-03T00:00:00"/>
    <x v="0"/>
    <x v="21"/>
    <s v="Correct"/>
  </r>
  <r>
    <n v="32"/>
    <d v="2020-02-03T11:16:05"/>
    <s v="Hannah Liu"/>
    <s v="chen.biyan@bcg.com"/>
    <s v="Peggy Meng; BCG"/>
    <s v="Attn. Biyan: Evalueserve Acknowledgement: 卡车电气化_February 3, 2020"/>
    <m/>
    <e v="#VALUE!"/>
    <n v="0"/>
    <x v="2"/>
    <d v="2020-02-03T00:00:00"/>
    <x v="0"/>
    <x v="7"/>
    <s v="Correct"/>
  </r>
  <r>
    <n v="33"/>
    <d v="2020-02-03T11:16:29"/>
    <s v="Tanuj Anand"/>
    <s v="Ramesh.Shreekar@bcg.com"/>
    <s v="BCG; Estrellita, Vania; Bianca Metzler; Prince Girdhar"/>
    <s v="Attn. Shreekar: Evalueserve Update: Need help on Telco products benchmarking _RES1058879_February 03, 2020"/>
    <s v="Hi Shreekar,_x000d_  _x000d_   _x000d_  _x000d_  We hope you are doing good!_x000d_  _x000d_   _x000d_  _x000d_  We have resumed our operations from the India centre for today and are continuing work on the task to locate ‘Product Offerings’ of the top telecom operator for the remaining 7 countries. To capture the asked information, we will follow similar methodology as shared in our previous Email. _x000d_  _x000d_   _x000d_  _x000d_  Query: As mentioned in our earlier Email, let us know if you would like us to capture the images for all the available packs (as in case of Vodacom we have over 40 plans for post-paid users itself and capturing snippets for them all would increase size of the Excel file which might result in frequent crashes). Also, let us know in case you have a budget cap in mind for this request._x000d_  _x000d_   _x000d_  _x000d_  We will compile our findings in an Excel file and share an update, by 8:30 pm Jakarta time, today (February 03, 2020)._x000d_  _x000d_   _x000d_  _x000d_  Looking forward to your reply on query,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ianca Metzler &lt;bianca.metzler@evalueserve.com &lt;mailto:bianca.metzler@evalueserve.com&gt; &gt; _x000d_  Sent: 31 January 2020 19:56_x000d_  To: Ramesh, Shreekar &lt;Ramesh.Shreekar@"/>
    <e v="#VALUE!"/>
    <n v="0"/>
    <x v="1"/>
    <d v="2020-02-03T00:00:00"/>
    <x v="0"/>
    <x v="22"/>
    <s v="Correct"/>
  </r>
  <r>
    <n v="34"/>
    <d v="2020-02-03T11:17:15"/>
    <s v="Nitika Madad"/>
    <s v="Best.Halle@bcg.com"/>
    <s v="BCG"/>
    <s v="Attn. Halle: Evalueserve Update_Input of Medicare IT data_RES1059727_February 03, 2020"/>
    <s v="Hi Halle,_x000d_  _x000d_   _x000d_  _x000d_  Thank you for your Email and budget extension. I am glad to know that the output was in line with your expectations._x000d_  _x000d_   _x000d_  _x000d_  As suggested, I am resuming work to populate the remaining information in the Excel file by leveraging the given PDFs, as per the earlier shared set of instructions. I will share the deliverable with you by 8:30 am New York time, today (February 03,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ianca Metzler &lt;bianca.metzler@evalueserve.com &lt;mailto:bianca.metzler@evalueserve.com&gt; &gt; _x000d_  Sent: 31 January 2020 19:53_x000d_  To: Best, Halle &lt;Best.Halle@"/>
    <e v="#VALUE!"/>
    <n v="0"/>
    <x v="1"/>
    <d v="2020-02-03T00:00:00"/>
    <x v="0"/>
    <x v="23"/>
    <s v="Correct"/>
  </r>
  <r>
    <n v="35"/>
    <d v="2020-02-03T11:17:13"/>
    <s v="Mansi Narang"/>
    <s v="Mujtaba.SyedAaqib@bcg.com; DaherMansour.Jean@bcg.com"/>
    <s v="BCG; Sofia Gonzalez"/>
    <s v="Attn. Aaqib: Evalueserve Update: Need help on travel research _RES1057309_February 03, 2020"/>
    <s v="Hi Aaqib and Jean,_x000d_  _x000d_   _x000d_  _x000d_  I hope you had a chance to review the work shared so far!_x000d_  _x000d_   _x000d_  _x000d_  I am initiating efforts to list the major tourism events for the year 2020 in France along with the number of exhibitors and attendees of the same. For the asked information, I plan to conduct an Open Internet search along with scanning the government website for tourism._x000d_  _x000d_   _x000d_  _x000d_  I will compile my findings in the tab ‘Main Tourism Industry’ for France and share it by 5:00 PM IST today (February 03, 2020)._x000d_  _x000d_   _x000d_  _x000d_  Feel free to reach out in case of any change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ofia Gonzalez &lt;Sofia.Gonzalez@evalueserve.com &lt;mailto:Sofia.Gonzalez@evalueserve.com&gt; &gt; _x000d_  Sent: 01 February 2020 01:37_x000d_  To: Mujtaba, Syed Aaqib &lt;Mujtaba.SyedAaqib@"/>
    <e v="#VALUE!"/>
    <n v="0"/>
    <x v="1"/>
    <d v="2020-02-03T00:00:00"/>
    <x v="0"/>
    <x v="0"/>
    <s v="Correct"/>
  </r>
  <r>
    <n v="36"/>
    <d v="2020-02-03T11:18:29"/>
    <s v="Himanshu Gaur"/>
    <s v="Oyedele.Akinola@bcg.com"/>
    <s v="BCG; Shourya Jaiswal; Katherine Arcaya; Stickel.Ben@bcg.com; Ford, Carolyn"/>
    <s v="Attn. Evalueserve Acknowledgment: Help with IT application vendor research_RES1060398_February 3, 2020"/>
    <s v="Hi Akinola, _x000d_  _x000d_   _x000d_  _x000d_  Greetings for the day from our India centre!_x000d_  _x000d_   _x000d_  _x000d_  I am initiating work on this request, to locate information for the shared list of 25 IT vendors along the following parameters; Business description, Size of the company (employees number), products portfolio, company website and summary. _x000d_  _x000d_   _x000d_  _x000d_  In order to locate this information, I will leverage the shared sources i.e. Stack Overflow, check industry reports and further supplement it with an Open Internet search. _x000d_  _x000d_   _x000d_  _x000d_  I will share an update by 7:30 am Dallas time, today (February 03, 2020). _x000d_  _x000d_   _x000d_  _x000d_  Hope this works for you. Please let me know in case of any re-alignment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1 February 2020 00:27_x000d_  To: Oyedele, Akinola &lt;Oyedele.Akinola@"/>
    <e v="#VALUE!"/>
    <n v="0"/>
    <x v="1"/>
    <d v="2020-02-03T00:00:00"/>
    <x v="0"/>
    <x v="2"/>
    <s v="Correct"/>
  </r>
  <r>
    <n v="37"/>
    <d v="2020-02-03T11:20:08"/>
    <s v="Vandana Kushwaha"/>
    <s v="Poon.Lynette@bcg.com"/>
    <s v="BCG"/>
    <s v="Attn. Lynette: Evalueserve Acknowledgement: UOB Subsidiary Data Research _RES1059931_February 03, 2020"/>
    <s v="Hi Lynette,_x000d_  _x000d_   _x000d_  _x000d_  We are initiating work to update financials for UOB’s subsidiaries in the shared Excel file._x000d_  _x000d_   _x000d_  _x000d_  To source the information, we will leverage reports or presentations available on Banking subsidiaries’ AR &lt;https://www.uobgroup.com/investor-relations/financial/banking-subsidiaries-annual-reports.html&gt;  and UOB group presentation decks &lt;https://www.uobgroup.com/investor-relations/events-and-presentations/index.html&gt; . As suggested, we will adjust the template and row item name (if required) to capture information provided in the financial statements and mention the exact search term in the source (Column AD and AE) for your reference._x000d_  _x000d_   _x000d_  _x000d_  We will cover as much as possible, and share an update by 6 PM SGT, today. 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rashant Singh &lt;Prashant.Singh@evalueserve.com &lt;mailto:Prashant.Singh@evalueserve.com&gt; &gt; _x000d_  Sent: 31 January 2020 15:04_x000d_  To: Poon, Lynette &lt;Poon.Lynette@"/>
    <e v="#VALUE!"/>
    <n v="0"/>
    <x v="1"/>
    <d v="2020-02-03T00:00:00"/>
    <x v="0"/>
    <x v="24"/>
    <s v="Correct"/>
  </r>
  <r>
    <n v="38"/>
    <d v="2020-02-03T11:21:04"/>
    <s v="Siddhant Sharma"/>
    <s v="Gupta.Siddhartha@bcg.com"/>
    <s v="BCG"/>
    <s v="Attn. Siddharth: Evalueserve Update: Need help on land cost data._RES1029783_February 03, 2020"/>
    <s v="Hi Siddharth,_x000d_  _x000d_   _x000d_  _x000d_  Hope you are doing fine!_x000d_  _x000d_   _x000d_  _x000d_  I’m initiating work to cross check the captured entries with land rates over 1 lakh per sq.ft under ‘Commercial land rates’ across the earlier shared output. To check the same, I plan to filter the entries that fall under the category of over 1 lakh per sq.ft. Land rate and cross check the already captured information from the mentioned sources. In addition to this, I plan to verify the same with another reliable source (if available) by conducting a General Internet search._x000d_  _x000d_   _x000d_  _x000d_  I plan to share an updated version of the output, by 5:00 PM IST, today (February 03, 2020)._x000d_  _x000d_   _x000d_  _x000d_  Let me know in case of any change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31 January 2020 20:58_x000d_  To: Gupta.Siddhartha@"/>
    <e v="#VALUE!"/>
    <n v="0"/>
    <x v="1"/>
    <d v="2020-02-03T00:00:00"/>
    <x v="0"/>
    <x v="25"/>
    <s v="Correct"/>
  </r>
  <r>
    <n v="39"/>
    <d v="2020-02-03T11:22:15"/>
    <s v="Sakshi Sharma"/>
    <s v="Chaudhury.Azraa@bcg.com"/>
    <s v="BCG; Karri Veera Bhadrareddy"/>
    <s v="Attn. Azraa: Evalueserve Acknowledgement: Chemicals industry_RES1060723_February 03, 2020"/>
    <s v="Hi Azraa,_x000d_  _x000d_   _x000d_  _x000d_  Thank you for sharing the request with us. _x000d_  _x000d_   _x000d_  _x000d_  We are initiating work to capture the required information on the shared list of five segments, i.e. Fine chemicals, Specialty chemicals, Petrochemicals, Industrial enzymes and Custom peptide synthesis. As suggested, we will look for information on each segment, for the parameters listed below: _x000d_  _x000d_  *_x0009_Information on the extent to which proteins are involved in these segments_x000d_  *_x0009_Market reports covering information on the size, growth, trends in the segment and any barriers to entry_x000d_  *_x0009_Key competitors and their product offerings related to protein discovery and development_x000d_  *_x0009_New tech companies (AI-enabled or other) in the space, the customer need they are fulfilling and their IR materials_x000d_  *_x0009_Press releases of new technology or developments related to the segments_x000d_  _x000d_   _x000d_  _x000d_  To carry out the research, we will leverage databases such as Thomson One (for analyst reports), EMIS (for Industry reports), Factiva (for press search) and conduct a General Internet search. _x000d_  _x000d_   _x000d_  _x000d_  We understand that you would want to get an overview of the 5 mentioned segments; thus, we plan to cover the first two segment in depth (Fine chemicals and Specialty chemicals) and share an update with you. This will help us in ascertaining an estimated efforts required to cover one segment, exhaustively. Let us know if this is suitable and a budget extension would be possible. _x000d_  _x000d_   _x000d_  _x000d_  We will share an interim update with you, after covering these two segments, in a Word document, and post that we will share another update, by 8:30 am New Jersey time, today (February 03, 2020). _x000d_  _x000d_   _x000d_  _x000d_  Looking forward to your reply,_x000d_  _x000d_   _x000d_  _x000d_  Regards,_x000d_  _x000d_  Veera and Sakshi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
    <e v="#VALUE!"/>
    <n v="0"/>
    <x v="1"/>
    <d v="2020-02-03T00:00:00"/>
    <x v="0"/>
    <x v="26"/>
    <s v="Correct"/>
  </r>
  <r>
    <n v="40"/>
    <d v="2020-02-03T11:27:24"/>
    <s v="Krati Goyal"/>
    <s v="Schachtner.Michael@bcg.com"/>
    <s v="BCG"/>
    <s v="Weekly coverage on Broker reports - AIG, Inc. - February 03, 2020"/>
    <m/>
    <e v="#VALUE!"/>
    <n v="0"/>
    <x v="1"/>
    <d v="2020-02-03T00:00:00"/>
    <x v="0"/>
    <x v="7"/>
    <s v="Correct"/>
  </r>
  <r>
    <n v="41"/>
    <d v="2020-02-03T11:29:11"/>
    <s v="Krati Goyal"/>
    <s v="Creyghton.Allard@bcg.com; Baumgaertner, Carsten; Adams, Peter (BRU; Visser, Loek; Hilbers, Pim; Verwoert, Freek; Coronel.Anita@bcg.com"/>
    <s v="Will.Alexandra@bcg.com; BCG"/>
    <s v="Weekly coverage on Broker reports - ABN Amro Group NV - February 03, 2020"/>
    <m/>
    <e v="#VALUE!"/>
    <n v="0"/>
    <x v="1"/>
    <d v="2020-02-03T00:00:00"/>
    <x v="0"/>
    <x v="7"/>
    <s v="Correct"/>
  </r>
  <r>
    <n v="42"/>
    <d v="2020-02-03T11:29:59"/>
    <s v="Rajat Pandey"/>
    <s v="Witt.Matthias@bcgplatinion.com"/>
    <s v="hermes.joerg@bcgplatinion.com; BCG"/>
    <s v="Attn. Matthias &amp; Joerg: Evalueserve Acknowledgement: Healthcare data providers and affiliation data sets_RES1060939_February 03, 2020"/>
    <s v="Hi Matthias, Joerg,_x000d_  _x000d_   _x000d_  _x000d_  Thank you for sharing the request with us!_x000d_  _x000d_   _x000d_  _x000d_  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www.definitivehc.com&gt;  and www.apurebase.com &lt;http://www.apurebase.com&gt; )._x000d_  _x000d_   _x000d_  _x000d_  The required set of information that I will be looking for by these providers shall be:_x000d_  _x000d_  *_x0009_Hospital master data (e.g., legal entities, names, address) _x000d_  *_x0009_Ownership structure (e.g. hospital group owns a set of hospitals, e.g. Asklepios with its 100+ hospitals they own) _x000d_  *_x0009_Group purchasing structure (e.g. hospital (group) is member in purchasing organization X, or similar to U.S. Integrated delivery networks [IDNs] and accountable care organizations [ACOs]) _x000d_  *_x0009_Health authority/service (e.g. government-related focused on issuing right-to-play tenders, or similar to U.K. healthcare trust like NHS in U.K.)_x000d_  _x000d_   _x000d_  _x000d_  As mentioned by you, I will be using below structure of evaluation:_x000d_  _x000d_  1._x0009_If the candidate does not offer data on EMEA market, I will exclude them from further analysis._x000d_  2._x0009_I will rank the information providers based on how many of the above listed information they provide._x000d_  3._x0009_If the candidate provides information on data set/service (e.g., data set size, country focus/coverage, notable specifics of the product) for all services with positive fit._x000d_  4._x0009_If the candidate provides information on cost and/or licensing options, if available._x000d_  _x000d_   _x000d_  _x000d_  I will share an update on the shared two candidates in an Excel file by 11:00 am Germany time, today (February 03, 2020)._x000d_  _x000d_   _x000d_  _x000d_  Let me know if you have any suggestions on the same,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31 January 2020 21:16_x000d_  To: Rebollo, Cristina &lt;Rebollo.Cristina@"/>
    <e v="#VALUE!"/>
    <n v="0"/>
    <x v="3"/>
    <d v="2020-02-03T00:00:00"/>
    <x v="0"/>
    <x v="27"/>
    <s v="Correct"/>
  </r>
  <r>
    <n v="43"/>
    <d v="2020-02-03T11:30:23"/>
    <s v="Krati Goyal"/>
    <s v="Schachtner.Michael@bcg.com"/>
    <s v="BCG"/>
    <s v="Weekly coverage on Broker reports - Goldman Sachs Group, Inc. -February 03, 2020"/>
    <m/>
    <e v="#VALUE!"/>
    <n v="0"/>
    <x v="1"/>
    <d v="2020-02-03T00:00:00"/>
    <x v="0"/>
    <x v="7"/>
    <s v="Correct"/>
  </r>
  <r>
    <n v="44"/>
    <d v="2020-02-03T11:31:12"/>
    <s v="Nittya Balodia"/>
    <s v="Chauhan.Urvashi@bcg.com"/>
    <s v="BCG"/>
    <s v="Attn. Urvashi: Evalueserve Acknowledgement and Call Summary: Data Population from Justwatch_February 03, 2020"/>
    <s v="Hi Urvashi,_x000d_  _x000d_   _x000d_  _x000d_  Thank you for your time over the call a short while ago. _x000d_  _x000d_   _x000d_  _x000d_  I am initiating work to populate data on parameters such as Movies and TV Shows on “Release Year” and “Genre” tab of the shared Excel file. As discussed, I will gather details on countries namely Indonesia, Malaysia, Singapore, Thailand, Hong Kong._x000d_  _x000d_   _x000d_  _x000d_  To locate data on the ask, I will leverage the website Justwatch &lt;https://www.justwatch.com/ph/provider/iflix&gt; , mentioned by you in the previous E-mail. I will compile my findings in the Excel file and send an interim update by 2:30 pm IST today (February 03,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han, Urvashi &lt;Chauhan.Urvashi@"/>
    <e v="#VALUE!"/>
    <n v="0"/>
    <x v="1"/>
    <d v="2020-02-03T00:00:00"/>
    <x v="0"/>
    <x v="7"/>
    <s v="Correct"/>
  </r>
  <r>
    <n v="45"/>
    <d v="2020-02-03T11:41:26"/>
    <s v="Ratika Saxena"/>
    <s v="VNDTuretskaya.Maria@bcg.com"/>
    <s v="Kalin.Dmitrii@bcg.com; BCG; Swapnil Jain"/>
    <s v="Attn. Maria: Evalueserve Acknowledgement: Research how governments use the customer journey/citizen centric approach to improve the services_RES1060069_February 03, 2020"/>
    <s v="Hi Maria,_x000d_  _x000d_   _x000d_  _x000d_  We hope you are doing good!_x000d_  _x000d_   _x000d_  _x000d_  We have gone through the emails and the shared Excel file, and are initiating our research to locate cases wherein the governments of the suggested five cities/countries opted for use of customer journey or a citizen centric approach to improve the services for its people. _x000d_  _x000d_   _x000d_  _x000d_  Query: Going by the example you shared in the Excel file, we understand that you would like to check how the governments are solving various issues in the suggested six industries by checking with the citizens on their requirements. However, we are apprehensive about whether you would like us to look for information related to cases where government opted for customer centric approach, with businesses as its customers. It would be great if you could throw some light on this. For now, we are keeping our focus to citizen centric approaches._x000d_  _x000d_   _x000d_  _x000d_  To target the ask, we plan to conduct a General Internet search and look for initiatives by the suggested governments, which involve customer centric methods. As the second approach, we plan to look for successful initiatives and then check whether they involved the customer centric practice._x000d_  _x000d_   _x000d_  _x000d_  As mentioned by you, we will provide a brief description (Column A to L) of the case and the sources, in the Excel file. We will share our findings (covering as much as possible) by 11:00AM Moscow time, today (February 03, 2020), along with further timelines (if required)._x000d_  _x000d_   _x000d_  _x000d_  Hope this works well. Let us know in case of any suggestions,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gt; _x000d_  Sent: 03 February 2020 11:15_x000d_  To: VNDTuretskaya.Maria@"/>
    <e v="#VALUE!"/>
    <n v="0"/>
    <x v="1"/>
    <d v="2020-02-03T00:00:00"/>
    <x v="0"/>
    <x v="21"/>
    <s v="Correct"/>
  </r>
  <r>
    <n v="46"/>
    <d v="2020-02-03T11:46:55"/>
    <s v="Shikha Singh (CaPs-08)"/>
    <s v="Chaudhury.Azraa@bcg.com"/>
    <s v="BCG"/>
    <s v="Attn. Azraa: Evalueserve Acknowledgement: Biotech_RES1060731­_February 03, 2020"/>
    <s v="Hi Azraa,_x000d_  _x000d_   _x000d_  _x000d_  Thank you for sharing the request with us!_x000d_  _x000d_  I am initiating work on the ask to locate information catering to the below mentioned segments within biotech space: _x000d_  _x000d_  *_x0009_Protein databanks_x000d_  *_x0009_Protein structural prediction _x000d_  *_x0009_Point of care testing of proteins (assay development)_x000d_  *_x0009_Hemostasis assay development _x000d_  *_x0009_Immunoassay development _x000d_  _x000d_  For each of the segments listed above, I will work to update relevant details catering to the following criteria:_x000d_  _x000d_  *_x0009_Information on the extent to which proteins are involved in the industry _x000d_  *_x0009_Market reports to determine segment size, growth, trends in the segment, and any barriers to entry [Segment involving R&amp;D spend but if not, then the whole segment]_x000d_  *_x0009_Key competitors in that segment and the products they are offering related to protein discovery and development_x000d_  *_x0009_New tech companies (AI-enabled or other) in the space and customer need they are fulfilling _x000d_  *_x0009_For competitors (tech and non-tech): I will locate relevant annual reports, investor presentations, or public company profiling information_x000d_  *_x0009_Press releases of new technology or developments in the space _x000d_  _x000d_  In addition, to the above mentioned segment criteria information, I will invest my efforts to update requisite details citing the overview of the biotech industry.  To source this information, I will leverage EMIS (for Industry reports), Factiva (for press articles), PubMed databases and check IR material of companies, followed by conducting a General Internet search. _x000d_  _x000d_   _x000d_  _x000d_  I plan to share an update, compiled in an Excel file, covering as much as possible, by 8:30 AM New Jersey time, today (February 3, 2020)._x000d_  _x000d_   _x000d_  _x000d_  Note:_x000d_  _x000d_   _x000d_  _x000d_  In lieu of the Email catering to RES1058356, attached along with this Email for your reference, let us know if you would like our team to continue work on that task as well. Based on your go ahead, we will then resume work on the task. In case we do not hear back from you by 2:00 AM New Jersey time today (February 03, 2020), we plan to release the reserved capacity on that request. We understand that due to a difference in time zone, it would be difficult for you to revert back. However, please feel free to let us know in case of any further assistance required, and we will book the earliest available bandwidth accordingly.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hikha Singh (CaPs-08) &lt;Shikha.Singh1@evalueserve.com &lt;mailto:Shikha.Singh1@evalueserve.com&gt; &gt; _x000d_  Sent: 03 February 2020 10:51_x000d_  To: Chaudhury.Azraa@"/>
    <e v="#VALUE!"/>
    <n v="0"/>
    <x v="1"/>
    <d v="2020-02-03T00:00:00"/>
    <x v="0"/>
    <x v="17"/>
    <s v="Correct"/>
  </r>
  <r>
    <n v="47"/>
    <d v="2020-02-03T11:52:33"/>
    <s v="Prashant Singh"/>
    <s v="Saint-Bonnet, Charlotte"/>
    <s v="BCG; Katherine Arcaya"/>
    <s v="RE: Attn. Charlotte: Evalueserve Update: Request_RES1060389_Jan 31, 2020"/>
    <s v="Hi Charlotte,_x000d_  _x000d_   _x000d_  _x000d_  Thank you for your Email._x000d_  _x000d_   _x000d_  _x000d_  Our colleagues in Chile are offline right now; thus, Katherine and team will get back to you on this,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aint-Bonnet, Charlotte &lt;saintbonnet.charlotte@"/>
    <e v="#VALUE!"/>
    <n v="0"/>
    <x v="1"/>
    <d v="2020-02-03T00:00:00"/>
    <x v="0"/>
    <x v="1"/>
    <s v="Correct"/>
  </r>
  <r>
    <n v="48"/>
    <d v="2020-02-03T11:54:57"/>
    <s v="Tanuj Anand"/>
    <s v="Ramesh.Shreekar@bcg.com"/>
    <s v="BCG; Estrellita, Vania; Bianca Metzler; Prince Girdhar"/>
    <s v="Attn. Shreekar: Evalueserve Update: Need help on Telco products benchmarking _RES1058879_February 03, 2020"/>
    <s v="Hi Shreekar,_x000d_  _x000d_   _x000d_  _x000d_  Thank you for your swift reply._x000d_  _x000d_   _x000d_  _x000d_  As suggested, we will not capture the snippets of the available packs for the remaining entries. We will share an update, compiled in an Excel file along with the sources, by 8:30 pm Jakarta time today (February 03, 2020)._x000d_  _x000d_   _x000d_  _x000d_  Let us know in case of any realignments,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mesh, Shreekar &lt;Ramesh.Shreekar@"/>
    <e v="#VALUE!"/>
    <n v="0"/>
    <x v="1"/>
    <d v="2020-02-03T00:00:00"/>
    <x v="0"/>
    <x v="22"/>
    <s v="Correct"/>
  </r>
  <r>
    <n v="49"/>
    <d v="2020-02-03T12:00:55"/>
    <s v="Meenu Kumari"/>
    <s v="Barthakur.Altarash@bcg.com"/>
    <s v="BCG"/>
    <s v="Attn. Altarash: Evalueserve Acknowledgment: Request for.pdfs_RES1060524_February 03, 2020"/>
    <s v="Hi Altarash,_x000d_  _x000d_   _x000d_  _x000d_  Thank you for sharing the request with us._x000d_  _x000d_   _x000d_  _x000d_  I am initiating work on the request, to find PDF version of the 39 articles/ reports titles, mentioned in the original E-mail. As suggested, to capture the required articles/ reports, I will conduct a site search on the BCG website, followed by conducting an Open Internet search._x000d_  _x000d_   _x000d_  _x000d_  In cases, where PDF version of the reports/articles are not available, I will look for articles in a web format, and will convert the same into PDF. Since, we do not have access to BCG navigator, you may reach out to BCG DRS team (http://bcgnavigator.bcg.com/Home/kn-home.asp), for accessing the listed documents._x000d_  _x000d_   _x000d_  _x000d_  Also, as there are multiple reports, hence I will share the gathered files, via send.bcg link and send an update by 8:30 AM, Boston time today, February 03, 2020. _x000d_  _x000d_   _x000d_  _x000d_  Let us know in case of any changes or querie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
    <e v="#VALUE!"/>
    <n v="0"/>
    <x v="1"/>
    <d v="2020-02-03T00:00:00"/>
    <x v="0"/>
    <x v="28"/>
    <s v="Correct"/>
  </r>
  <r>
    <n v="50"/>
    <d v="2020-02-03T12:07:17"/>
    <s v="Ritaban Mukhopadhyay"/>
    <s v="Zhao.Jackie@bcg.com"/>
    <s v="BCG"/>
    <s v="Attn. Jackie: Evalueserve Acknowledgement: Research on shared services_RES1060892_February 03, 2020"/>
    <s v="Hi Jackie,_x000d_  _x000d_   _x000d_  _x000d_  Greetings from India Centre and thank you for sharing the request with us._x000d_  _x000d_   _x000d_  _x000d_  I went through the details of the request and I will look in the following areas to capture the list of shared service providers for the given list of eight companies. I will conduct a General Internet search and scan the company websites along with their Annual reports, News Articles and Analyst reports to identify which functions of the business units are operating as independent services or through shared service providers. There can be an overlap when we search for ‘shared’ services as I might find information related to ‘outsourced’ services/partners. Hence I plan to capture such cases as well._x000d_  _x000d_   _x000d_  _x000d_  1._x0009_I will search for real world cases for these shared/outsourced companies to understand the type of service (local/national) as explained through your cited examples_x000d_  2._x0009_In this stage, I will further look for the information related to benefits/problems associated with outsourcing their services_x000d_  _x000d_   _x000d_  _x000d_  Going by the requirement of the task, it involves an in-depth study for each of the companies. Hence, I feel that the allocated budget might not be sufficient to cover all the companies. However, I will invest the provided budget of 5 hours and will cover as much as possible. As suggested, I will share a summary of my findings, by 8:30 am Atlanta time, today (February 3, 2020)._x000d_  _x000d_   _x000d_  _x000d_  Let me know in case of further suggestions or changes .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
    <e v="#VALUE!"/>
    <n v="0"/>
    <x v="1"/>
    <d v="2020-02-03T00:00:00"/>
    <x v="0"/>
    <x v="29"/>
    <s v="Correct"/>
  </r>
  <r>
    <n v="51"/>
    <d v="2020-02-03T12:20:57"/>
    <s v="Vandana Kushwaha"/>
    <s v="Poon.Lynette@bcg.com"/>
    <s v="BCG"/>
    <s v="Attn. Lynette: Evalueserve Update: UOB Subsidiary Data Research _RES1059931_February 03, 2020"/>
    <s v="Hi Lynette,_x000d_  _x000d_   _x000d_  _x000d_  Thank you for your prompt response. As suggested, if we foresee the need, we will reserve additional capacity for tomorrow. _x000d_  _x000d_   _x000d_  _x000d_  We tried calling you on +65 64292672 but were not able to connect with you. It would be helpful if we could connect over a call. _x000d_  _x000d_   _x000d_  _x000d_  We have some queries regarding the below mentioned points and wanted to share our approach on the request to be in-line with your expectations:_x000d_  _x000d_  *_x0009_In Column N (2012), we have already filled cells for UOB Indonesia, UOB Malaysia and UOB Thailand. Please let us know if we capture financials for 2012 for all the subsidiaries_x000d_  *_x0009_We will capture financials for 2013-2018 along with 6M and 9M figures (2018 and 2019)_x000d_  *_x0009_We will provide detailed breakdown of P&amp;L along with Segmental information (if available), Total Deposits and Gross Loans and advances breakdown _x000d_  _x000d_   _x000d_  _x000d_  Looking forward to your reply.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
    <e v="#VALUE!"/>
    <n v="0"/>
    <x v="1"/>
    <d v="2020-02-03T00:00:00"/>
    <x v="0"/>
    <x v="24"/>
    <s v="Correct"/>
  </r>
  <r>
    <n v="52"/>
    <d v="2020-02-03T12:22:22"/>
    <s v="Bhawna Vashisth"/>
    <s v="Wang.Wray@bcg.com"/>
    <s v="BCG; Amit Sampaul; Nicolas Quagliotti; Rajat Jain (Caps-08); Singh.Shohtaj@bcg.com"/>
    <s v="Attn. Wray: Evalueserve Update: Data request on all sectors_RES1059483_February 03, 2020"/>
    <s v="Hi Wray,_x000d_  _x000d_   _x000d_  _x000d_  Thank you for your reply._x000d_  _x000d_   _x000d_  _x000d_  We are initiating work to locate the market size (year 2019 and 2018) and market growth (CAGR) of the shared list of 11 sub-sectors. To source the information, we plan to leverage Industry reports, news articles, followed by a General Internet search. As suggested, we will spend 5-10 minutes per sector and share our findings by 11 AM KSA time, today._x000d_  _x000d_   _x000d_  _x000d_  Query: Please let us know if you would like us to focus on any specific geography. As of now, we are focusing on global market size and growth for these sectors._x000d_  _x000d_   _x000d_  _x000d_  Let us know in case of any changes or suggestions,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Wang, Wray &lt;Wang.Wray@"/>
    <e v="#VALUE!"/>
    <n v="0"/>
    <x v="1"/>
    <d v="2020-02-03T00:00:00"/>
    <x v="0"/>
    <x v="30"/>
    <s v="Correct"/>
  </r>
  <r>
    <n v="53"/>
    <d v="2020-02-03T12:23:46"/>
    <s v="Rajat Pandey"/>
    <s v="Witt.Matthias@bcgplatinion.com"/>
    <s v="hermes.joerg@bcgplatinion.com; BCG"/>
    <s v="Attn. Matthias &amp; Joerg: Evalueserve Acknowledgement: Healthcare data providers and affiliation data sets_RES1060939_February 03, 2020"/>
    <s v="Hi Matthias,_x000d_  _x000d_   _x000d_  _x000d_  Thank you for your quick revert. As suggested, I will work on identifying the data providers/services._x000d_  _x000d_   _x000d_  _x000d_  However, while performing my initial research on the two Data providers shared by you, I could understand that one of them, i.e. Definitive Healthcare, specifically caters to data on healthcare providers, facilities, and technologies across the U.S. and Canada. (Source: Definitive Healthcare &lt;https://www.definitivehc.com/free-trial&gt; ). Thus, I will exclude it from further analysis and will be working on the second data provider (‘aPureBase’).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1:42_x000d_  To: Rajat Pandey &lt;Rajat.Pandey@evalueserve.com &lt;mailto:Rajat.Pandey@evalueserve.com&gt; &gt;_x000d_  Cc: Hermes, Joerg (Platinion) &lt;Hermes.Joerg@bcgplatinion.com &lt;mailto:Hermes.Joerg@bcgplatinion.com&gt; &gt;; BCG &lt;BCG@evalueserve.com &lt;mailto:BCG@evalueserve.com&gt; &gt;_x000d_  Subject: Re: Attn. Matthias &amp; Joerg: Evalueserve Acknowledgement: Healthcare data providers and affiliation data sets_RES1060939_February 03, 2020_x000d_  _x000d_   _x000d_  _x000d_  Hello Rajat, _x000d_  _x000d_   _x000d_  _x000d_  Sounds great. Please be sure not to look specifically for the Dara, but data providers/services that have this data. _x000d_  _x000d_   _x000d_  _x000d_  Best,_x000d_  _x000d_  Matthias_x000d_  _x000d_  Sent from my iPhone_x000d_  _x000d_   _x000d_  _x000d_  _x0009_On 3. Feb 2020, at 07:00, Rajat Pandey &lt;Rajat.Pandey@evalueserve.com &lt;mailto:Rajat.Pandey@evalueserve.com&gt; &gt; wrote:_x000d_  _x000d_  _x0009_﻿ _x000d_  _x000d_  _x0009_Hi Matthias, Joerg,_x000d_  _x000d_  _x0009_ _x000d_  _x000d_  _x0009_Thank you for sharing the request with us!_x000d_  _x000d_  _x0009_ _x000d_  _x000d_  _x0009_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s://eur03.safelinks.protection.outlook.com/?url=http%3A%2F%2Fwww.definitivehc.com%2F&amp;data=02%7C01%7C%7C86d28763dcf54bc7408908d7a86e56af%7C929c23945f024e11bcf0eae8bf9e016b%7C0%7C0%7C637163064182203784&amp;sdata=rfJkU3WX1T9xFhIR5tECrYvlWxwVWVFHokk4rs7wvSs%3D&amp;reserved=0&gt;  and www.apurebase.com &lt;https://eur03.safelinks.protection.outlook.com/?url=http%3A%2F%2Fwww.apurebase.com%2F&amp;data=02%7C01%7C%7C86d28763dcf54bc7408908d7a86e56af%7C929c23945f024e11bcf0eae8bf9e016b%7C0%7C0%7C637163064182203784&amp;sdata=ExLkLeeRLYRC7VrJgNqpvoMnY1x4Qjx%2F2sSyVF6ErPc%3D&amp;reserved=0&gt; )._x000d_  _x000d_  _x0009_ _x000d_  _x000d_  _x0009_The required set of information that I will be looking for by these providers shall be:_x000d_  _x000d_  _x0009_*_x0009_Hospital master data (e.g., legal entities, names, address) _x000d_  _x0009_*_x0009_Ownership structure (e.g. hospital group owns a set of hospitals, e.g. Asklepios with its 100+ hospitals they own) _x000d_  _x0009_*_x0009_Group purchasing structure (e.g. hospital (group) is member in purchasing organization X, or similar to U.S. Integrated delivery networks [IDNs] and accountable care organizations [ACOs]) _x000d_  _x0009_*_x0009_Health authority/service (e.g. government-related focused on issuing right-to-play tenders, or similar to U.K. healthcare trust like NHS in U.K.)_x000d_  _x000d_  _x0009_ _x000d_  _x000d_  _x0009_As mentioned by you, I will be using below structure of evaluation:_x000d_  _x000d_  _x0009_1._x0009_If the candidate does not offer data on EMEA market, I will exclude them from further analysis._x000d_  _x0009_2._x0009_I will rank the information providers based on how many of the above listed information they provide._x000d_  _x0009_3._x0009_If the candidate provides information on data set/service (e.g., data set size, country focus/coverage, notable specifics of the product) for all services with positive fit._x000d_  _x0009_4._x0009_If the candidate provides information on cost and/or licensing options, if available._x000d_  _x000d_  _x0009_ _x000d_  _x000d_  _x0009_I will share an update on the shared two candidates in an Excel file by 11:00 am Germany time, today (February 03, 2020)._x000d_  _x000d_  _x0009_ _x000d_  _x000d_  _x0009_Let me know if you have any suggestions on the same,_x000d_  _x000d_  _x0009_ _x000d_  _x000d_  _x0009_Regards,_x000d_  _x000d_  _x0009_Rajat_x000d_  _x000d_  _x0009_ _x000d_  _x000d_  _x0009_Rajat Pandey | Senior Business Analyst | Evalueserve | + 91 124 462 2300 (Extn. 2935) _x000d_  _x000d_  _x0009_ _x000d_  _x000d_  _x0009_Evalueserve.com Private Limited,Tower 6, 8th Floor, Candor Gurgaon One Realty Projects Pvt. Ltd., IT/ITES SEZ, Candor TechSpace, Tikri Sector-48, Gurugram-122001, Haryana, India_x000d_  _x000d_  _x0009_ _x000d_  _x000d_  _x0009_*China center will be closed until February 09, 2020, following a government advisory in the country._x000d_  _x000d_  _x0009_ _x000d_  _x000d_  _x0009_From: Katherine Arcaya &lt;Katherine.Arcaya@evalueserve.com &lt;mailto:Katherine.Arcaya@evalueserve.com&gt; &gt; _x000d_  _x0009_Sent: 31 January 2020 21:16_x000d_  _x0009_To: Rebollo, Cristina &lt;Rebollo.Cristina@"/>
    <e v="#VALUE!"/>
    <n v="0"/>
    <x v="3"/>
    <d v="2020-02-03T00:00:00"/>
    <x v="0"/>
    <x v="27"/>
    <s v="Correct"/>
  </r>
  <r>
    <n v="54"/>
    <d v="2020-02-03T12:34:21"/>
    <s v="Prashant Singh"/>
    <s v="Goldberg, David"/>
    <s v="Tiwari, Ritwik; BCG; Tamara Weitzel"/>
    <s v="Attn. David: Evalueserve Request Receipt: RES1060597 - Historical pricing of aluminium based chemicals for water treatment_ February 03, 2020"/>
    <s v="Hi Ritwik,_x000d_  _x000d_   _x000d_  _x000d_  Thank you for looping us in,_x000d_  _x000d_   _x000d_  _x000d_  Hi David,_x000d_  _x000d_   _x000d_  _x000d_  Thank you for sharing the request with us,_x000d_  _x000d_   _x000d_  _x000d_  The earliest available slot to assist you on this request is today, February 03,2020 from our Chile center. Let us know if the timeline works for you and we will book the bandwidth accordingly. The team will share a detailed methodology along with expected delivery timelines once they initiate work on the request today morning (7 am Boston time today)._x000d_  _x000d_   _x000d_  _x000d_  Tamara (CCed) will get back to you with further details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iwari, Ritwik &lt;Tiwari.Ritwik@"/>
    <e v="#VALUE!"/>
    <n v="0"/>
    <x v="1"/>
    <d v="2020-02-03T00:00:00"/>
    <x v="0"/>
    <x v="7"/>
    <s v="Correct"/>
  </r>
  <r>
    <n v="55"/>
    <d v="2020-02-03T12:39:16"/>
    <s v="Smarth Grover"/>
    <s v="Blanc.Antoine@bcg.com"/>
    <s v="Mujtaba.SyedAaqib@bcg.com; BCG"/>
    <s v="Attn. Aaqib: Evalueserve Deliverable: Research help on exhibitions_RES1059844_February 3, 2020"/>
    <s v="Hi Antoine,_x000d_  _x000d_   _x000d_  _x000d_  Thank you for your reply._x000d_  _x000d_   _x000d_  _x000d_  As suggested, I am putting a hold on this request for now. However, please feel free to reach out to us in case you need further assistance on this or any other task and we will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lanc, Antoine &lt;Blanc.Antoine@"/>
    <e v="#VALUE!"/>
    <n v="0"/>
    <x v="1"/>
    <d v="2020-02-03T00:00:00"/>
    <x v="0"/>
    <x v="16"/>
    <s v="Correct"/>
  </r>
  <r>
    <n v="56"/>
    <d v="2020-02-03T12:48:44"/>
    <s v="Prashant Singh"/>
    <s v="Chan, Vicki"/>
    <s v="BCG; Bianca Metzler; Angela Nunez"/>
    <s v="RE: Attn. Vicki: EVS Update: Additional help compiling European customers_RES1056628_January 28, 2020"/>
    <s v="Hi Vicki,_x000d_  _x000d_   _x000d_  _x000d_  Thank you for your Email._x000d_  _x000d_   _x000d_  _x000d_  Our colleagues in Chile are offline right now; thus, Angela and team will get back to you on this, once our Chile center resumes operations in 5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n, Vicki &lt;Chan.Vicki@"/>
    <e v="#VALUE!"/>
    <n v="0"/>
    <x v="1"/>
    <d v="2020-02-03T00:00:00"/>
    <x v="0"/>
    <x v="31"/>
    <s v="Correct"/>
  </r>
  <r>
    <n v="57"/>
    <d v="2020-02-03T13:13:09"/>
    <s v="Devansh Bilala"/>
    <s v="Sresthabutr.Pipatsorn@bcg.com; Gozali.Virginia@bcg.com"/>
    <s v="BCG"/>
    <s v="Attn. Pipatsorn and Ginnie: Thailand News Update_RES0306803_Feburary 03, 2020"/>
    <m/>
    <e v="#VALUE!"/>
    <n v="0"/>
    <x v="1"/>
    <d v="2020-02-03T00:00:00"/>
    <x v="0"/>
    <x v="32"/>
    <s v="Correct"/>
  </r>
  <r>
    <n v="58"/>
    <d v="2020-02-03T13:16:26"/>
    <s v="Ankit Kumar Verma"/>
    <s v="Inumaru.Yuta@bcg.com"/>
    <s v="BCG"/>
    <s v="Attn. Yuta: Evalueserve Update: Industry 4.0 Factories Research_RES1058155_February 03, 2020"/>
    <s v="Hi Yuta, _x000d_  _x000d_   _x000d_  _x000d_  Thank you for the quick response._x000d_  _x000d_   _x000d_  _x000d_  We have resumed work on the task; and will be using the earlier shared methodology to locate the required information on datapoints mentioned in the Yellow highlighted columns.    _x000d_  _x000d_   _x000d_  _x000d_  We have done a comprehensive search on ELC, Shiseido and L’Oreal in our last update; and now, we are prioritizing LVMH and Kose. As the first step, we will compile comprehensive list of cosmetic manufacturing facilities for the two companies, via the shared slides and each company’s website and documents. Post identification of these facilities, we will be searching for the asked parameters, with a special focus on checking whether these facilities are Industry 4.0 enabled. After completing work on LVMH and Kose we will initiate work on P&amp;G._x000d_  _x000d_   _x000d_  _x000d_  Budget Estimation: Going by the current estimate, it is taking us around 30 to 45 minutes to ascertain all the datapoints for one facility. Now, as we have to work on two new companies we would require an additional 50 hours of budget to complete the whole task. However this is just an estimate and you will be charged on the actual efforts invested._x000d_  _x000d_   _x000d_  _x000d_  We have already invested an hour, and for now we have around 06 hours of capacity to assist you on this, and with this capacity, we will try and complete maximum work on priority 1 companies. We will be sharing an update by 10:30 pm Tokyo time today (February 03, 2020) along with the further delivery timeline._x000d_  _x000d_   _x000d_  _x000d_  Feel free to reach out in case of any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
    <e v="#VALUE!"/>
    <n v="0"/>
    <x v="1"/>
    <d v="2020-02-03T00:00:00"/>
    <x v="0"/>
    <x v="18"/>
    <s v="Correct"/>
  </r>
  <r>
    <n v="59"/>
    <d v="2020-02-03T13:20:41"/>
    <s v="Hannah Liu"/>
    <s v="Chen, Biyan"/>
    <s v="Peggy Meng; BCG"/>
    <s v="Attn. Biyan: Evalueserve Update: 卡车电气化_February 3, 2020"/>
    <s v="Hi Biyan,_x000d_  _x000d_   _x000d_  _x000d_  我们现在将找到的信息发给您，Update已整理在Word文档里并附在邮件里了。_x000d_  _x000d_   _x000d_  _x000d_  Way Forward: 我们会继续搜索相关的信息，并在今天6:30 pm前将结果发给您。_x000d_  _x000d_   _x000d_  _x000d_  如有变动，请及时告知。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Chen, Biyan &lt;Chen.Biyan@"/>
    <e v="#VALUE!"/>
    <n v="0"/>
    <x v="2"/>
    <d v="2020-02-03T00:00:00"/>
    <x v="0"/>
    <x v="7"/>
    <s v="Correct"/>
  </r>
  <r>
    <n v="60"/>
    <d v="2020-02-03T13:22:08"/>
    <s v="Andra Ciobanu"/>
    <s v="Bigelow.Sara@bcg.com"/>
    <s v="BCG"/>
    <s v="Attn. Sara: EVS - BCG - Update 1 - Gastroenterology company profile data_RES1059879_January 31, 2020"/>
    <s v="Hi Sara,_x000d_  _x000d_   _x000d_  _x000d_  Thank you for the deadline extension and indications. We will definitely prioritize revenue data however please note that, in our experience, this type of information is on the lower side for private companies. Also, we will add the available figures in USD._x000d_  _x000d_   _x000d_  _x000d_  We will continue work in the established manner and come back with another update around our EOD (8 am, PST). In case of anything, please don’t hesitate to reach out._x000d_  _x000d_   _x000d_  _x000d_  Hope you have a productive week,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Prashant Singh _x000d_  Sent: Monday, February 3, 2020 6:27 AM_x000d_  To: Bigelow, Sara &lt;Bigelow.Sara@"/>
    <e v="#VALUE!"/>
    <n v="0"/>
    <x v="4"/>
    <d v="2020-02-03T00:00:00"/>
    <x v="0"/>
    <x v="12"/>
    <s v="Correct"/>
  </r>
  <r>
    <n v="61"/>
    <d v="2020-02-03T13:26:40"/>
    <s v="Vandana Kushwaha"/>
    <s v="Poon.Lynette@bcg.com"/>
    <s v="BCG; Aman Bansal"/>
    <s v="Attn. Lynette: Evalueserve Update: UOB Subsidiary Data Research _RES1059931_February 03, 2020"/>
    <s v="Hi Lynette,_x000d_  _x000d_                                                _x000d_  _x000d_  Thank you for your reply._x000d_  _x000d_   _x000d_  _x000d_  We will surely connect with you via email in case any communication is required._x000d_  _x000d_   _x000d_  _x000d_  As suggested, we will capture financials for 2012 for all the currently operating 4 subsidiaries (UOB Indonesia, UOB China, UOB Malaysia and UOB Thailand). In October 2017, Far Eastern Bank Limited (FEB) &lt;https://www.uobgroup.com/uobgroup/febmerger/index.page&gt;  merged into United Overseas Bank Limited (UOB). As a result, existing banking relationships with FEB has been transferred to UOB. Also, last available annual report for Far Eastern Bank Limited is for the year 2014. Hence, we are not capturing financials for FEB. We will provide detailed breakdown of P&amp;L (including interest income and non-interest income) along with Segmental information (if available), Total Deposits and Gross Loans and advances breakdown._x000d_  _x000d_   _x000d_  _x000d_  Hope this is suitable.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
    <e v="#VALUE!"/>
    <n v="0"/>
    <x v="1"/>
    <d v="2020-02-03T00:00:00"/>
    <x v="0"/>
    <x v="24"/>
    <s v="Correct"/>
  </r>
  <r>
    <n v="62"/>
    <d v="2020-02-03T13:31:03"/>
    <s v="Mansi Narang"/>
    <s v="DaherMansour.Jean@bcg.com"/>
    <s v="BCG; Mujtaba.SyedAaqib@bcg.com; Sofia Gonzalez"/>
    <s v="Attn. Aaqib: Evalueserve Update: Need help on travel research _RES1057309_February 03, 2020"/>
    <s v="Hi Jean,_x000d_  _x000d_   _x000d_  _x000d_  Thank you for your notes._x000d_  _x000d_   _x000d_  _x000d_  As suggested, I will segregate the listed companies among  Travel Agents, Tour Operators and Online Travel Agents by creating a separate tab for each category, along with identifying major tourism events for France. As far as India is concerned, we had only worked on the categorization of the provided companies and identified one GSA (The Luxury Train) along with the major tourism events for India. _x000d_  _x000d_   _x000d_  _x000d_  On your query regarding the classification tabs: As per the update shared from Chile centre, they have created separate tabs and individual tables for each category-Travel Agents, Tour Operators and Online Travel Agents as well as the ones which were listed in capital IQ datasets. I hope this solves your query. Let me know in case you want me to re-arrange the dataset. _x000d_  _x000d_   _x000d_  _x000d_  Also, our colleagues from Chile centre will be in a better position to clarify further. Since Chile centre is offline right now, I have marked my colleagues in CC and they will get back to you on this once they resume their operations by 4:30 PM Dubai time, today (February 03, 2020)._x000d_  _x000d_   _x000d_  _x000d_  Feel free to reach out in case of any further suggestions/querie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her Mansour, Jean &lt;DaherMansour.Jean@"/>
    <e v="#VALUE!"/>
    <n v="0"/>
    <x v="1"/>
    <d v="2020-02-03T00:00:00"/>
    <x v="0"/>
    <x v="0"/>
    <s v="Correct"/>
  </r>
  <r>
    <n v="63"/>
    <d v="2020-02-03T13:48:06"/>
    <s v="Ratika Saxena"/>
    <s v="VNDTuretskaya.Maria@bcg.com"/>
    <s v="Swapnil Jain; BCG"/>
    <s v="Attn. Maria: Evalueserve Update: Research how governments use the customer journey/citizen centric approach to improve the services_RES1060069_February 03, 2020"/>
    <s v="Hi Maria,_x000d_  _x000d_   _x000d_  _x000d_  Thank you for your response!_x000d_  _x000d_   _x000d_  _x000d_  As suggested, we will capture the cases wherein the government leverages customer-centric approaches for a better service to the citizens as well as the business operating in the region. _x000d_  _x000d_   _x000d_  _x000d_  We have initiated our research on industries in Canada and since the ask is specific and information availability is scattered, we are referring through multiple sources to ascertain the required details. However, so far, we did not get much success in terms of desired results, and believe that spending additional time might provide us a clearer picture of information availability. _x000d_  _x000d_   _x000d_  _x000d_  As of now, it might be difficult for us to estimate the time required to complete the entire task. However, we will be in a better position to get back to you with the effort estimate, once we work on two to three countries. We plan to share our update as soon as we cover these, latest by 4:30 PM Moscow time today (February 03, 2020)._x000d_  _x000d_   _x000d_  _x000d_  We hope that the timeline works for you,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
    <e v="#VALUE!"/>
    <n v="0"/>
    <x v="1"/>
    <d v="2020-02-03T00:00:00"/>
    <x v="0"/>
    <x v="21"/>
    <s v="Correct"/>
  </r>
  <r>
    <n v="64"/>
    <d v="2020-02-03T13:50:21"/>
    <s v="Maria Somfelean"/>
    <s v="Ahn.Alice@bcg.com"/>
    <s v="BCG"/>
    <s v="Attn. Alice: EVS Acknowledgement: Protein folding AI technology_RES1060054_January 31, 2020"/>
    <s v="Hi Alice,_x000d_  _x000d_   _x000d_  _x000d_  Hope my Email finds you well._x000d_  _x000d_   _x000d_  _x000d_  We have resumed operations from our Romania center and I am initiating work on this request. As methodology, I plan cu conduct a General Internet search along with leveraging our databases in order to identify the desired information about the two mentioned segments: Enzyme enhanced oil recovery and Enzymes for biomass conversion within the energy space. For each or these two segments, I will try to gather as many details as possible to answer the below points about market, competitors and press releases._x000d_  _x000d_   _x000d_  _x000d_  I will gather my findings in an Excel file and will reach out with a first update around our EOD, 4 pm GMT._x000d_  _x000d_   _x000d_  _x000d_  In case of any notes or suggestions from your side, please do not hesitate to let me know.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China center will be closed till February 09, 2020, following a government advisory in the country._x000d_  _x000d_   _x000d_  _x000d_  From: Bianca Metzler _x000d_  Sent: Friday, January 31, 2020 2:35 PM_x000d_  To: Ahn.Alice@"/>
    <e v="#VALUE!"/>
    <n v="0"/>
    <x v="4"/>
    <d v="2020-02-03T00:00:00"/>
    <x v="0"/>
    <x v="33"/>
    <s v="Correct"/>
  </r>
  <r>
    <n v="65"/>
    <d v="2020-02-03T13:51:32"/>
    <s v="Bianca Metzler"/>
    <s v="Bright, Adnah"/>
    <s v="BCG; de Gorgolas, Miguel"/>
    <s v="Attn. Adnah: EVS - BCG - Deliverable - Urgent: 311854-29 - KSA Healthcare costs_RES1056682_January 30, 2020"/>
    <s v="Hi Adnah,_x000d_  _x000d_   _x000d_  _x000d_  It’s nice hearing back from you and glad to have been of assistance with the previous work – definitely, we can take up this additional task in the second part of our day as we are currently committed to other requests and deadlines. In the meantime, just to make sure our understanding is correct regarding the remaining impairments, are you referring to the ones which contain a dash instead of a classification or the ones which fall under several classifications?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right, Adnah &lt;Bright.Adnah@"/>
    <e v="#VALUE!"/>
    <n v="0"/>
    <x v="4"/>
    <d v="2020-02-03T00:00:00"/>
    <x v="0"/>
    <x v="13"/>
    <s v="Correct"/>
  </r>
  <r>
    <n v="66"/>
    <d v="2020-02-03T13:51:30"/>
    <s v="Andrada Cenan"/>
    <s v="Santos, Alberto"/>
    <s v="Carrasco, Jennifer; BCG; Carmen Anca Negus"/>
    <s v="RE: Posibilidad hacer prensa en España sobre energía"/>
    <s v="Hola Alberto y Jennifer,_x000d_  _x000d_   _x000d_  _x000d_  Muchas gracias por enviarme las instrucciones y los ejemplos de esta prensa._x000d_  _x000d_   _x000d_  _x000d_  Hoy voy a construir la búsqueda en Factiva, voy a leer todas las noticias seleccionadas de los ejemplos enviados, y también quiero familiarizarme más con el tema. A partir de mañana, voy a poder hacer un primer intento, y enviar la prensa. _x000d_  _x000d_   _x000d_  _x000d_  Con respecto al precio de la energía que aparece en OMIE, todo parece claro. Con respecto al Boletín Oficial del Estado, ¿podría confirmar si se refiere a este tipo de boletín? &lt;Link &lt;https://www.boe.es/boe/dias/2020/02/03/pdfs/BOE-S-2020-29.pdf&gt; &gt; En términos de copyright, sí, podemos incluir el enlace a un boletín del estado español._x000d_  _x000d_   _x000d_  _x000d_  ¿Podría por favor también compartir conmigo el código de carga? Muchas gracias de nuevo, y en caso de cualquier otra duda o pregunta, te lo diré.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
    <e v="#VALUE!"/>
    <n v="0"/>
    <x v="4"/>
    <d v="2020-02-03T00:00:00"/>
    <x v="0"/>
    <x v="7"/>
    <s v="Correct"/>
  </r>
  <r>
    <n v="67"/>
    <d v="2020-02-03T13:51:49"/>
    <s v="Hannah Liu"/>
    <s v="Chen, Biyan"/>
    <s v="Peggy Meng; BCG"/>
    <s v="Attn. Biyan: Evalueserve Deliverable: 卡车电气化_February 3, 2020"/>
    <s v="Hi Biyan,_x000d_  _x000d_   _x000d_  _x000d_  我们已经完成了您的任务，结果已更新在了Word文档里且和参考资料一并附在了邮件里。_x000d_  _x000d_   _x000d_  _x000d_  Points to Note:_x000d_  _x000d_  *_x0009_由于可用数据库只有EMIS，Euromonitor和Factiva，所以研报信息量很有限_x000d_  *_x0009_我们主要搜索了网络上的信息，并整理在了Word文档里_x000d_  *_x0009_我们将重要信息标记为黄色_x000d_  _x000d_   _x000d_  _x000d_  请知悉，公司内部决定还是下周复工（2020年2月10日），但是可以提前预定2月10号的capacity。如有需要，欢迎随时联系我们。_x000d_  _x000d_   _x000d_  _x000d_  Efforts Invested: 3 Hours_x000d_  _x000d_  Charge Code: Please Share_x000d_  _x000d_   _x000d_  _x000d_  希望结果对您有所帮助。如有问题，欢迎随时联系我们。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annah Liu _x000d_  Sent: Monday, February 3, 2020 3:51 PM_x000d_  To: Chen, Biyan &lt;Chen.Biyan@"/>
    <s v="Please Share"/>
    <n v="3"/>
    <x v="2"/>
    <d v="2020-02-03T00:00:00"/>
    <x v="8"/>
    <x v="7"/>
    <s v="Correct"/>
  </r>
  <r>
    <n v="68"/>
    <d v="2020-02-03T13:55:18"/>
    <s v="Nittya Balodia"/>
    <s v="Chauhan.Urvashi@bcg.com"/>
    <s v="BCG"/>
    <s v="Attn. Urvashi: Evalueserve Deliverable: Data Population from Justwatch_February 03, 2020"/>
    <s v="Hi Urvashi,_x000d_  _x000d_   _x000d_  _x000d_  Thank you for your time over the call. _x000d_  _x000d_   _x000d_  _x000d_  In this update, I have populated details on content types - Movies and TV Shows in the tab titled “Release Year”, for countries namely Indonesia, Malaysia and Thailand. During the course of my research, I found that Iflix is not available in Singapore and Justwatch is not present in Hong Kong, hence I could not capture data for the required ask. To locate data on the ask, I primarily leveraged the website Justwatch &lt;https://www.justwatch.com/ph/provider/iflix&gt; , mentioned by you._x000d_  _x000d_   _x000d_  _x000d_  Approach and Challenge: I used the balloon symbol under the “Release Year” of the website, to find data on before 2019 and after 2019 titles. However, due to complicated user interface of the website, it is time consuming to manually adjust the settings. Below is a snippet of the approach used, for Malaysia._x000d_  _x000d_   _x000d_  _x000d_   _x000d_  _x000d_   _x000d_  _x000d_  _x0009__x0009__x0009__x0009__x000d_  _x0009__x0009__x0009__x000d_  _x0009__x0009__x000d_  _x0009__x000d_   _x000d_  _x000d_   _x000d_  _x000d_   _x000d_  _x000d_  _x000d_  _x000d_  _x000d_   _x000d_  _x000d_   _x000d_  _x000d_  Efforts Invested: 1 hour_x000d_  _x000d_  Charge Code: Please Share_x000d_  _x000d_   _x000d_  _x000d_  As discussed over call, I am pausing my efforts on this request for now. However, please feel free to reach out to us in case you need further assistance on this or any other task and we will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Nittya Balodia _x000d_  Sent: 03 February 2020 11:31_x000d_  To: Chauhan.Urvashi@"/>
    <s v="Please Share"/>
    <n v="1"/>
    <x v="1"/>
    <d v="2020-02-03T00:00:00"/>
    <x v="8"/>
    <x v="7"/>
    <s v="Correct"/>
  </r>
  <r>
    <n v="69"/>
    <d v="2020-02-03T13:59:06"/>
    <s v="Smarth Grover"/>
    <s v="Chourasia.Amber@bcg.com"/>
    <s v="BCG"/>
    <s v="Attn. Amber: Evalueserve Acknowledgement: Data on small appliances_RES1061040_February 03, 2020"/>
    <s v="Hi Amber,_x000d_  _x000d_   _x000d_  _x000d_  Thank you for sharing the request with us. I tried reaching you over a call but could not connect._x000d_  _x000d_   _x000d_  _x000d_  I am initiating work on the task to capture information on the following topics:_x000d_  _x000d_  *_x0009_competitors and competitive analysis of players in the Small Domestic appliances industry _x000d_  *_x0009_key performance indicators of players in the E-commerce segment of Small Domestic Appliances market, and examples of comparison of players on the performance in E-commerce segment of the mentioned market_x000d_  _x000d_  According to my preliminary research, I understand that ‘Small Domestic Appliances’ are portable or semi-portable machines which are used to perform household tasks for example: coffee maker, microwave oven, etc._x000d_  _x000d_   _x000d_  _x000d_  To locate information on the competitors, I will leverage EMIS database and check for industry reports, and will follow-up by conducting a General Internet search. For the above mentioned topics, I will be focussing on the Indian Small Domestic Appliances market._x000d_  _x000d_   _x000d_  _x000d_  I will share my findings compiled in an Excel file, covering as much ground as possible, by 3:30 pm IST, today (February 3, 2020). I would like to highlight that it might not be feasible to complete work on the request by the required deadline (3:30 pm IST). Please let me know if a timeline extension is possible._x000d_  _x000d_   _x000d_  _x000d_  Feel free to reach out in case of any changes or addition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3 February 2020 12:14:1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1040 &lt;https://bcg.service-now.com/nav_to.do?uri=u_request_drs_kpo_evs.do%3Fsys_id=fa9a32e81bf60c14b176964ead4bcbb1%26sysparm_stack=u_request_drs_kpo_evs_list.do&gt; _x000d_  Requestor: Chourasia Amber_x000d_  Request Subject: Data on small appliances_x000d_  Requested Deadline: _x000d_  _x000d_  Original Request:_x000d_  From: Chourasia.Amber@"/>
    <e v="#VALUE!"/>
    <n v="0"/>
    <x v="1"/>
    <d v="2020-02-03T00:00:00"/>
    <x v="0"/>
    <x v="34"/>
    <s v="Correct"/>
  </r>
  <r>
    <n v="70"/>
    <d v="2020-02-03T14:11:03"/>
    <s v="Bhawna Vashisth"/>
    <s v="Wang.Wray@bcg.com"/>
    <s v="BCG; Amit Sampaul; Nicolas Quagliotti; Rajat Jain (Caps-08); Singh, Shohtaj"/>
    <s v="Attn. Wray: Evalueserve Update: Data request on all sectors_RES1059483_February 03, 2020"/>
    <s v="Hi Wray,_x000d_  _x000d_   _x000d_  _x000d_  In this update, we have worked to locate the market size and growth of the shared list of 11 sub-sectors (highlighted in Green). However, the availability of information remained on a lower front. We have also included a tab – “Additional Information” to capture information related to the requested sub-sectors. Below are the key points which summarizes our search:-_x000d_  _x000d_   _x000d_  _x000d_  Key Points:_x000d_  _x000d_  *_x0009_Banking and lending: For this, we could locate information on Market capitalization of Global Banking from 2016 to 2019. We have also included state of global banking system based on their total assets for the year 2017 and 2018_x000d_  *_x0009_Global Capital Markets: In this, we have included the overview of long-term bond market (FY 2018). We have also included the global trends fixed income and equity issuance from 2010 and 2018_x000d_  *_x0009_Airlines: Provided information for total revenue in 2019, annual growth from 2014 to 2019 and projected growth of the airline industry_x000d_  _x000d_  _x0009_*_x0009_We have also included a snippet of Revenue of commercial airlines worldwide from 2003 to 2020  _x000d_  _x000d_  *_x0009_Marine: We could locate information on Maritime Safety Market by Technology &amp; Systems_x000d_  *_x0009_Railroad and airport services: Information could be located related to rail transportation ‘expected reach’ and ‘CAGR’. We have also included the emerging markets in railway transportation industry_x000d_  _x000d_  _x0009_*_x0009_For Airport services, we could find the total revenue for the year 2019 and estimated CAGR for FY 2026_x000d_  _x000d_  *_x0009_Highways, rail tracks, marine ports: Captured information for Global Smart Highway Market size (2017) and CAGR from 2018 to 2025_x000d_  *_x0009_Trucking: Included the expected growth and forecasted CAGR till the year 2024_x000d_  *_x0009_For electric utilities, we have provided information for World's largest electric utility companies as of April 2019. For Gas utilities, we could find a snapshot providing information on CAGR, incremental growth and year on year growth rate for 2019_x000d_  *_x0009_Most of the industry and research reports were paid reports or required subscriptions. For instance, report by Finnacord &lt;https://www.finaccord.com/Home/reports/Global-Consumer-Lending-Size,-Segmentation-and-Fo&gt;  (Price: USD 895) and UP Market research &lt;https://www.upmarketresearch.com/reports/consumer-finance-market-2019&gt;  (Price: USD 3,300), providing complete information on size, segmentation for the world wide market. Similarly, a report on global railway transportation market by BusinessWire &lt;https://www.businesswire.com/news/home/20190724005726/en/Global-Rail-Transportation-Markets-2014-2018-2019-2022--&gt;  was also paid_x000d_  _x000d_   _x000d_  _x000d_  Efforts Invested: 2 Hours (Total: 8 Hours)_x000d_  _x000d_  Charge Code: 264593-61_x000d_  _x000d_   _x000d_  _x000d_  Please review the work done and let us know in case of any changes. Also, let us know if you need any further assistance on the request.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Wang, Wray &lt;Wang.Wray@"/>
    <s v="264593-61_x000d_  "/>
    <n v="2"/>
    <x v="1"/>
    <d v="2020-02-03T00:00:00"/>
    <x v="9"/>
    <x v="30"/>
    <s v="Correct"/>
  </r>
  <r>
    <n v="71"/>
    <d v="2020-02-03T14:20:14"/>
    <s v="Paula Barb"/>
    <s v="Yamauchi.Katsutoshi@bcg.com"/>
    <s v="BCG"/>
    <s v="Attn. Katsutoshi: EVS - BCG - Update _RESearch on partnership model between a major bank and money transfer service providers_RES1059142_January 31,2020"/>
    <s v="Hi Katsutoshi,_x000d_  _x000d_   _x000d_  _x000d_  I hope you are doing well._x000d_  _x000d_   _x000d_  _x000d_  I was wondering if you have had a chance to look at the e-mail below yet. I understand that you might not be able to reply in due time but considering the urgency of this research, I plan to continue working on this request to avoid any delays for your project, unless hearing otherwise from you. _x000d_  _x000d_   _x000d_  _x000d_  For today I would have approx. 5 hours to invest into this and I will share a second update with as much as I can cover by our EOB (February 4, 1:00 am, Tokyo time).  _x000d_  _x000d_   _x000d_  _x000d_  As a methodology, I will limit the time spent per each company, in order to cover as many partnerships as possible. For cases similar to Remitly and WorldRemit, where the process proves to be time consuming, I will share the link to the partner banks and focus less on the data gathering, in order to be able to move to the next example._x000d_  _x000d_   _x000d_  _x000d_  I hope this will be suitable and do not hesitate to let me know in case of any queries or suggestions._x000d_  _x000d_   _x000d_  _x000d_  Look forward to your reply.    _x000d_  _x000d_   _x000d_  _x000d_  Kind regards, 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lt;Paula.Barb@evalueserve.com &lt;mailto:Paula.Barb@evalueserve.com&gt; &gt; _x000d_  Sent: Friday, January 31, 2020 5:01 PM_x000d_  To: Yamauchi.Katsutoshi@"/>
    <e v="#VALUE!"/>
    <n v="0"/>
    <x v="4"/>
    <d v="2020-02-03T00:00:00"/>
    <x v="0"/>
    <x v="35"/>
    <s v="Correct"/>
  </r>
  <r>
    <n v="72"/>
    <d v="2020-02-03T14:22:07"/>
    <s v="Andrada Cenan"/>
    <s v="Santos, Alberto"/>
    <s v="Carrasco, Jennifer; BCG; Carmen Anca Negus"/>
    <s v="RE: Posibilidad hacer prensa en España sobre energía"/>
    <s v="Hola Alberto,_x000d_  _x000d_   _x000d_  _x000d_  Muchas gracias por tu respuesta, y por enviar el código._x000d_  _x000d_  Entonces no voy a hacer nada con respecto al BOE, y solo tomaré en cuenta las otros instrucciones._x000d_  _x000d_   _x000d_  _x000d_  ¡Te deseo un buen día!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
    <e v="#VALUE!"/>
    <n v="0"/>
    <x v="4"/>
    <d v="2020-02-03T00:00:00"/>
    <x v="0"/>
    <x v="7"/>
    <s v="Correct"/>
  </r>
  <r>
    <n v="73"/>
    <d v="2020-02-03T14:47:08"/>
    <s v="Prashant Singh"/>
    <s v="Saint-Bonnet, Charlotte"/>
    <s v="BCG; Katherine Arcaya"/>
    <s v="RE: Attn. Charlotte: Evalueserve Update: Request_RES1060389_Jan 31, 2020"/>
    <s v="Hi Charlotte,_x000d_  _x000d_   _x000d_  _x000d_  Apologies for inconvenience caused._x000d_  _x000d_   _x000d_  _x000d_  All other centres are running at full capacity today with previously committed requests. The earliest available slot remains to be from our Chile center, Katherine and team will contact you on the request, once our Chile center resumes operations in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Saint-Bonnet, Charlotte &lt;saintbonnet.charlotte@"/>
    <e v="#VALUE!"/>
    <n v="0"/>
    <x v="1"/>
    <d v="2020-02-03T00:00:00"/>
    <x v="0"/>
    <x v="1"/>
    <s v="Correct"/>
  </r>
  <r>
    <n v="74"/>
    <d v="2020-02-03T14:51:37"/>
    <s v="Smarth Grover"/>
    <s v="Chourasia.Amber@bcg.com"/>
    <s v="BCG"/>
    <s v="Attn. Amber: Evalueserve Call Summary: Data on small appliances_RES1061040_February 03, 2020"/>
    <s v="Hi Amber,_x000d_  _x000d_   _x000d_  _x000d_  Thank you for your time over the call._x000d_  _x000d_   _x000d_  _x000d_  As discussed, I will leverage Euromonitor database to capture information on the market shares according to ‘Company’, ‘Region’ and ‘Brand’ for the ‘Competitive Landscape of Small Domestic Appliances’. For the second part, ‘E-commerce segment’ of small domestic appliances, I will capture information on the Key performance indicators for the major players in the E-commerce segment of Small Domestic Appliances market. In case I am not able to locate the KPIs, I will focus my research on other markets to get an idea about the comparison in E-commerce segment._x000d_  _x000d_   _x000d_  _x000d_  I will compile my findings for the first part of the request (Competitive Landscape of Small Domestic Appliances) in an Excel file and share an update by 3:30 pm IST, today (February 3, 2020)._x000d_  _x000d_   _x000d_  _x000d_  Let me know in case of any 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ourasia, Amber &lt;Chourasia.Amber@"/>
    <e v="#VALUE!"/>
    <n v="0"/>
    <x v="1"/>
    <d v="2020-02-03T00:00:00"/>
    <x v="0"/>
    <x v="34"/>
    <s v="Correct"/>
  </r>
  <r>
    <n v="75"/>
    <d v="2020-02-03T14:53:10"/>
    <s v="Devansh Bilala"/>
    <s v="Wijaya.Priscilla@bcg.com"/>
    <s v="BCG"/>
    <s v="Attn. Priscilla: Indonesia News Update_RES0306799_Feburary 03,2020"/>
    <s v="Sure Priscilla,_x000d_  _x000d_   _x000d_  _x000d_  Thank you for the update. As suggested I will not prepare edition for this week. Also, I will share the updated articles with you on February 08, 2020, Friday._x000d_  _x000d_   _x000d_  _x000d_  Please let me know in case of any re-al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From: Wijaya, Priscilla &lt;Wijaya.Priscilla@"/>
    <e v="#VALUE!"/>
    <n v="0"/>
    <x v="1"/>
    <d v="2020-02-03T00:00:00"/>
    <x v="0"/>
    <x v="36"/>
    <s v="Correct"/>
  </r>
  <r>
    <n v="76"/>
    <d v="2020-02-03T14:54:35"/>
    <s v="Prashant Singh"/>
    <s v="Omar.Mohammed@bcg.com"/>
    <s v="BCG"/>
    <s v="Attn. Mohammed: Evalueserve Request Receipt: New Request _RES1061169_February 03, 2020"/>
    <s v="Hi Mohammed,_x000d_  _x000d_   _x000d_  _x000d_  Thank you for reaching out to us,_x000d_  _x000d_   _x000d_  _x000d_  The earliest available slot to assist you on this request is today, February 03,2020 from our Chile center. Let us know if the timeline works for you and we will book the bandwidth accordingly. The team will share a detailed methodology along with expected delivery timelines once they initiate work on the request today morning (4 pm DFZ time today)._x000d_  _x000d_   _x000d_  _x000d_  Tamara (CCed) will get back to you with further details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rom: Request Management System_x000d_  Sent: 03 February 2020 14:17:0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1169 &lt;https://bcg.service-now.com/nav_to.do?uri=u_request_drs_kpo_evs.do%3Fsys_id=419697e41bbe0c14b176964ead4bcb33%26sysparm_stack=u_request_drs_kpo_evs_list.do&gt; _x000d_  Requestor: Omar Mohammed_x000d_  Request Subject: New Request_x000d_  Requested Deadline: _x000d_  _x000d_  Original Request:_x000d_  From: Omar.Mohammed@"/>
    <e v="#VALUE!"/>
    <n v="0"/>
    <x v="1"/>
    <d v="2020-02-03T00:00:00"/>
    <x v="0"/>
    <x v="37"/>
    <s v="Correct"/>
  </r>
  <r>
    <n v="77"/>
    <d v="2020-02-03T15:05:08"/>
    <s v="Prashant Singh"/>
    <s v="Omar, Mohammed"/>
    <s v="BCG"/>
    <s v="RE: Attn. Mohammed: Evalueserve Request Receipt: New Request _RES1061169_February 03, 2020"/>
    <s v="Hi Mohammed,_x000d_  _x000d_   _x000d_  _x000d_  Thank you for your Email._x000d_  _x000d_   _x000d_  _x000d_  Unfortunately, our India and Romania centres are running at full capacity today with previously pipelined requests. Therefore, the earliest available slot remains to be from our Chile center. Let us know if the timeline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Omar, Mohammed &lt;Omar.Mohammed@"/>
    <e v="#VALUE!"/>
    <n v="0"/>
    <x v="1"/>
    <d v="2020-02-03T00:00:00"/>
    <x v="0"/>
    <x v="37"/>
    <s v="Correct"/>
  </r>
  <r>
    <n v="78"/>
    <d v="2020-02-03T15:14:02"/>
    <s v="Prashant Singh"/>
    <s v="Omar, Mohammed"/>
    <s v="BCG; Tamara Weitzel"/>
    <s v="RE: Attn. Mohammed: Evalueserve Request Receipt: New Request _RES1061169_February 03, 2020"/>
    <s v="Hi Mohammed,_x000d_  _x000d_   _x000d_  _x000d_  Thank you for your go-ahead on this,_x000d_  _x000d_   _x000d_  _x000d_  The capacity has been blocked and the team will contact you with a detailed methodology along with expected delivery timelines in next 2.5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Omar, Mohammed &lt;Omar.Mohammed@"/>
    <e v="#VALUE!"/>
    <n v="0"/>
    <x v="1"/>
    <d v="2020-02-03T00:00:00"/>
    <x v="0"/>
    <x v="37"/>
    <s v="Correct"/>
  </r>
  <r>
    <n v="79"/>
    <d v="2020-02-03T15:19:17"/>
    <s v="Vandana Kushwaha"/>
    <s v="Poon.Lynette@bcg.com"/>
    <s v="BCG; Aman Bansal"/>
    <s v="Attn. Lynette: Evalueserve Update: UOB Subsidiary Data Research _RES1059931_February 03, 2020"/>
    <s v="Hi Lynette,_x000d_  _x000d_   _x000d_  _x000d_  In the attached Excel file, we have updated financials for United Overseas Bank Limited (UOB) China, Indonesia and Malaysia (all are in work-in-progress) by following the previously communicated methodology._x000d_  _x000d_   _x000d_  _x000d_  Efforts Invested:  7 Hours_x000d_  _x000d_  Charge Code: 248006-04_x000d_  _x000d_   _x000d_  _x000d_  Please review the same and let us know in case of any suggestions._x000d_  _x000d_   _x000d_  _x000d_  Way forward: We are continuing work to cover as much as possible and will share another update by 9:30 PM SGT, today (February 03, 2020).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Vandana Kushwaha &lt;Vandana.Kushwaha@evalueserve.com &lt;mailto:Vandana.Kushwaha@evalueserve.com&gt; &gt; _x000d_  Sent: 03 February 2020 13:27_x000d_  To: Poon.Lynette@"/>
    <s v="248006-04_x000d_  "/>
    <n v="7"/>
    <x v="1"/>
    <d v="2020-02-03T00:00:00"/>
    <x v="10"/>
    <x v="24"/>
    <s v="Correct"/>
  </r>
  <r>
    <n v="80"/>
    <d v="2020-02-03T15:27:19"/>
    <s v="Bhawna Vashisth"/>
    <s v="Skalli.Idriss@bcg.com"/>
    <s v="Cottee-Jones.Eden@bcg.com; BCG; Vandana Kushwaha; Aman Bansal; Angela Nunez"/>
    <s v="Attn. Idriss: Evalueserve Update: Urgent Request_RES1059416_February 03, 2020"/>
    <s v="Hi Idriss, _x000d_  _x000d_   _x000d_  _x000d_  Since we did not hear back from you, we are releasing the booked capacity for today. Please let us know if you would like us to assist you with the task and we will book the earliest available slot,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_x000d_  Sent: 03 February 2020 10:29_x000d_  To: Skalli.Idriss@"/>
    <e v="#VALUE!"/>
    <n v="0"/>
    <x v="1"/>
    <d v="2020-02-03T00:00:00"/>
    <x v="0"/>
    <x v="15"/>
    <s v="Correct"/>
  </r>
  <r>
    <n v="81"/>
    <d v="2020-02-03T15:36:53"/>
    <s v="Nitika Madad"/>
    <s v="Best.Halle@bcg.com"/>
    <s v="BCG"/>
    <s v="Attn. Halle: Evalueserve Deliverable_Input of Medicare IT data_RES1059727_February 03, 2020"/>
    <s v="Hi Halle,_x000d_  _x000d_   _x000d_  _x000d_  Thank you for your patience._x000d_  _x000d_   _x000d_  _x000d_  I have completed work to populate the required information in the attached Excel file (today’s update, starting from tab ‘NE’ to ‘WY’) by leveraging the shared PDFs as per the earlier stated instructions. Please review the shared output and let me know in case of any clarification._x000d_  _x000d_   _x000d_  _x000d_  Efforts Invested: 4 hours (Total: 11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in case of further research requirement and we will book the earliest available slot for you.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est, Halle &lt;Best.Halle@"/>
    <s v="Please Share"/>
    <n v="4"/>
    <x v="1"/>
    <d v="2020-02-03T00:00:00"/>
    <x v="8"/>
    <x v="23"/>
    <s v="Correct"/>
  </r>
  <r>
    <n v="82"/>
    <d v="2020-02-03T15:47:19"/>
    <s v="Rajat Pandey"/>
    <s v="Witt.Matthias@bcgplatinion.com"/>
    <s v="hermes.joerg@bcgplatinion.com; BCG"/>
    <s v="Attn. Matthias &amp; Joerg: Evalueserve Update: Healthcare data providers and affiliation data sets_RES1060939_February 03, 2020"/>
    <s v="Hi Matthias,_x000d_  _x000d_   _x000d_  _x000d_  With this update, I am sharing with you the analysis of given two data providers, i.e., Definitive Healthcare &amp; aPureBase in the attached Excel file._x000d_  _x000d_   _x000d_  _x000d_  Note:_x000d_  _x000d_  *_x0009_Definitive Healthcare had acquired HIMSS Analytics' Logic, Predict and Analyze assets in January 2019, which gives them the accessibility of EMEA data due to the presence of HIMSS Analytics in the region_x000d_  *_x0009_The data providers have been listed as per their rank (i.e. Definitive Healthcare offers more of the listed information objects than aPureBase)_x000d_  _x000d_   _x000d_  _x000d_  Efforts Invested: 4.5 hours_x000d_  _x000d_  Charge Code: 124181-86_x000d_  _x000d_   _x000d_  _x000d_  Way Forward: Please review the work done so far and let me know if you have any query. I will continue my work on identifying other data providers and will share the update by 02:30 pm Germany time today (03 February 03, 2020)._x000d_  _x000d_   _x000d_  _x000d_  Let me know in case of any concern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2:37_x000d_  To: Rajat Pandey &lt;Rajat.Pandey@evalueserve.com &lt;mailto:Rajat.Pandey@evalueserve.com&gt; &gt;_x000d_  Subject: Re: Attn. Matthias &amp; Joerg: Evalueserve Acknowledgement: Healthcare data providers and affiliation data sets_RES1060939_February 03, 2020_x000d_  _x000d_   _x000d_  _x000d_  Defnitive made an acquisition that focuses on EMEA as far as I know _x000d_  _x000d_  Sent from my iPhone_x000d_  _x000d_   _x000d_  _x000d_  _x0009_On 3. Feb 2020, at 07:54, Rajat Pandey &lt;Rajat.Pandey@evalueserve.com &lt;mailto:Rajat.Pandey@evalueserve.com&gt; &gt; wrote:_x000d_  _x000d_  _x0009_﻿ _x000d_  _x000d_  _x0009_Hi Matthias,_x000d_  _x000d_  _x0009_ _x000d_  _x000d_  _x0009_Thank you for your quick revert. As suggested, I will work on identifying the data providers/services._x000d_  _x000d_  _x0009_ _x000d_  _x000d_  _x0009_However, while performing my initial research on the two Data providers shared by you, I could understand that one of them, i.e. Definitive Healthcare, specifically caters to data on healthcare providers, facilities, and technologies across the U.S. and Canada. (Source: Definitive Healthcare &lt;https://eur03.safelinks.protection.outlook.com/?url=https%3A%2F%2Fwww.definitivehc.com%2Ffree-trial&amp;data=02%7C01%7C%7C9df816394a8b4349070708d7a875e91a%7C929c23945f024e11bcf0eae8bf9e016b%7C0%7C0%7C637163096695923903&amp;sdata=PTB0g%2BLMFtI%2FTt7KWXEFGtwAMX4PYkXfUeHFEtqTZLY%3D&amp;reserved=0&gt; ). Thus, I will exclude it from further analysis and will be working on the second data provider (‘aPureBase’ &lt;https://eur03.safelinks.protection.outlook.com/?url=http%3A%2F%2Fapurebase.com%2F&amp;data=02%7C01%7C%7C9df816394a8b4349070708d7a875e91a%7C929c23945f024e11bcf0eae8bf9e016b%7C0%7C0%7C637163096695923903&amp;sdata=5xy9yNQ1Xtd8yYjBnsGO2NDp9ta7HNiu3GFYEnptddc%3D&amp;reserved=0&gt; )._x000d_  _x000d_  _x0009_ _x000d_  _x000d_  _x0009_Let me know in case of any changes,_x000d_  _x000d_  _x0009_ _x000d_  _x000d_  _x0009_Regards,_x000d_  _x000d_  _x0009_Rajat_x000d_  _x000d_  _x0009_ _x000d_  _x000d_  _x0009_Rajat Pandey | Senior Business Analyst | Evalueserve | + 91 124 462 2300 (Extn. 2935) _x000d_  _x000d_  _x0009_ _x000d_  _x000d_  _x0009_Evalueserve.com Private Limited,Tower 6, 8th Floor, Candor Gurgaon One Realty Projects Pvt. Ltd., IT/ITES SEZ, Candor TechSpace, Tikri Sector-48, Gurugram-122001, Haryana, India_x000d_  _x000d_  _x0009_ _x000d_  _x000d_  _x0009_*China center will be closed until February 09, 2020, following a government advisory in the country._x000d_  _x000d_  _x0009_ _x000d_  _x000d_  _x0009_From: Witt, Matthias (Platinion) &lt;Witt.Matthias@bcgplatinion.com &lt;mailto:Witt.Matthias@bcgplatinion.com&gt; &gt; _x000d_  _x0009_Sent: 03 February 2020 11:42_x000d_  _x0009_To: Rajat Pandey &lt;Rajat.Pandey@evalueserve.com &lt;mailto:Rajat.Pandey@evalueserve.com&gt; &gt;_x000d_  _x0009_Cc: Hermes, Joerg (Platinion) &lt;Hermes.Joerg@bcgplatinion.com &lt;mailto:Hermes.Joerg@bcgplatinion.com&gt; &gt;; BCG &lt;BCG@evalueserve.com &lt;mailto:BCG@evalueserve.com&gt; &gt;_x000d_  _x0009_Subject: Re: Attn. Matthias &amp; Joerg: Evalueserve Acknowledgement: Healthcare data providers and affiliation data sets_RES1060939_February 03, 2020_x000d_  _x000d_  _x0009_ _x000d_  _x000d_  _x0009_Hello Rajat, _x000d_  _x000d_  _x0009_ _x000d_  _x000d_  _x0009_Sounds great. Please be sure not to look specifically for the Dara, but data providers/services that have this data. _x000d_  _x000d_  _x0009_ _x000d_  _x000d_  _x0009_Best,_x000d_  _x000d_  _x0009_Matthias_x000d_  _x000d_  _x0009_Sent from my iPhone_x000d_  _x000d_  _x0009_ _x000d_  _x000d_  _x0009__x0009_On 3. Feb 2020, at 07:00, Rajat Pandey &lt;Rajat.Pandey@evalueserve.com &lt;mailto:Rajat.Pandey@evalueserve.com&gt; &gt; wrote:_x000d_  _x000d_  _x0009__x0009_﻿ _x000d_  _x000d_  _x0009__x0009_Hi Matthias, Joerg,_x000d_  _x000d_  _x0009__x0009_ _x000d_  _x000d_  _x0009__x0009_Thank you for sharing the request with us!_x000d_  _x000d_  _x0009__x0009_ _x000d_  _x000d_  _x0009__x0009_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s://eur03.safelinks.protection.outlook.com/?url=http%3A%2F%2Fwww.definitivehc.com%2F&amp;data=02%7C01%7C%7C9df816394a8b4349070708d7a875e91a%7C929c23945f024e11bcf0eae8bf9e016b%7C0%7C0%7C637163096695933895&amp;sdata=GH4Yh6wQCDhS6HU9q%2BNNEg6V5Nn9qZcWrPsWpCsH%2FBY%3D&amp;reserved=0&gt;  and www.apurebase.com &lt;https://eur03.safelinks.protection.outlook.com/?url=http%3A%2F%2Fwww.apurebase.com%2F&amp;data=02%7C01%7C%7C9df816394a8b4349070708d7a875e91a%7C929c23945f024e11bcf0eae8bf9e016b%7C0%7C0%7C637163096695933895&amp;sdata=NcKdsF8PE%2FeHgpVMqZMqIBgHJkR0om%2Fol0CysDlA%2F%2BE%3D&amp;reserved=0&gt; )._x000d_  _x000d_  _x0009__x0009_ _x000d_  _x000d_  _x0009__x0009_The required set of information that I will be looking for by these providers shall be:_x000d_  _x000d_  _x0009__x0009_*_x0009_Hospital master data (e.g., legal entities, names, address) _x000d_  _x0009__x0009_*_x0009_Ownership structure (e.g. hospital group owns a set of hospitals, e.g. Asklepios with its 100+ hospitals they own) _x000d_  _x0009__x0009_*_x0009_Group purchasing structure (e.g. hospital (group) is member in purchasing organization X, or similar to U.S. Integrated delivery networks [IDNs] and accountable care organizations [ACOs]) _x000d_  _x0009__x0009_*_x0009_Health authority/service (e.g. government-related focused on issuing right-to-play tenders, or similar to U.K. healthcare trust like NHS in U.K.)_x000d_  _x000d_  _x0009__x0009_ _x000d_  _x000d_  _x0009__x0009_As mentioned by you, I will be using below structure of evaluation:_x000d_  _x000d_  _x0009__x0009_1._x0009_If the candidate does not offer data on EMEA market, I will exclude them from further analysis._x000d_  _x0009__x0009_2._x0009_I will rank the information providers based on how many of the above listed information they provide._x000d_  _x0009__x0009_3._x0009_If the candidate provides information on data set/service (e.g., data set size, country focus/coverage, notable specifics of the product) for all services with positive fit._x000d_  _x0009__x0009_4._x0009_If the candidate provides information on cost and/or licensing options, if available._x000d_  _x000d_  _x0009__x0009_ _x000d_  _x000d_  _x0009__x0009_I will share an update on the shared two candidates in an Excel file by 11:00 am Germany time, today (February 03, 2020)._x000d_  _x000d_  _x0009__x0009_ _x000d_  _x000d_  _x0009__x0009_Let me know if you have any suggestions on the same,_x000d_  _x000d_  _x0009__x0009_ _x000d_  _x000d_  _x0009__x0009_Regards,_x000d_  _x000d_  _x0009__x0009_Rajat_x000d_  _x000d_  _x0009__x0009_ _x000d_  _x000d_  _x0009__x0009_Rajat Pandey | Senior Business Analyst | Evalueserve | + 91 124 462 2300 (Extn. 2935) _x000d_  _x000d_  _x0009__x0009_ _x000d_  _x000d_  _x0009__x0009_Evalueserve.com Private Limited,Tower 6, 8th Floor, Candor Gurgaon One Realty Projects Pvt. Ltd., IT/ITES SEZ, Candor TechSpace, Tikri Sector-48, Gurugram-122001, Haryana, India_x000d_  _x000d_  _x0009__x0009_ _x000d_  _x000d_  _x0009__x0009_*China center will be closed until February 09, 2020, following a government advisory in the country._x000d_  _x000d_  _x0009__x0009_ _x000d_  _x000d_  _x0009__x0009_From: Katherine Arcaya &lt;Katherine.Arcaya@evalueserve.com &lt;mailto:Katherine.Arcaya@evalueserve.com&gt; &gt; _x000d_  _x0009__x0009_Sent: 31 January 2020 21:16_x000d_  _x0009__x0009_To: Rebollo, Cristina &lt;Rebollo.Cristina@"/>
    <s v="124181-86_x000d_  "/>
    <n v="4.5"/>
    <x v="3"/>
    <d v="2020-02-03T00:00:00"/>
    <x v="11"/>
    <x v="27"/>
    <s v="Correct"/>
  </r>
  <r>
    <n v="83"/>
    <d v="2020-02-03T16:07:41"/>
    <s v="Smarth Grover"/>
    <s v="Chourasia.Amber@bcg.com"/>
    <s v="BCG"/>
    <s v="Attn. Amber: Evalueserve Update: Data on small appliances_RES1061040_February 03, 2020"/>
    <s v="Hi Amber,_x000d_  _x000d_   _x000d_  _x000d_  I have completed work to capture market shares according to ‘Company’, ‘Region’ and ‘Brand’ in the Small Domestic Appliances market (through Euromonitor database), in separate sheets of the attached Excel file. The information is captured for the following regions: ‘Asia Pacific’, ‘Australasia’, ‘Eastern Europe’, ‘Latin America’, ‘Middle East and Africa’, ‘North America’ and ‘Western Europe’._x000d_  _x000d_   _x000d_  _x000d_  Additional Information: During the course of my research, I came across the following information on the global Small domestic appliances market:_x000d_  _x000d_              _x000d_  _x000d_   _x000d_  _x000d_  Sources: Evalueserve Additional Information_Small Domestic Appliances Market in India_February 3, 2020, _x000d_  _x000d_  Evalueserve Additional Information_Domestic Appliances Market and Small Appliances Market Share_February 3, 2020 (Attached for your reference)_x000d_  _x000d_   _x000d_  _x000d_  Efforts Invested: 1 Hour_x000d_  _x000d_  Charge Code: 170182-90_x000d_  _x000d_   _x000d_  _x000d_  Way Forward: I request you to review the shared work and let me know in case of any additions or changes. Meanwhile, I am continuing work on the second part of the request, i.e. to capture key performance indicators for the major players in the E-commerce segment of Small Domestic Appliances market and will share an update on this, covering as much ground as possible, by 7:00 pm IST, today (February 03, 2020)._x000d_  _x000d_   _x000d_  _x000d_  Hope this work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marth Grover _x000d_  Sent: 03 February 2020 14:51_x000d_  To: 'Chourasia.Amber@"/>
    <s v="170182-90_x000d_  "/>
    <n v="1"/>
    <x v="1"/>
    <d v="2020-02-03T00:00:00"/>
    <x v="12"/>
    <x v="34"/>
    <s v="Correct"/>
  </r>
  <r>
    <n v="84"/>
    <d v="2020-02-03T16:13:38"/>
    <s v="Nittya Balodia"/>
    <s v="Rao.Pavan@bcg.com"/>
    <s v="BCG; Antony, Abby"/>
    <s v="Attn. Pavan: Evalueserve Update: Research Request | Fill-out Excel template for about 200 companies_February 03, 2020"/>
    <s v="Hi Pavan,_x000d_  _x000d_   _x000d_  _x000d_  Thank you for sharing this request and your time over the call._x000d_  _x000d_   _x000d_  _x000d_  In this update, I have captured four partner details for Columns C- V and Columns Y- Z, accredited as Silver Partners from the IFS website &lt;https://www.ifs.com/corp/resources/partners/find-an-ifs-partner/#q=&amp;facetaccreditation=db764203f107418f95793d7e9ffbac7e&gt; . My findings are compiled in the attached Excel file, starting from row 9 (‘Altec’). As suggested, for Vertical industries section, I primarily leveraged the website and have populated “Yes/No”, on the basis of availability of data. _x000d_  _x000d_   _x000d_  _x000d_  During the course of my research, I found that no industry vertical is available for Anthesis. Hence, have marked them as ‘N/A’. Also, as discussed, in cases where more than one partner type is mentioned, I have mentioned the first partner type in Column E, followed by the next partner type in Column F. Additionally, I have inserted a “Source” column in “Column AA”, for Partner Assessment category._x000d_  _x000d_   _x000d_  _x000d_  Efforts Invested: 1 hour_x000d_  _x000d_  Charge Code: 242862-41_x000d_  _x000d_   _x000d_  _x000d_  Way- forward: I am continuing work on gathering details for the remaining Silver Partners, and will share an update, covering as much ground as possible by 7:00 pm, IST today (February 03,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o, Pavan &lt;Rao.Pavan@"/>
    <s v="242862-41_x000d_  "/>
    <n v="1"/>
    <x v="1"/>
    <d v="2020-02-03T00:00:00"/>
    <x v="13"/>
    <x v="7"/>
    <s v="Correct"/>
  </r>
  <r>
    <n v="85"/>
    <d v="2020-02-03T16:19:48"/>
    <s v="Prashant Singh"/>
    <s v="Shah.Rutwik@bcg.com"/>
    <s v="Sheng.Dong@bcg.com; BCG"/>
    <s v="Attn. Rutwik: Evalueserve Request Receipt: Help: 3 wheeler data _RES1061268_February 03, 2020"/>
    <s v="Hi Rutwik,_x000d_  _x000d_   _x000d_  _x000d_  Thank you for reaching out to us,_x000d_  _x000d_   _x000d_  _x000d_  We did a preliminary check and found out that most of the companies mentioned in the list are Chinese companies and we might face language constraint in cold calling from India center. We have Chinese language capacity at our China center and the center is offline due to a government advisory issued in the country. Our China center will be able to assist you with cold calling, once the center resumes its operations after February 09, 2020._x000d_  _x000d_  We would also like to highlight some caveats of cold calling and the script we might use :_x000d_  _x000d_  *_x0009_As per our experience with cold calling, the response rate is very low, and companies/agents are not willing to share information. In addition, we cannot commit to the accuracy of the information we get through cold calling, as it is not verified by secondary sources._x000d_  _x000d_   _x000d_  _x000d_  Additionally, for the script and as per our company’s compliance policies, we will have to introduce ourselves as “calling from Evalueserve, on behalf of a consulting client; who might contact you in future”. Please let us know if you want us to proceed with the mentioned caveats and script._x000d_  _x000d_   _x000d_  _x000d_  We can conduct secondary research in English starting tomorrow, February 04, 2020 from India center and our China center can assist you with cold calling after February 09, 2020. Let us know if the timeline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3 February 2020 15:09:22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1268 &lt;https://bcg.service-now.com/nav_to.do?uri=u_request_drs_kpo_evs.do%3Fsys_id=19c227ac1bb24c14b176964ead4bcb6a%26sysparm_stack=u_request_drs_kpo_evs_list.do&gt; _x000d_  Requestor: Shah Rutwik_x000d_  Request Subject: Help: 3 wheeler data_x000d_  Requested Deadline: _x000d_  _x000d_  Original Request:_x000d_  From: Shah.Rutwik@"/>
    <e v="#VALUE!"/>
    <n v="0"/>
    <x v="1"/>
    <d v="2020-02-03T00:00:00"/>
    <x v="0"/>
    <x v="38"/>
    <s v="Correct"/>
  </r>
  <r>
    <n v="86"/>
    <d v="2020-02-03T16:29:31"/>
    <s v="Prashant Singh"/>
    <s v="Obinger, Katharina"/>
    <s v="BCG; Mukerjee, Pradyot; Bianca Metzler"/>
    <s v="Attn. Katharina: Evalueserve Request Receipt: Research Request RES1061117-Subsector mapping_ February 03, 2020"/>
    <s v="Hi Pradyot,_x000d_  _x000d_   _x000d_  _x000d_  Thank you for looping us in,_x000d_  _x000d_   _x000d_  _x000d_  Hi Katharina,_x000d_  _x000d_   _x000d_  _x000d_  Thank you for sharing the request with us,_x000d_  _x000d_   _x000d_  _x000d_  Unfortunately, all our centres are running at full capacity today with previously committed requests._x000d_  _x000d_   _x000d_  _x000d_  The earliest available slot to assist you on this request is tomorrow, February 04, 2020 from our Romania centre. Let us know if the timelines work for you and we will book the bandwidth accordingly. The team will share a detailed methodology and expected delivery timelines once they initiate work on the request tomorrow (11 am Dubai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kerjee, Pradyot &lt;Mukerjee.Pradyot@"/>
    <e v="#VALUE!"/>
    <n v="0"/>
    <x v="1"/>
    <d v="2020-02-03T00:00:00"/>
    <x v="0"/>
    <x v="7"/>
    <s v="Correct"/>
  </r>
  <r>
    <n v="87"/>
    <d v="2020-02-03T16:33:09"/>
    <s v="Kathrin Groszhart"/>
    <s v="Oleynikova.Yulia@bcg.com"/>
    <s v="BCG; Wicke.Mauritz@bcg.com; Schmidt.Carolin@bcg.com; Harter.Claudia@bcg.com"/>
    <s v="Attn. Yulia: EVS - BCG - Update 1 - Companies revenues_RES1061221_February 3, 2020"/>
    <s v="Hi Yulia,_x000d_  _x000d_   _x000d_  _x000d_  Hope my Email finds you well. This is Kathrin from Evalueserve Romania center and I will be assisting you today with this request._x000d_  _x000d_   _x000d_  _x000d_  As mentioned by my colleague, Bianca, I am reaching out with the first 100 companies after doing a batch search on Orbis. It took me around 30-40 minutes to do this due to the fact that some names were abbreviations in the Excel file and thus differed a bit from Orbis’ results – for these, I needed to double check if the correct player was identified and besides this, I have also manually looked up the companies that were initially unidentified. Nonetheless, it would be hard to estimate exactly how much efforts would be required to complete the batch search for the entire list of companies as it depends on how many have been correctly identified and how many remain unmatched but, based on this first update, it would take between 8 to 10 hours to cover the batch search for the remaining players. However, this is just an estimate and you will be charged on the actual time invested._x000d_  _x000d_   _x000d_  _x000d_  Do note that the attached Excel file is the Orbis pull-out – it contains the company name, country, NACE code plus description and operating revenue starting 2019 until 2016, as the majority of the players do not have data available for 2019. In case we would need to also incorporate this information within the original Excel file shared by you, this would result in a more time intensive task as the Orbis exports the companies in an alphabetical order, thus changing the order of the entities from the original Excel file. _x000d_  _x000d_   _x000d_  _x000d_  Key points to note:_x000d_  _x000d_  *_x0009_The values in italic are estimates._x000d_  *_x0009_There are 4 companies highlighted with yellow as these might not be the ones you are looking for._x000d_  _x000d_   _x000d_  _x000d_  Efforts Invested: 1.5 Hours_x000d_  _x000d_  Charge Code: 116560-27_x000d_  _x000d_   _x000d_  _x000d_  Considering the above, please let us know if we should continue our efforts on this exercise. Do note that we might not be able to offer a complete output today but we can also block time for tomorrow to continue with any remaining parts._x000d_  _x000d_   _x000d_  _x000d_  I will put this request on hold until hearing back from you.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Ref:MSG5695268_b1N98iQ9oKZv7Lhq3B9D_x000d_  _x000d_  From: Oleynikova, Yulia &lt;Oleynikova.Yulia@"/>
    <s v="116560-27_x000d_  "/>
    <n v="1.5"/>
    <x v="4"/>
    <d v="2020-02-03T00:00:00"/>
    <x v="14"/>
    <x v="39"/>
    <s v="Correct"/>
  </r>
  <r>
    <n v="88"/>
    <d v="2020-02-03T16:36:40"/>
    <s v="Prashant Singh"/>
    <s v="Connor.Tim@bcg.com"/>
    <s v="BCG"/>
    <s v="RE: Attn. Tim: Evalueserve Request Receipt: Retail SKU Counting _RES1059622_January 31, 2020"/>
    <s v="Hi Tim,_x000d_  _x000d_   _x000d_  _x000d_  As suggested, we have capacity available to assist you on this request from India center starting tomorrow, February 04, 2020. Please let us know if you want us to initiate work on the request and we will book our pipeline accordingly. Based on your go-ahead we will keep this in our pipeline, else we plan to release the capacity by 11 pm today New Jersey time._x000d_  _x000d_   _x000d_  _x000d_  Looking forward to your reply,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From: Prashant Singh &lt;Prashant.Singh@evalueserve.com&gt; _x000d_  Sent: 31 January 2020 10:07_x000d_  To: Connor.Tim@"/>
    <e v="#VALUE!"/>
    <n v="0"/>
    <x v="1"/>
    <d v="2020-02-03T00:00:00"/>
    <x v="0"/>
    <x v="40"/>
    <s v="Correct"/>
  </r>
  <r>
    <n v="89"/>
    <d v="2020-02-03T16:48:54"/>
    <s v="Siddhant Sharma"/>
    <s v="Gupta.Siddhartha@bcg.com"/>
    <s v="BCG"/>
    <s v="Attn. Siddharth: Evalueserve Deliverable: Need help on land cost data._RES1029783_February 03, 2020"/>
    <s v="Hi Siddharth,_x000d_  _x000d_   _x000d_  _x000d_  Thank you for your patience._x000d_  _x000d_   _x000d_  _x000d_  I have cross checked and updated the data for 155 entries which had ‘Commercial Land Cost’ over 1 lakh, and highlighted the updated figures with Yellow in the attached Excel file. Majority of the entries had ‘Land Cost’ above 1 lakh due to a different Unit used for them (Acre, Kanal, Cent, etc.), as reported in the sources, hence fetched a larger land rate. When converted to square feet, the attained Land Cost came under the figure of 1 lakh._x000d_  _x000d_   _x000d_  _x000d_  Conversion figures not prevalent in International use: _x000d_  _x000d_  *_x0009_1 Kanal: 5,445 Square feet_x000d_  *_x0009_1 Marla: 272.5 Square feet_x000d_  *_x0009_1 Biswa: 1,350 Square feet_x000d_  _x000d_   _x000d_  _x000d_  Note: Currently, there are 376 more entries in the file which have different unit other than square feet. Let me know in case you want me to work on conversion of such entries as well._x000d_  _x000d_   _x000d_  _x000d_  Efforts Invested: 3.5 hours (Total: 194.5 Hours)_x000d_  _x000d_  Charge Code: 12924-19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lt;Siddhant.Sharma@evalueserve.com &lt;mailto:Siddhant.Sharma@evalueserve.com&gt; &gt; _x000d_  Sent: 03 February 2020 11:21_x000d_  To: Gupta.Siddhartha@"/>
    <s v="12924-19_x000d_  _x000d_"/>
    <n v="3.5"/>
    <x v="1"/>
    <d v="2020-02-03T00:00:00"/>
    <x v="15"/>
    <x v="25"/>
    <s v="Correct"/>
  </r>
  <r>
    <n v="90"/>
    <d v="2020-02-03T17:01:03"/>
    <s v="Mansi Narang"/>
    <s v="DaherMansour.Jean@bcg.com; Mujtaba.SyedAaqib@bcg.com"/>
    <s v="BCG; Sofia Gonzalez"/>
    <s v="Attn. Aaqib: Evalueserve Deliverable: Need help on travel research _RES1057309_February 03, 2020"/>
    <s v="Hi Aaqib and Jean,_x000d_  _x000d_   _x000d_  _x000d_  Thank you for your patience!_x000d_  _x000d_   _x000d_  _x000d_  I have identified eight major events pertaining to ‘Travel and Tourism industry’ for the 2020 in France, along with the number of exhibitors/visitors. The information have been appended in the tab titled ‘Main tourism events’ of the attached Excel file. _x000d_  _x000d_   _x000d_  _x000d_  To capture the tourism events, I have primarily sourced information from the website named 10times &lt;https://10times.com/&gt; . Please note that this website provides the estimated count of the number of exhibitors/visitors, I have captured the same against each event._x000d_  _x000d_   _x000d_  _x000d_  The separate tabs titled Travel Agents, Tour Operators and Online Travel Agents have been created. I have added all the travel intermediaries sourced from Euromonitor (highlighted in Green) and Capital IQ under respective tabs and ranked them on the basis of total revenue. _x000d_  _x000d_   _x000d_  _x000d_  Efforts Invested: 4.5 Hours (India Hours: 36 hours; Chile Hours: 3 Hours ; Total Hours: 39 Hours) _x000d_  _x000d_  Charge Code: 340461-1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work shared is helpful. Feel free to reach out to me in case of any querie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ansi Narang _x000d_  Sent: February/03/2020 13:31_x000d_  To: DaherMansour.Jean@"/>
    <s v="340461-16_x000d_  "/>
    <n v="4.5"/>
    <x v="1"/>
    <d v="2020-02-03T00:00:00"/>
    <x v="5"/>
    <x v="0"/>
    <s v="Correct"/>
  </r>
  <r>
    <n v="91"/>
    <d v="2020-02-03T17:08:25"/>
    <s v="Bhawna Vashisth"/>
    <s v="Mulligan.Thomas@bcg.com"/>
    <s v="BCG; Katherine Arcaya"/>
    <s v="Attn. Thomas: Evalueserve Acknowledgment: Pricing information on two commodities_RES1060405_February 03, 2020"/>
    <s v="Hi Thomas,_x000d_  _x000d_   _x000d_  _x000d_  We are initiating work to look for information related to “evolution of prices for Black oil sunflower and Millet”. As suggested, we will look for something similar to US Federal Reserve’s PPI (producer price index) and capture information for the period (Jan 2018-Dec 2019) and below, as per their availability. _x000d_  _x000d_   _x000d_  _x000d_  To source the information, we will leverage government websites, databanks, press releases, followed conducting a General Internet search. _x000d_  _x000d_   _x000d_  _x000d_  We will share our findings covering as much information as possible in an Excel file by 8:30 AM, Pennsylvania time (February 03, 2020)._x000d_  _x000d_   _x000d_  _x000d_  Let us know in case of any realignments._x000d_  _x000d_   _x000d_  _x000d_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Katherine Arcaya &lt;Katherine.Arcaya@evalueserve.com &lt;mailto:Katherine.Arcaya@evalueserve.com&gt; &gt; _x000d_  Sent: 01 February 2020 00:32_x000d_  To: Mulligan.Thomas@"/>
    <e v="#VALUE!"/>
    <n v="0"/>
    <x v="1"/>
    <d v="2020-02-03T00:00:00"/>
    <x v="0"/>
    <x v="3"/>
    <s v="Correct"/>
  </r>
  <r>
    <n v="92"/>
    <d v="2020-02-03T17:15:49"/>
    <s v="Emanuela Berchi"/>
    <s v="Kern, Maxime"/>
    <s v="BCG; Liliana Polgar"/>
    <s v="EVS - BCG - TMT Italy Newsletter - Februay 03, 2020"/>
    <s v="Dear Maxime,_x000d_  _x000d_  _x000d_  Hope you are having a great day. _x000d_  _x000d_   _x000d_  _x000d_  For today’s edition, I selected 4 publications with global focus and 2 with focus on Italy. I also checked Financial Times but noting of high relevance or new seem to be added other than what is already present In Telecompaper. _x000d_  _x000d_   _x000d_  _x000d_  In the media, I have noticed there are a lot of offers from Telecom Italia (TIM), being launched every day. Could you please confirm if these are generally of interest? _x000d_  _x000d_   _x000d_  _x000d_  In case of further notes or suggestions kindly let me know._x000d_  _x000d_   _x000d_  _x000d_  Best regards,_x000d_  _x000d_  Emanuela _x000d_  _x000d_   _x000d_  _x000d_  Emanuela Berchi | Business Analyst | Evalueserve | +40 364 730 300 (Extn. 3138) _x000d_  _x000d_   _x000d_  _x000d_  S.C. Evalueserve S.R.L., Olimpia Business Center, Calea Dorobantilor, 98-100, Etaj 7, Cluj-Napoca, Cluj 400609, Romania_x000d_  _x000d_   _x000d_  _x000d_  From: Emanuela Berchi _x000d_  Sent: Thursday, January 30, 2020 12:44 PM_x000d_  To: Kern, Maxime &lt;Kern.Maxime@"/>
    <e v="#VALUE!"/>
    <n v="0"/>
    <x v="4"/>
    <d v="2020-02-03T00:00:00"/>
    <x v="0"/>
    <x v="7"/>
    <s v="Correct"/>
  </r>
  <r>
    <n v="93"/>
    <d v="2020-02-03T17:16:59"/>
    <s v="Prashant Singh"/>
    <s v="Harwood.Kayne@bcg.com"/>
    <s v="BCG"/>
    <s v="Attn. Kayne: Evalueserve Request Receipt: Non government support for Victorian bushfire affected communities _RES1061403_February 03, 2020"/>
    <s v="Hi Kayne,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4, 2020 from our India center. Let us know if the timeline works for you and we will book the bandwidth accordingly. The team will share a detailed methodology along with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________________________________x000d_  _x000d_  F"/>
    <e v="#VALUE!"/>
    <n v="0"/>
    <x v="1"/>
    <d v="2020-02-03T00:00:00"/>
    <x v="0"/>
    <x v="41"/>
    <s v="Correct"/>
  </r>
  <r>
    <n v="94"/>
    <d v="2020-02-03T17:33:03"/>
    <s v="Ritaban Mukhopadhyay"/>
    <s v="Zhao.Jackie@bcg.com"/>
    <s v="BCG"/>
    <s v="Attn. Jackie: Evalueserve Update: Research on shared services_RES1060892_February 03, 2020"/>
    <s v="Hi Jackie,_x000d_  _x000d_   _x000d_  _x000d_  In the allocated budget of 5 hours, I have worked on two company (Six Flags and Merlin Entertainment), while work on ‘Merlin Entertainment’ is yet to be completed. Information pertaining to benefits/cons of shared services could not be found for Six Flags._x000d_  _x000d_   _x000d_  _x000d_   _x000d_  _x000d_  Below is a summary of my findings:_x000d_  _x000d_  *_x0009_Six Flags: I started by searching the company website and found information (source &lt;https://www.sixflags.com/greatadventure/partners&gt; ) related to the local (3) and national (9) partners operating in their theme park. I further went ahead and checked the press releases (2010-2020), Annual reports (2015-2019) followed by a General Internet to search details on benefits / cons of shared services. However, the desired results could not be found. Additionally, I also found press releases about partnerships pertaining to ticketing &lt;https://investors.sixflags.com/news-and-events/press-releases/2012/01-10-2012&gt;  and media &lt;http://www.moroch.com/six-flags-names-moroch-partners-as-media-agency-of-record/&gt;  which were primarily centralized by the company. The national partners are primarily official food &amp; beverages partners such as Coca cola (the official soft drinks partner) and Tyson (official poultry partner). _x000d_  *_x0009_Merlin Entertainment: I checked the company website and further checking through General Internet search and till now, have found some information related to travel &lt;https://www.travolution.com/articles/111410/klook-and-legoland-parent-merlin-agree-global-partnership&gt;  and ticketing partners &lt;https://www.prnewswire.com/news-releases/merlin-entertainments-selects-accesso-as-its-exclusive-global-ticketing-solution-provider-300120995.html&gt; . The work on this company is still in progress_x000d_  _x000d_   _x000d_  _x000d_  The detailed information of the identified partners have been compiled in the attached Excel file under separate sheets, for better understanding. The information related to partners has been extremely scattered till now; hence, conducting an exhaustive search for a company is a time intensive task. _x000d_  _x000d_   _x000d_  _x000d_  Budget Estimation: As per my estimation, it is taking 2.5 to 3 hours per company; thus, I expect it will require about 15 additional hours to complete work on Merlin Entertainment and the remaining 6 companies. However, this is just an estimate and you will be charged on the actual hours invested._x000d_  _x000d_   _x000d_  _x000d_  Efforts Invested: 5 hours_x000d_  _x000d_  Charge Code: 426137-02_x000d_  _x000d_   _x000d_  _x000d_  Way forward: Do let me know if a budget extension is feasible. Considering the time difference, I understand that you might not be able to reply to this mail right now. Hence, I have reserved some capacity to assist you on this request tomorrow, and will continue work on, once we resume our operations at 11:00 pm Atlanta time, today (February 03, 2020), post your go-ahead on the budget extension._x000d_  _x000d_   _x000d_  _x000d_  Looking forward to hearing from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itaban Mukhopadhyay &lt;R.Mukhopadhyay@evalueserve.com &lt;mailto:R.Mukhopadhyay@evalueserve.com&gt; &gt; _x000d_  Sent: 03 February 2020 12:07_x000d_  To: Zhao.Jackie@"/>
    <s v="426137-02_x000d_  "/>
    <n v="5"/>
    <x v="1"/>
    <d v="2020-02-03T00:00:00"/>
    <x v="16"/>
    <x v="29"/>
    <s v="Correct"/>
  </r>
  <r>
    <n v="95"/>
    <d v="2020-02-03T17:53:20"/>
    <s v="Ratika Saxena"/>
    <s v="VNDTuretskaya.Maria@bcg.com"/>
    <s v="BCG; Swapnil Jain"/>
    <s v="Attn. Maria: Evalueserve Update: Research how governments use the customer journey/citizen centric approach to improve the services_RES1060069_February 03, 2020"/>
    <s v="Hi Maria,_x000d_  _x000d_   _x000d_  _x000d_  Thank you for your Email!_x000d_  _x000d_   _x000d_  _x000d_  As communicated earlier, the availability of information within the asked area is extremely scattered, making the task time intensive. Although we are getting several initiatives in our search results, yet, ascertaining the involvement of customer journey in these initiatives is requiring in-depth research of how the initiative was undertaken, the stakeholders associated with the initiative and the parallel programs introduced in support of the initiative, which involve customer-centric approaches. Hence, we have divided the work based on industries, and not regions. However, we are almost on the verge of completing our research for all the industries in Canada, and will soon proceed to the other countries._x000d_  _x000d_   _x000d_  _x000d_  As per our current estimation, it is taking us around 1.5 to 2 hours to complete our search for one industry. Going by this, we might require additional 32 hours to cover all the industries for suggested 10 cities and countries. Please note that this is just an estimation and may vary depending upon the information availability. You will be charged on the actual efforts invested. As per the current situation, we are apprehensive about the completion of task by EOD Moscow time tomorrow (February 04, 2020); but we plan to leverage additional analysts on this task, in case of realignment of workflow, to speed up the research._x000d_  _x000d_   _x000d_  _x000d_  As agreed, we will share our update for the day by 4:30 PM Moscow time, today. Also, it will be helpful if we can get on a quick call to discuss the requirements in detail. Let us know a suitable time and a phone number to connect with you. We are operational from 7:00 AM Moscow time to 4:30 PM Moscow time._x000d_  _x000d_   _x000d_  _x000d_  Let us know in case of any suggestions or realignments,_x000d_  _x000d_   _x000d_  _x000d_  Best regards,_x000d_  _x000d_  Swapnil and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
    <e v="#VALUE!"/>
    <n v="0"/>
    <x v="1"/>
    <d v="2020-02-03T00:00:00"/>
    <x v="0"/>
    <x v="21"/>
    <s v="Correct"/>
  </r>
  <r>
    <n v="96"/>
    <d v="2020-02-03T18:16:22"/>
    <s v="Bruno Pasten"/>
    <s v="Lavian, Shahar; Baras, Mor"/>
    <s v="BCG"/>
    <s v="RE: Attn. Mor: EVS Deliverable: World crisis - Ministry of Justice/ Attorney General_RES1059080_February 3, 2020"/>
    <s v="Hi Shahar,_x000d_  _x000d_   _x000d_  _x000d_  Thank you for your Email._x000d_  _x000d_   _x000d_  _x000d_  As suggested, we are closing the request from our end.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you require assistance on any other task and we will be happy to book the earliest available time slot for you, accordingly._x000d_  _x000d_   _x000d_  _x000d_  Looking forward to working with you on future assignments. 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Lavian, Shahar [mailto:Lavian.Shahar@"/>
    <e v="#VALUE!"/>
    <n v="0"/>
    <x v="0"/>
    <d v="2020-02-03T00:00:00"/>
    <x v="0"/>
    <x v="42"/>
    <s v="Correct"/>
  </r>
  <r>
    <n v="97"/>
    <d v="2020-02-03T18:20:53"/>
    <s v="Bruno Pasten"/>
    <s v="Davies, Charlie"/>
    <s v="BCG; Prashant Singh"/>
    <s v="RE: Attn. Charlie: Evalueserve Update: Check of Blast Furnace plant owners_RES1060232_February 3, 2020"/>
    <s v="Hi Charlie,_x000d_  _x000d_   _x000d_  _x000d_  Thank you for your Email and for your feedback. We are glad to be in line with your expectations._x000d_  _x000d_   _x000d_  _x000d_  Please note that Chile Center has resumed operations for today and we will continue working on the 22 remaining plants following the previously stated methodology._x000d_  _x000d_   _x000d_  _x000d_  We will share our results as soon as complete._x000d_  _x000d_   _x000d_  _x000d_  Let us know in case of any changes._x000d_  _x000d_   _x000d_  _x000d_  Best regards,_x000d_  Bruno_x000d_  _x000d_   _x000d_  _x000d_  Bruno Pasten | Business Analyst | Evalueserve | +56 32 299 6100 (Extn. 6119) _x000d_  _x000d_   _x000d_  _x000d_  Evalueserve Chile S.A., Alvarez 646, Piso-10, Edf. Alcazar, Viña del Mar, 2580107 Chile_x000d_  _x000d_   _x000d_  _x000d_  From: Prashant Singh _x000d_  Sent: Monday, February 03, 2020 1:35 AM_x000d_  To: Davies, Charlie &lt;Davies.Charlie@"/>
    <e v="#VALUE!"/>
    <n v="0"/>
    <x v="0"/>
    <d v="2020-02-03T00:00:00"/>
    <x v="0"/>
    <x v="9"/>
    <s v="Correct"/>
  </r>
  <r>
    <n v="98"/>
    <d v="2020-02-03T18:30:45"/>
    <s v="Katherine Arcaya"/>
    <s v="Prashant Singh; Saint-Bonnet, Charlotte"/>
    <s v="BCG"/>
    <s v="RE: Attn. Charlotte: Evalueserve Update: Request_RES1060389_Jan 31, 2020"/>
    <s v="Hi Charlotte,_x000d_  _x000d_   _x000d_  _x000d_  Thank you for your Email. Please note that we are resuming work on this task from our center. We will continue with methodology previously mentioned._x000d_  _x000d_   _x000d_  _x000d_  We will allocate multiple analysts in order to speed up the task, and will share results as soon as complete._x000d_  _x000d_   _x000d_  _x000d_  Please let us know in case of any comments or update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Prashant Singh _x000d_  Sent: Monday, February 03, 2020 6:17 AM_x000d_  To: Saint-Bonnet, Charlotte &lt;saintbonnet.charlotte@"/>
    <e v="#VALUE!"/>
    <n v="0"/>
    <x v="0"/>
    <d v="2020-02-03T00:00:00"/>
    <x v="0"/>
    <x v="1"/>
    <s v="Correct"/>
  </r>
  <r>
    <n v="99"/>
    <d v="2020-02-03T18:31:48"/>
    <s v="Nittya Balodia"/>
    <s v="Rao.Pavan@bcg.com"/>
    <s v="BCG; Antony.Abby@bcg.com"/>
    <s v="Attn. Pavan: Evalueserve Update: Research Request | Fill-out Excel template for about 200 companies_February 03, 2020"/>
    <s v="Hi Pavan,_x000d_  _x000d_   _x000d_  _x000d_  In this update, I have captured details of 16 partner (Total: 20 partners), for Columns C- V and Columns Y- Z, accredited as Silver Partners from the IFS website &lt;https://www.ifs.com/corp/resources/partners/find-an-ifs-partner/#q=&amp;facetaccreditation=db764203f107418f95793d7e9ffbac7e&gt; , following an earlier stated methodology. While conducting the research, I came across companies such as Empro, Flexicode, Fourie-e etc. , for whom I was unable to identify the partner assessment type, due to language barriers. Hence I have marked them as N/A. _x000d_  _x000d_   _x000d_  _x000d_  Also, as discussed, I have gathered information till company named Keyware Solutions (Row No: 22), along with unwrapping the populated data. I have avoided replicating entries where one industry vertical was appearing twice on the website. _x000d_  _x000d_   _x000d_  _x000d_  Efforts Invested: 2 hours (Total: 3 hours)_x000d_  _x000d_  Charge Code: 242862-41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ittya Balodia &lt;Nittya.Balodia@evalueserve.com &lt;mailto:Nittya.Balodia@evalueserve.com&gt; &gt; _x000d_  Sent: 03 February 2020 16:14_x000d_  To: Rao.Pavan@"/>
    <s v="242862-41_x000d_  "/>
    <n v="2"/>
    <x v="1"/>
    <d v="2020-02-03T00:00:00"/>
    <x v="13"/>
    <x v="7"/>
    <s v="Correct"/>
  </r>
  <r>
    <n v="100"/>
    <d v="2020-02-03T18:32:51"/>
    <s v="Emanuela Berchi"/>
    <s v="Kern, Maxime"/>
    <s v="BCG; Liliana Polgar"/>
    <s v="EVS - BCG - TMT Italy Newsletter - February 03, 2020"/>
    <s v="Dear Maxime, _x000d_  _x000d_   _x000d_  _x000d_  Thank you for your swift reply._x000d_  _x000d_   _x000d_  _x000d_  Going forward, we will be using the new charge code. _x000d_  _x000d_   _x000d_  _x000d_  Would you be available for a quick call today in order to clarify your questions? We could call you directly on your mobile in approx. 30 minutes, if also feasible for you.   _x000d_  _x000d_   _x000d_  _x000d_  Looking forward to your reply._x000d_  _x000d_   _x000d_  _x000d_  Best regards,_x000d_  _x000d_  Emanuela_x000d_  _x000d_   _x000d_  _x000d_  Emanuela Berchi | Business Analyst | Evalueserve | +40 364 730 300 (Extn. 3138) _x000d_  _x000d_   _x000d_  _x000d_  S.C. Evalueserve S.R.L., Olimpia Business Center, Calea Dorobantilor, 98-100, Etaj 7, Cluj-Napoca, Cluj 400609, Romania_x000d_  _x000d_   _x000d_  _x000d_  From: Kern, Maxime [mailto:Kern.Maxime@"/>
    <e v="#VALUE!"/>
    <n v="0"/>
    <x v="4"/>
    <d v="2020-02-03T00:00:00"/>
    <x v="0"/>
    <x v="7"/>
    <s v="Correct"/>
  </r>
  <r>
    <n v="101"/>
    <d v="2020-02-03T18:32:48"/>
    <s v="Siddharrth Kumar"/>
    <s v="Singh, Nidhi'"/>
    <s v="BCG; 'Chourasia, Amber'"/>
    <s v="Attn. Nidhi: Evalueserve Update: Request for Sustainability_RES1052804_February 03, 2020"/>
    <s v="Hi Nidhi,_x000d_  _x000d_   _x000d_  _x000d_  I hope you are doing well._x000d_  _x000d_   _x000d_  _x000d_  With this update, I have completed Task 2 for JBS (continuing from row ‘299’ marked in ‘Yellow’ for your reference) and Danone (search for initiatives in the Chinese and Malaysian geography). My findings are compiled in the attached Excel file. I have also updated the tab titled ‘Status Check’ in the Excel file for your reference._x000d_  _x000d_   _x000d_  _x000d_  Methodology: _x000d_  _x000d_  For Danone, I have focussed on sourcing information through General Internet search. I have used keywords such as “carbon neutrality”, “GHG emissions reduction”, “waste management”, ‘Plastic reduction”, “circular economy”, “sustainable sourcing”, “initiatives for nutritional improvement”, “partnerships with government for sustainability programmes”, etc. However, the availability of information on the sustainability initiatives of Danone in the Chinese and Malaysian geography, through this methodology, remained on the lower side. _x000d_  _x000d_   _x000d_  _x000d_  Furthermore, I came across Danone Sustainability Scorecard 2018 &lt;https://www.danone.com/content/dam/danone-corp/danone-com/about-us-impact/policies-and-commitments/en/2019/2018_DANONE_SCORECARD_20190828%20web.pdf&gt; , in which I observed that Danone has implemented several initiatives in the Indonesia. During my research, I also came across the Danone Ecosystem Fund &lt;http://ecosysteme.danone.com/list-of-projects/&gt;  website, which has listed out the projects creating a social and economic value, implemented by Danone. On this website, I came across only two projects in China – Sustainable Farming &lt;http://ecosysteme.danone.com/projectslists/sustainable-farming/&gt;  (implemented in 2012) and Longmen &lt;http://ecosysteme.danone.com/projectslists/longmen/&gt;  (implemented in 2013). _x000d_  _x000d_   _x000d_  _x000d_  Efforts Invested: 7 Hours in this update (Total: 87 Hours)_x000d_  _x000d_  Charge Code: 15001-89_x000d_  _x000d_   _x000d_  _x000d_  Way Forward: I will resume work on Task 1(B) and Task 2 for the remaining four companies, starting from Tyson Foods, once we resume our operations by 9:30 am IST, tomorrow (February 04, 2020)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3 February 2020 11:09_x000d_  To: 'Singh, Nidhi' &lt;Singh.Nidhi@"/>
    <s v="15001-89_x000d_  _x000d_"/>
    <n v="7"/>
    <x v="1"/>
    <d v="2020-02-03T00:00:00"/>
    <x v="17"/>
    <x v="19"/>
    <s v="Correct"/>
  </r>
  <r>
    <n v="102"/>
    <d v="2020-02-03T18:33:08"/>
    <s v="Angela Nunez"/>
    <s v="Chan, Vicki"/>
    <s v="BCG; Bianca Metzler; Prashant Singh"/>
    <s v="RE: Attn. Vicki: EVS Update: Additional help compiling European customers_RES1056628_January 28, 2020"/>
    <s v="Hi Vicki, _x000d_  _x000d_   _x000d_  _x000d_  Thank you for sharing this. We will initiate efforts on this shortly and share the results as soon as complete. _x000d_  _x000d_   _x000d_  _x000d_  We will focus on all inclusive properties in the Caribbean and Mexico for Couples, Divi, Excellence and Grand Fiesta.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Prashant Singh _x000d_  Sent: Monday, February 03, 2020 4:19 AM_x000d_  To: Chan, Vicki &lt;Chan.Vicki@"/>
    <e v="#VALUE!"/>
    <n v="0"/>
    <x v="0"/>
    <d v="2020-02-03T00:00:00"/>
    <x v="0"/>
    <x v="31"/>
    <s v="Correct"/>
  </r>
  <r>
    <n v="103"/>
    <d v="2020-02-03T18:43:41"/>
    <s v="Llindrisca Figueroa"/>
    <s v="Prashant Singh; Goldberg, David"/>
    <s v="Tiwari, Ritwik; BCG; Tamara Weitzel"/>
    <s v="Attn. David: Evalueserve Request Receipt: RES1060597 - Historical pricing of aluminium based chemicals for water treatment_ February 03, 2020"/>
    <s v="Hello David, _x000d_  _x000d_   _x000d_  _x000d_  This is Llindrisca from our Chile center. Note that we will initiate efforts on your request shortly. _x000d_  _x000d_   _x000d_  _x000d_  For each of the 33 utilities on the Excel file you shared with us, we will conduct open searches in order to find documentation (RFPs, Bids, contracts) and webpages that could provide information on what they have purchased over the years. We will strive to collect documents for different years for you to observe the trends. As requested, we will limit our searches to 30 minutes per utility. _x000d_  _x000d_   _x000d_  _x000d_  We will cover a few entries and send you an update in around 3 hours to see if we are aligned with you expectations. _x000d_  _x000d_   _x000d_  _x000d_  We hope this is suitable for you and please let us know if there is any change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Prashant Singh _x000d_  Sent: Monday, February 03, 2020 4:04 AM_x000d_  To: Goldberg, David &lt;Goldberg.David@"/>
    <e v="#VALUE!"/>
    <n v="0"/>
    <x v="0"/>
    <d v="2020-02-03T00:00:00"/>
    <x v="0"/>
    <x v="7"/>
    <s v="Correct"/>
  </r>
  <r>
    <n v="104"/>
    <d v="2020-02-03T18:47:09"/>
    <s v="Shikha Singh (CaPs-08)"/>
    <s v="Chaudhury.Azraa@bcg.com"/>
    <s v="BCG"/>
    <s v="Attn. Azraa: Evalueserve Update: Biotech_RES1060731­_February 03, 2020"/>
    <s v="Hi Azraa,_x000d_  _x000d_   _x000d_  _x000d_  Thank you for your patience!_x000d_  _x000d_   _x000d_  _x000d_  With this update, I am sharing the work compiled for the day, where I have updated requisite details catering to the shared list of segments around the mentioned criteria. Keeping in alignment with the previously shared methodology, I have compiled my findings in the attached Excel file. Based on the research conducted so far, the information availability is limited for the below mentioned criteria:_x000d_  _x000d_  *_x0009_Products offered by the competitors related to protein discovery and development_x000d_  *_x0009_New tech companies (AI-enabled or other) in this space and customer needs fulfilled by them_x000d_  _x000d_   _x000d_  _x000d_  Besides, I came across certain details which are in line with the research objectives and I am summarized them for your reference:_x000d_  _x000d_  *_x0009_Protein databanks: Since 1971, the Protein Data Bank (PDB &lt;https://www.rcsb.org/pages/publications&gt; ) archive has served as the single, global repository for open access to atomic-level data for biological macromolecules. The archive currently holds &gt;140,000 structures (&gt;1 billion atoms) (Source &lt;https://www.nature.com/articles/sdata2018212&gt; ). Since PDB serves as the single source, there tends to be no competitors known in this segment_x000d_  _x000d_  *_x0009_Proteomics is the study of the structure and functions of proteins that are used in drug discovery, diagnosis, and treatment of diseases. MarketsandMarkets forecasts the Proteomics market to grow from USD 19.49 billion in 2019 to USD 38.74 billion by 2024, at a Compound Annual Growth Rate (CAGR) of 14.7% during the forecast period (Source &lt;https://www.marketsandmarkets.com/Market-Reports/proteomics-market-731.html&gt; )_x000d_  *_x0009_The global proteomics market was valued at USD 24,361 million in 2017, and is expected to reach USD 72,444 million by 2025, growing at a CAGR of 14.5% during the forecast period (Source &lt;https://www.alliedmarketresearch.com/proteomics-market&gt; )_x000d_  _x000d_   _x000d_  _x000d_  Efforts Invested: 6 hours_x000d_  _x000d_  Charge Code: 240883-51_x000d_  _x000d_  Way Forward: Please review the findings of research conducted so far and let me know your thoughts on the same. I will invest some time in locating relevant ‘Press releases of new technology or developments in the space’, by capping around 2 hours via conducting a General Internet search, once we resume our operations by 11:30 PM New Jersey time, today (February 3, 2020).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Chaudhury, Azraa &lt;Chaudhury.Azraa@"/>
    <s v="240883-51_x000d_  "/>
    <n v="6"/>
    <x v="1"/>
    <d v="2020-02-03T00:00:00"/>
    <x v="4"/>
    <x v="17"/>
    <s v="Correct"/>
  </r>
  <r>
    <n v="105"/>
    <d v="2020-02-03T18:55:24"/>
    <s v="Marcela Landaeta"/>
    <s v="Omar.Mohammed@bcg.com"/>
    <s v="BCG"/>
    <s v="Attn. Mohammed: Evalueserve Request Receipt: New Request _RES1061169_February 03, 2020"/>
    <s v="Hi Mohammed, _x000d_  _x000d_   _x000d_  _x000d_  Thank you for sharing this request with us. This is Marcela from Evalueserve Chile center. Please note we will start efforts on this task shortly. _x000d_  _x000d_   _x000d_  _x000d_  In terms of methodology, we will conduct open Internet search to locate the information requested and compile the data within an Excel. _x000d_  _x000d_   _x000d_  _x000d_  Please note that the extension of the task will depend on the information available and the amount of companies you expect per category. We can provide you with an update after 2 hours of work to align efforts._x000d_  _x000d_   _x000d_  _x000d_  Please let us know if you have any update or realignment in the meanwhile. _x000d_  _x000d_   _x000d_  _x000d_   _x000d_  _x000d_  Best Regards, _x000d_  _x000d_  Marcela _x000d_  _x000d_   _x000d_  _x000d_   _x000d_  _x000d_  Marcela Landaeta | Business Analyst | Evalueserve | +56 32 299 6100 (Extn. 6350) _x000d_  _x000d_   _x000d_  _x000d_  Evalueserve Chile S.A., Alvarez 646, Piso-10, Edf. Alcazar, Viña del Mar, 2580107 Chile_x000d_  _x000d_   _x000d_  _x000d_  From: Prashant Singh _x000d_  Sent: Monday, February 03, 2020 6:44 AM_x000d_  To: Omar, Mohammed &lt;Omar.Mohammed@"/>
    <e v="#VALUE!"/>
    <n v="0"/>
    <x v="0"/>
    <d v="2020-02-03T00:00:00"/>
    <x v="0"/>
    <x v="37"/>
    <s v="Correct"/>
  </r>
  <r>
    <n v="106"/>
    <d v="2020-02-03T18:57:47"/>
    <s v="Ankit Kumar Verma"/>
    <s v="Inumaru.Yuta@bcg.com"/>
    <s v="BCG"/>
    <s v="Attn. Yuta: Evalueserve Update: Industry 4.0 Factories Research_RES1058155_February 03, 2020"/>
    <s v="Hi Yuta, _x000d_  _x000d_   _x000d_  _x000d_  I have completed work on LVMH and KOSE (priority 1 companies); and identified 7 and 6 manufacturing facilities, respectively. After compiling a comprehensive list of manufacturing facilities, I further looked for information on the asked datapoints. Datapoints covered today are highlighted in Blue; whereas, cell highlighted in Orange color are pending. My findings for the day are compiled in the attached Excel file._x000d_  _x000d_   _x000d_  _x000d_  Note:_x000d_  _x000d_  *_x0009_During the course of my research, I identified that LVMH does not have any perfume and cosmetic production facility in the US (as mentioned in the shared PPT)_x000d_  *_x0009_As communicated earlier, I have only considered the facilities manufacturing the perfumes and cosmetic production_x000d_  *_x0009_Information pertaining to Industry 4.0 and CAPEX remained on a lower side_x000d_  _x000d_   _x000d_  _x000d_  Major sources referred to locate the ask were company’s website, IR documents and press articles. Further gaps were filled in through an Open internet search._x000d_  _x000d_   _x000d_  _x000d_  Efforts Invested: 7 hours (Total: 32.5 hours)_x000d_  _x000d_  Charge Code: 201660-75_x000d_  _x000d_   _x000d_  _x000d_  Way Forward: Please review the shared work and let me know in case of any queries. Meanwhile, I will resume work on the remaining datapoints of P&amp;G, once we resume our operations by 1:00 PM Tokyo time, tomorrow (February 04, 2020)._x000d_  _x000d_   _x000d_  _x000d_  Looking forward to your thoughts on the shared output.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3 February 2020 13:16_x000d_  To: Inumaru.Yuta@"/>
    <s v="201660-75_x000d_  "/>
    <n v="7"/>
    <x v="1"/>
    <d v="2020-02-03T00:00:00"/>
    <x v="18"/>
    <x v="18"/>
    <s v="Correct"/>
  </r>
  <r>
    <n v="107"/>
    <d v="2020-02-03T19:00:04"/>
    <s v="Pablo Huber"/>
    <s v="Kwon, Joseph"/>
    <s v="BCG"/>
    <s v="RE: Attn. Joseph: Evalueserve Update: Request to gather sample train &amp; metro basic info. and displays in them_RES1060067­_Jan 31, 2020"/>
    <s v="Hi Joseph,_x000d_  _x000d_   _x000d_  _x000d_  Thank you for your comments._x000d_  _x000d_   _x000d_  _x000d_  Please find attached the updated deliverable for your request._x000d_  _x000d_   _x000d_  _x000d_  As you requested, we have highlighted in yellow the uncovered cells and highlighted in red cells we could not locate any info._x000d_  _x000d_   _x000d_  _x000d_  Please do not hesitate in reaching out to us in case you need further help on this or another project.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Kwon, Joseph [mailto:Kwon.Joseph@"/>
    <e v="#VALUE!"/>
    <n v="0"/>
    <x v="0"/>
    <d v="2020-02-03T00:00:00"/>
    <x v="0"/>
    <x v="10"/>
    <s v="Correct"/>
  </r>
  <r>
    <n v="108"/>
    <d v="2020-02-03T18:59:51"/>
    <s v="Smarth Grover"/>
    <s v="Chourasia.Amber@bcg.com"/>
    <s v="BCG"/>
    <s v="Attn. Amber: Evalueserve Update: Data on small appliances_RES1061040_February 03, 2020"/>
    <s v="Hi Amber,_x000d_  _x000d_   _x000d_  _x000d_  I hope you had a chance to review the work shared so far._x000d_  _x000d_   _x000d_  _x000d_  In this update, I have captured KPIs for E-commerce segment as a general market in the attached Excel file, under the tab ‘Key Performance Indicators’, which includes information on Objective of KPI (to measure sales, marketing, customer service, etc.), Key Performance Indicator, Description (meaning, benefits and method of using) and Formula (method to calculate value)._x000d_  _x000d_   _x000d_  _x000d_  Key Points_x000d_  _x000d_  *_x0009_The overall availability of information on key performance indicators in E-commerce segment and examples for comparison, specifically for Small Domestic Appliances market, was limited and scattered. The required parameters specifically for this market could not be located_x000d_  *_x0009_I came across an example of KPI in E-commerce: ‘Flipkart SmartBuy’ is Flipkart’s umbrella private label, which focuses on providing high-quality products at competitive price points. ‘Flipkart’ stated that the SmartBuy segment started providing ‘Small home appliances’ as one of its categories using some key performance indicators. I have captured this example in the tab ‘Examples of E-commerce KPIs’ of the Excel file_x000d_  _x000d_   _x000d_  _x000d_  Efforts Invested: 2 Hours (Total: 3 Hours)_x000d_  _x000d_  Charge Code: 170182-90_x000d_  _x000d_   _x000d_  _x000d_  Way Forward: Please review the work shared so far. Since the availability of information on the ask is low, please let me know if you have any alternate methodology in mind to approach this request. Based on your reply, I will continue work, once we resume operations by 9:30 am IST, tomorrow (February 04, 2020).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marth Grover _x000d_  Sent: 03 February 2020 16:07_x000d_  To: Chourasia.Amber@"/>
    <s v="170182-90_x000d_  "/>
    <n v="2"/>
    <x v="1"/>
    <d v="2020-02-03T00:00:00"/>
    <x v="12"/>
    <x v="34"/>
    <s v="Correct"/>
  </r>
  <r>
    <n v="109"/>
    <d v="2020-02-03T19:04:11"/>
    <s v="Sofia Gonzalez"/>
    <s v="Folkes, Emlyn"/>
    <s v="BCG"/>
    <s v="RE: Attn. Emlyn: Evalueserve Deliverable: Project Marvel | Request for support _RES1058583_February 03, 2020"/>
    <s v="Hi Emlyn,_x000d_  _x000d_   _x000d_  _x000d_  Please note that we are back in office._x000d_  _x000d_  Regarding your question, we did make changes or rather corrections in the categorization of some products that we missed in the previous version or that were wrongly categorized. Apologies for the miscommunication and hope it is not an inconvenience._x000d_  _x000d_  The brands that were NOT corrected/made changes to are: Alphatech, Metos, Bertrand Puma, Aurea, Edlund, Friulinox, Polaris, Tecnomac, Champion, Cma, Comenda, Dihr, Grandimpianti Laundry, Kromo, Nordien System, Rendisk, Wexiodisk,  GBG, Iceteam 1927 BIB, Iceteam 1927 – Coldelite, Iceteam 1927 - Ott Freezer, Iceteam 1927 – Promag, Sencotel, Barline, Simag, Egro, Promac, Rancilio, AliGroup China, AliComenda, AliContract, Grandimpianti, Miller's, Serviceline._x000d_  _x000d_   _x000d_  _x000d_  Hope it is helpful. 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Prashant Singh _x000d_  Sent: Monday, February 03, 2020 1:23 AM_x000d_  To: Folkes, Emlyn &lt;Folkes.Emlyn@"/>
    <e v="#VALUE!"/>
    <n v="0"/>
    <x v="0"/>
    <d v="2020-02-03T00:00:00"/>
    <x v="0"/>
    <x v="11"/>
    <s v="Correct"/>
  </r>
  <r>
    <n v="110"/>
    <d v="2020-02-03T19:08:03"/>
    <s v="Bhawna Vashisth"/>
    <s v="Mulligan.Thomas@bcg.com"/>
    <s v="BCG"/>
    <s v="Attn. Thomas: Evalueserve Update: Pricing information on two commodities_RES1060405_February 03, 2020"/>
    <s v="Hi Thomas,_x000d_  _x000d_   _x000d_  _x000d_  In this update, we looked for information related to evolution of prices for Millet. Please refer to the following key points that summarize our search, so far:-_x000d_  _x000d_   _x000d_  _x000d_  *_x0009_Millet: In this, we worked on top 15 millet markets in the world and captured their production volume, share, price, change in production price, export value, growth in value and trend since 2018_x000d_  *_x0009_Production price:  _x000d_  _x000d_  _x0009_*_x0009_Included the production and price analysis of above mentioned markets_x000d_  _x0009_*_x0009_The wholesale price was only available for India and Pakistan_x000d_  _x000d_  *_x0009_Market summary: included a snapshot of forecasted CAGR trend (2019-2024) &lt;https://www.mordorintelligence.com/industry-reports/millets-market&gt;  from a report by Mordor Intelligence. Please refer to the snap-shot below_x000d_  _x000d_  _x000d_  _x000d_   _x000d_  _x000d_  Efforts Invested: 3 Hours _x000d_  _x000d_  Charge Code: 304720-12_x000d_  _x000d_   _x000d_  _x000d_  Please review the work done and let us know in case of any changes. We will continue work on Black oil sunflower, once we resume operations by 11 PM, Pennsylvania time (February 03, 2020).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03 February 2020 17:08_x000d_  To: Mulligan.Thomas@"/>
    <s v="304720-12_x000d_  "/>
    <n v="3"/>
    <x v="1"/>
    <d v="2020-02-03T00:00:00"/>
    <x v="19"/>
    <x v="3"/>
    <s v="Correct"/>
  </r>
  <r>
    <n v="111"/>
    <d v="2020-02-03T19:09:10"/>
    <s v="Meenu Kumari"/>
    <s v="Barthakur.Altarash@bcg.com"/>
    <s v="BCG"/>
    <s v="Attn. Altarash: Evalueserve Deliverable: Request for.pdfs_RES1060524_February 03, 2020"/>
    <s v="Hi Altarash,_x000d_  _x000d_   _x000d_  _x000d_  I have completed work on the request, and collected 36 PDF versions from the shared list of 39 articles/ reports titles, mentioned in the E-mail chain below. To capture the required articles/reports in PDF version, I conducted a site search on the BCG website, leveraged Thomson One database, followed by an Open Internet search. _x000d_  _x000d_   _x000d_  _x000d_  To access the folder, which comprises of the PDF files, please refer to the following send.bcg link: https://send.bcg.com/Efhv7aU8SJIL01eA2Z2ZCYmd. Additionally, I have also attached an Excel file, that comprises of source links, from where the file has been downloaded, along with relevant comments, wherever required._x000d_  _x000d_   _x000d_  _x000d_  Key points:_x000d_  _x000d_   _x000d_  _x000d_  *_x0009_Title number 1 and 4 are similar. Hence, I have captured information for title 1 and marked title 4 as a duplicate entry_x000d_  *_x0009_The report for Article number 7 i.e. How to Build Great Data Product,. &lt;https://hbr.org/2018/10/how-to-build-great-data-products&gt;  is a paid report. However, I have captured the freely available information from the webpage and also converted the same in a PDF format_x000d_  *_x0009_For title number 36 i.e. Sector Spotlight: Testing, Inspection and Certification (Harris William) &lt;&lt;Link&gt;&gt; &lt;https://www.harriswilliams.com/industry-update/sector-spotlight-testing-inspection-certification&gt; , the website does not have an option to select a filter globally. Therefore, I was unable to download the same_x000d_  *_x0009_I could not locate the report, mentioned in title number 38 i.e. Outsourcing: No need for major worry about domestic manufacturing outsourcing (Morgan Stanley) through General Internet and ThomsonOne_x000d_  _x000d_   _x000d_  _x000d_  Efforts Invested: 5 hours _x000d_  _x000d_  Charge Code: 239522-7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findings are helpful. Let us know in case of assistance required on any project and we will book the earliest available slot to help you on the same._x000d_  _x000d_   _x000d_  _x000d_  Best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eenu Kumari _x000d_  Sent: 3 February 2020 12:01_x000d_  To: Barthakur.Altarash@"/>
    <s v="239522-72_x000d_  "/>
    <n v="5"/>
    <x v="1"/>
    <d v="2020-02-03T00:00:00"/>
    <x v="20"/>
    <x v="28"/>
    <s v="Correct"/>
  </r>
  <r>
    <n v="112"/>
    <d v="2020-02-03T19:11:33"/>
    <s v="Himanshu Gaur"/>
    <s v="Oyedele.Akinola@bcg.com"/>
    <s v="BCG; Shourya Jaiswal; Katherine Arcaya; Stickel.Ben@bcg.com; 'Ford, Carolyn'"/>
    <s v="Attn. Evalueserve Update: Help with IT application vendor research_RES1060398_February 3, 2020"/>
    <s v="Hi Akinola, _x000d_  _x000d_   _x000d_  _x000d_  Thank you for your patience!_x000d_  _x000d_   _x000d_  _x000d_  We have completed work to locate information for the shared list of 25 IT vendors along the following parameters; Business description, Size of the company (employees number), products portfolio, company website and summary and have compiled my findings in the attached Excel file for your reference. _x000d_  _x000d_   _x000d_  _x000d_  In order to locate this information, we have checked the company websites, leveraged Factiva database and further supplemented it with an Open Internet search._x000d_  _x000d_   _x000d_  _x000d_  Please use the following link to download the Factiva Pull-Outs: https://send.bcg.com/oHWXTJmjvA3rh93KAJ4Ywaqh_x000d_  _x000d_   _x000d_  _x000d_  Key Points: _x000d_  _x000d_  *_x0009_For the vendor named “Infoprint Manager (Row Number # 24 )” a dedicated website is not available. However, by conducting an Open Internet search, we found that it is a comprehensive software solution for managing digital printing and is offered as a software Ricoh &lt;&lt;Link &lt;https://www.ricoh-usa.com/en/products/pd/software/commercial-industrial-printing-software/output-management-workflow/ricoh-infoprint-manager/_/R-5648-F40-0003L&gt; &gt;&gt;. Hence, we have not included the details regarding the company_x000d_  *_x0009_For columns named “how are their products lined up against the customers” and “perception of the IT tech community” we have marked “Wip”. It would be great if you could share more context on these parameters in order to compile relevant information _x000d_  *_x0009_I have marked “-“ where the asked information was not available_x000d_  _x000d_   _x000d_  _x000d_  Efforts Invested: 9 hours_x000d_  _x000d_  Charge Code: 215443-3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Please review the output and let me know in case of any suggestions. _x000d_  _x000d_   _x000d_  _x000d_  Regards,_x000d_  _x000d_  Himanshu and Shourya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Himanshu Gaur _x000d_  Sent: 03 February 2020 11:18_x000d_  To: 'Oyedele.Akinola@"/>
    <s v="215443-36_x000d_  "/>
    <n v="9"/>
    <x v="1"/>
    <d v="2020-02-03T00:00:00"/>
    <x v="21"/>
    <x v="2"/>
    <s v="Correct"/>
  </r>
  <r>
    <n v="113"/>
    <d v="2020-02-03T19:17:42"/>
    <s v="Kathrin Groszhart"/>
    <s v="Feldmeier.Anna@bcg.com"/>
    <s v="BCG"/>
    <s v="Attn. Anna: Evalueserve – BCG – Update 2 _RESearch for Segment Financial KPIs for German Banks _RES1057684_January 31, 2020       "/>
    <s v="Hi Anna,_x000d_  _x000d_  Many thanks for your reply and happy to have been of help last week. We will gladly assist with this additional task but be able to start only tomorrow, February 4, as we are completely booked for the rest of the day._x000d_  _x000d_  In case this might work for you too, do let me know and I will book my time for tomorrow._x000d_  _x000d_  I look forward to your reply._x000d_  _x000d_  Kind regards,_x000d_  _x000d_  Kathrin 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Feldmeier, Anna &lt;Feldmeier.Anna@"/>
    <e v="#VALUE!"/>
    <n v="0"/>
    <x v="4"/>
    <d v="2020-02-03T00:00:00"/>
    <x v="0"/>
    <x v="43"/>
    <s v="Correct"/>
  </r>
  <r>
    <n v="114"/>
    <d v="2020-02-03T19:18:46"/>
    <s v="Laura Blaga"/>
    <s v="Gutry.Hayden@bcg.com"/>
    <s v="BCG"/>
    <s v="Attn. Hayden: EVS - BCG - Update 2 - Sponsorship Revenue for Professional Sports Club _RES1054974_January 31, 2020"/>
    <s v="Hi Hayden,_x000d_  _x000d_   _x000d_  _x000d_  Thank you for your Email, it is nice hearing from you._x000d_  _x000d_   _x000d_  _x000d_  I will gladly help with this additional task tomorrow, February 4, as today our team is completely booked with other committed tasks and deadlines. Hope this timeline works for you too. 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Gutry, Hayden [mailto:Gutry.Hayden@"/>
    <e v="#VALUE!"/>
    <n v="0"/>
    <x v="4"/>
    <d v="2020-02-03T00:00:00"/>
    <x v="0"/>
    <x v="44"/>
    <s v="Correct"/>
  </r>
  <r>
    <n v="115"/>
    <d v="2020-02-03T19:21:53"/>
    <s v="Vandana Kushwaha"/>
    <s v="Poon.Lynette@bcg.com"/>
    <s v="BCG; Aman Bansal"/>
    <s v="Attn. Lynette: Evalueserve Update: UOB Subsidiary Data Research _RES1059931_February 03, 2020"/>
    <s v="Hi Lynette,_x000d_  _x000d_   _x000d_  _x000d_  Today, we have updated financials for United Overseas Bank Limited (UOB) China, Indonesia, Thailand and Malaysia (all are work-in-progress) by following the previously communicated methodology in the attached Excel file. _x000d_  _x000d_   _x000d_  _x000d_  Key Point:_x000d_  _x000d_  *_x0009_For UOPB Thailand: Statement of Financial Position and Statements of Comprehensive Income are available in Thousand Baht, however, notes to statements are available in Million Baht. Therefore, in order to match the financials as on Income Statement, we have made adjustments in their breakdown and captured information in Millions of Baht_x000d_  _x000d_   _x000d_  _x000d_  For Instance:_x000d_  _x000d_   _x000d_  _x000d_   _x000d_  _x000d_   _x000d_  _x000d_  Efforts Invested:  12.5 Hours (Total hours: 19.5 Hours)_x000d_  _x000d_  Charge Code: 248006-04_x000d_  _x000d_   _x000d_  _x000d_  Please review the same and let us know in case of any suggestions._x000d_  _x000d_   _x000d_  _x000d_  Way forward: We will continue work on all the banks once we resume our operations by 12 Noon SGT, tomorrow (February 04, 2020).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Vandana Kushwaha _x000d_  Sent: 03 February 2020 15:19_x000d_  To: Poon.Lynette@"/>
    <s v="248006-04_x000d_  "/>
    <n v="12.5"/>
    <x v="1"/>
    <d v="2020-02-03T00:00:00"/>
    <x v="10"/>
    <x v="24"/>
    <s v="Correct"/>
  </r>
  <r>
    <n v="116"/>
    <d v="2020-02-03T19:24:48"/>
    <s v="Nicolas Quagliotti"/>
    <s v="Kwon, Joseph"/>
    <s v="BCG; Llindrisca Figueroa"/>
    <s v="RE: Attn. Joseph: Evalueserve Deliverable: Request to gather sample cruise basic info. and displays in them_RES1060077­_February 03, 2020"/>
    <s v="Hi Joseph,_x000d_  _x000d_   _x000d_  _x000d_  Thanks for your email. Please find attached the deliverable for this task._x000d_  _x000d_   _x000d_  _x000d_  We have highlighted the values for ‘Number of windows in the ship’, as these were estimated by summing the number of rooms with windows and visible windows in the amenities. However, as mentioned before, these are estimations since we were not able to locate information for the exact number of windows on any cruise. These are marked as uncertain/not completed._x000d_  _x000d_   _x000d_  _x000d_  We also highlighted ‘Total floor area of amenities’, as the values given correspond to the total area available minus the rooms area, hence, not corresponding to the definition provided. Again, no information for the exact area of amenities was located._x000d_  _x000d_   _x000d_  _x000d_  Hope this is useful for you and please let us know if you any other queries. Also, kindly let us know if you need further assistance on this or any future assign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Kwon, Joseph [mailto:Kwon.Joseph@"/>
    <e v="#VALUE!"/>
    <n v="0"/>
    <x v="0"/>
    <d v="2020-02-03T00:00:00"/>
    <x v="0"/>
    <x v="5"/>
    <s v="Correct"/>
  </r>
  <r>
    <n v="117"/>
    <d v="2020-02-03T19:26:26"/>
    <s v="Sofia Gonzalez"/>
    <s v="Magri, Francesca"/>
    <s v="BCG"/>
    <s v="RE:  Attn. Francesca: Evalueserve Acknowledgement: Average km per trip on public transport_RES1061589_February 3, 2020"/>
    <s v="Hi Francesca,_x000d_  _x000d_   _x000d_  _x000d_  Thank you for sharing this request with us._x000d_  _x000d_   _x000d_  _x000d_  Please note that we have capacity to assist you today from our Chile center. We will initiate efforts shortly by conducting open Internet search to locate information regarding ‘Public transportation - average trip distance per passenger on metro’ and ‘average trip distance per passenger on public bus (urban)’._x000d_  _x000d_  We will share as much as we can find by 8pm Dubai time (in around 2 hours)._x000d_  _x000d_  Please let us know in case of any chang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agri, Francesca [mailto:Magri.Francesca@"/>
    <e v="#VALUE!"/>
    <n v="0"/>
    <x v="0"/>
    <d v="2020-02-03T00:00:00"/>
    <x v="0"/>
    <x v="45"/>
    <s v="Correct"/>
  </r>
  <r>
    <n v="118"/>
    <d v="2020-02-03T19:31:18"/>
    <s v="Rajat Pandey"/>
    <s v="Witt.Matthias@bcgplatinion.com"/>
    <s v="Hermes.Joerg@bcgplatinion.com; BCG"/>
    <s v="Attn. Matthias &amp; Joerg: Evalueserve Deliverable: Healthcare data providers and affiliation data sets_RES1060939_February 03, 2020"/>
    <s v="Hi Matthias,_x000d_  _x000d_   _x000d_  _x000d_  I have captured 7 hospital data providers in Europe (and extended EMEA region) which have been listed as per their rank in the attached Excel file. On basis of the research conducted so far, I found that a limited number of data providers are offering the required set of information (Hospital master data, Ownership structure, Group purchasing structure, Health authority/service). However, I have listed 4 companies which are providing the required information and 3 companies are offering services only for Hospital master data._x000d_  _x000d_   _x000d_  _x000d_  Efforts Invested: 8.5 hours  _x000d_  _x000d_  Charge Code: 124181-86_x000d_  _x000d_   _x000d_  _x000d_  Please review the information shared and let us know in case of any question or doubt.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8:02_x000d_  To: Rajat Pandey &lt;Rajat.Pandey@evalueserve.com &lt;mailto:Rajat.Pandey@evalueserve.com&gt; &gt;_x000d_  Cc: Hermes, Joerg (Platinion) &lt;Hermes.Joerg@bcgplatinion.com &lt;mailto:Hermes.Joerg@bcgplatinion.com&gt; &gt;; BCG &lt;BCG@evalueserve.com &lt;mailto:BCG@evalueserve.com&gt; &gt;_x000d_  Subject: RE: Attn. Matthias &amp; Joerg: Evalueserve Update: Healthcare data providers and affiliation data sets_RES1060939_February 03, 2020_x000d_  _x000d_   _x000d_  _x000d_  Hello Rajat, _x000d_  _x000d_   _x000d_  _x000d_  as first step, this makes sense. Looks good for starters, looking for the finished analysis. Depending on the results it may make sense to selectively deep dive._x000d_  _x000d_   _x000d_  _x000d_  Best regards,_x000d_  Matthias_x000d_  _x000d_   _x000d_  _x000d_  From: Rajat Pandey [mailto:Rajat.Pandey@evalueserve.com] _x000d_  Sent: Montag, 3. Februar 2020 11:17_x000d_  To: Witt, Matthias (Platinion) &lt;Witt.Matthias@bcgplatinion.com &lt;mailto:Witt.Matthias@bcgplatinion.com&gt; &gt;_x000d_  Cc: Hermes, Joerg (Platinion) &lt;Hermes.Joerg@bcgplatinion.com &lt;mailto:Hermes.Joerg@bcgplatinion.com&gt; &gt;; BCG &lt;BCG@evalueserve.com &lt;mailto:BCG@evalueserve.com&gt; &gt;_x000d_  Subject: Attn. Matthias &amp; Joerg: Evalueserve Update: Healthcare data providers and affiliation data sets_RES1060939_February 03, 2020_x000d_  _x000d_   _x000d_  _x000d_  Hi Matthias,_x000d_  _x000d_   _x000d_  _x000d_  With this update, I am sharing with you the analysis of given two data providers, i.e., Definitive Healthcare &amp; aPureBase in the attached Excel file._x000d_  _x000d_   _x000d_  _x000d_  Note:_x000d_  _x000d_  *_x0009_Definitive Healthcare had acquired HIMSS Analytics' Logic, Predict and Analyze assets in January 2019, which gives them the accessibility of EMEA data due to the presence of HIMSS Analytics in the region_x000d_  *_x0009_The data providers have been listed as per their rank (i.e. Definitive Healthcare offers more of the listed information objects than aPureBase)_x000d_  _x000d_   _x000d_  _x000d_  Efforts Invested: 4.5 hours_x000d_  _x000d_  Charge Code: 124181-86_x000d_  _x000d_   _x000d_  _x000d_  Way Forward: Please review the work done so far and let me know if you have any query. I will continue my work on identifying other data providers and will share the update by 02:30 pm Germany time today (03 February 03, 2020)._x000d_  _x000d_   _x000d_  _x000d_  Let me know in case of any concern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tt, Matthias (Platinion) &lt;Witt.Matthias@bcgplatinion.com &lt;mailto:Witt.Matthias@bcgplatinion.com&gt; &gt; _x000d_  Sent: 03 February 2020 12:37_x000d_  To: Rajat Pandey &lt;Rajat.Pandey@evalueserve.com &lt;mailto:Rajat.Pandey@evalueserve.com&gt; &gt;_x000d_  Subject: Re: Attn. Matthias &amp; Joerg: Evalueserve Acknowledgement: Healthcare data providers and affiliation data sets_RES1060939_February 03, 2020_x000d_  _x000d_   _x000d_  _x000d_  Defnitive made an acquisition that focuses on EMEA as far as I know _x000d_  _x000d_  Sent from my iPhone_x000d_  _x000d_   _x000d_  _x000d_  _x0009_On 3. Feb 2020, at 07:54, Rajat Pandey &lt;Rajat.Pandey@evalueserve.com &lt;mailto:Rajat.Pandey@evalueserve.com&gt; &gt; wrote:_x000d_  _x000d_  _x0009_﻿ _x000d_  _x000d_  _x0009_Hi Matthias,_x000d_  _x000d_  _x0009_ _x000d_  _x000d_  _x0009_Thank you for your quick revert. As suggested, I will work on identifying the data providers/services._x000d_  _x000d_  _x0009_ _x000d_  _x000d_  _x0009_However, while performing my initial research on the two Data providers shared by you, I could understand that one of them, i.e. Definitive Healthcare, specifically caters to data on healthcare providers, facilities, and technologies across the U.S. and Canada. (Source: Definitive Healthcare &lt;https://eur03.safelinks.protection.outlook.com/?url=https%3A%2F%2Fwww.definitivehc.com%2Ffree-trial&amp;data=02%7C01%7C%7C759af9c9cc1a4b21827908d7a8924cee%7C929c23945f024e11bcf0eae8bf9e016b%7C0%7C0%7C637163219515580511&amp;sdata=a6OmFU3jqMfl8akH%2F6QkBFH%2BiygEQIdZQr3WvyfxtxE%3D&amp;reserved=0&gt; ). Thus, I will exclude it from further analysis and will be working on the second data provider (‘aPureBase’ &lt;https://eur03.safelinks.protection.outlook.com/?url=http%3A%2F%2Fapurebase.com%2F&amp;data=02%7C01%7C%7C759af9c9cc1a4b21827908d7a8924cee%7C929c23945f024e11bcf0eae8bf9e016b%7C0%7C0%7C637163219515590504&amp;sdata=phFTuV7umjPxk%2FG71zWdsMIIbSjBqrD2Jr822cRZKo8%3D&amp;reserved=0&gt; )._x000d_  _x000d_  _x0009_ _x000d_  _x000d_  _x0009_Let me know in case of any changes,_x000d_  _x000d_  _x0009_ _x000d_  _x000d_  _x0009_Regards,_x000d_  _x000d_  _x0009_Rajat_x000d_  _x000d_  _x0009_ _x000d_  _x000d_  _x0009_Rajat Pandey | Senior Business Analyst | Evalueserve | + 91 124 462 2300 (Extn. 2935) _x000d_  _x000d_  _x0009_ _x000d_  _x000d_  _x0009_Evalueserve.com Private Limited,Tower 6, 8th Floor, Candor Gurgaon One Realty Projects Pvt. Ltd., IT/ITES SEZ, Candor TechSpace, Tikri Sector-48, Gurugram-122001, Haryana, India_x000d_  _x000d_  _x0009_ _x000d_  _x000d_  _x0009_*China center will be closed until February 09, 2020, following a government advisory in the country._x000d_  _x000d_  _x0009_ _x000d_  _x000d_  _x0009_From: Witt, Matthias (Platinion) &lt;Witt.Matthias@bcgplatinion.com &lt;mailto:Witt.Matthias@bcgplatinion.com&gt; &gt; _x000d_  _x0009_Sent: 03 February 2020 11:42_x000d_  _x0009_To: Rajat Pandey &lt;Rajat.Pandey@evalueserve.com &lt;mailto:Rajat.Pandey@evalueserve.com&gt; &gt;_x000d_  _x0009_Cc: Hermes, Joerg (Platinion) &lt;Hermes.Joerg@bcgplatinion.com &lt;mailto:Hermes.Joerg@bcgplatinion.com&gt; &gt;; BCG &lt;BCG@evalueserve.com &lt;mailto:BCG@evalueserve.com&gt; &gt;_x000d_  _x0009_Subject: Re: Attn. Matthias &amp; Joerg: Evalueserve Acknowledgement: Healthcare data providers and affiliation data sets_RES1060939_February 03, 2020_x000d_  _x000d_  _x0009_ _x000d_  _x000d_  _x0009_Hello Rajat, _x000d_  _x000d_  _x0009_ _x000d_  _x000d_  _x0009_Sounds great. Please be sure not to look specifically for the Dara, but data providers/services that have this data. _x000d_  _x000d_  _x0009_ _x000d_  _x000d_  _x0009_Best,_x000d_  _x000d_  _x0009_Matthias_x000d_  _x000d_  _x0009_Sent from my iPhone_x000d_  _x000d_  _x0009_ _x000d_  _x000d_  _x0009__x0009_On 3. Feb 2020, at 07:00, Rajat Pandey &lt;Rajat.Pandey@evalueserve.com &lt;mailto:Rajat.Pandey@evalueserve.com&gt; &gt; wrote:_x000d_  _x000d_  _x0009__x0009_﻿ _x000d_  _x000d_  _x0009__x0009_Hi Matthias, Joerg,_x000d_  _x000d_  _x0009__x0009_ _x000d_  _x000d_  _x0009__x0009_Thank you for sharing the request with us!_x000d_  _x000d_  _x0009__x0009_ _x000d_  _x000d_  _x0009__x0009_I am initiating work to identify information on ‘Key Players’ in the data market on hospitals, their ownership structures and buying ecosystems in Europe (and extended EMEA region). I will leverage EMIS database for any industry report followed by a General internet search to gather the required information and will start with the two candidates provided by you (i.e., www.definitivehc.com &lt;https://eur03.safelinks.protection.outlook.com/?url=http%3A%2F%2Fwww.definitivehc.com%2F&amp;data=02%7C01%7C%7C759af9c9cc1a4b21827908d7a8924cee%7C929c23945f024e11bcf0eae8bf9e016b%7C0%7C0%7C637163219515590504&amp;sdata=ICWSsLiP2ydjPPqrFMb82O1qeExWrLevsHWBh8TFso4%3D&amp;reserved=0&gt;  and www.apurebase.com &lt;https://eur03.safelinks.protection.outlook.com/?url=http%3A%2F%2Fwww.apurebase.com%2F&amp;data=02%7C01%7C%7C759af9c9cc1a4b21827908d7a8924cee%7C929c23945f024e11bcf0eae8bf9e016b%7C0%7C0%7C637163219515600498&amp;sdata=XfjnME7YB8G80RWNswtEyzMyqx19aM9ifRoVQCVACzk%3D&amp;reserved=0&gt; )._x000d_  _x000d_  _x0009__x0009_ _x000d_  _x000d_  _x0009__x0009_The required set of information that I will be looking for by these providers shall be:_x000d_  _x000d_  _x0009__x0009_*_x0009_Hospital master data (e.g., legal entities, names, address) _x000d_  _x0009__x0009_*_x0009_Ownership structure (e.g. hospital group owns a set of hospitals, e.g. Asklepios with its 100+ hospitals they own) _x000d_  _x0009__x0009_*_x0009_Group purchasing structure (e.g. hospital (group) is member in purchasing organization X, or similar to U.S. Integrated delivery networks [IDNs] and accountable care organizations [ACOs]) _x000d_  _x0009__x0009_*_x0009_Health authority/service (e.g. government-related focused on issuing right-to-play tenders, or similar to U.K. healthcare trust like NHS in U.K.)_x000d_  _x000d_  _x0009__x0009_ _x000d_  _x000d_  _x0009__x0009_As mentioned by you, I will be using below structure of evaluation:_x000d_  _x000d_  _x0009__x0009_1._x0009_If the candidate does not offer data on EMEA market, I will exclude them from further analysis._x000d_  _x0009__x0009_2._x0009_I will rank the information providers based on how many of the above listed information they provide._x000d_  _x0009__x0009_3._x0009_If the candidate provides information on data set/service (e.g., data set size, country focus/coverage, notable specifics of the product) for all services with positive fit._x000d_  _x0009__x0009_4._x0009_If the candidate provides information on cost and/or licensing options, if available._x000d_  _x000d_  _x0009__x0009_ _x000d_  _x000d_  _x0009__x0009_I will share an update on the shared two candidates in an Excel file by 11:00 am Germany time, today (February 03, 2020)._x000d_  _x000d_  _x0009__x0009_ _x000d_  _x000d_  _x0009__x0009_Let me know if you have any suggestions on the same,_x000d_  _x000d_  _x0009__x0009_ _x000d_  _x000d_  _x0009__x0009_Regards,_x000d_  _x000d_  _x0009__x0009_Rajat_x000d_  _x000d_  _x0009__x0009_ _x000d_  _x000d_  _x0009__x0009_Rajat Pandey | Senior Business Analyst | Evalueserve | + 91 124 462 2300 (Extn. 2935) _x000d_  _x000d_  _x0009__x0009_ _x000d_  _x000d_  _x0009__x0009_Evalueserve.com Private Limited,Tower 6, 8th Floor, Candor Gurgaon One Realty Projects Pvt. Ltd., IT/ITES SEZ, Candor TechSpace, Tikri Sector-48, Gurugram-122001, Haryana, India_x000d_  _x000d_  _x0009__x0009_ _x000d_  _x000d_  _x0009__x0009_*China center will be closed until February 09, 2020, following a government advisory in the country._x000d_  _x000d_  _x0009__x0009_ _x000d_  _x000d_  _x0009__x0009_From: Katherine Arcaya &lt;Katherine.Arcaya@evalueserve.com &lt;mailto:Katherine.Arcaya@evalueserve.com&gt; &gt; _x000d_  _x0009__x0009_Sent: 31 January 2020 21:16_x000d_  _x0009__x0009_To: Rebollo, Cristina &lt;Rebollo.Cristina@"/>
    <s v="124181-86_x000d_  "/>
    <n v="8.5"/>
    <x v="3"/>
    <d v="2020-02-03T00:00:00"/>
    <x v="11"/>
    <x v="27"/>
    <s v="Correct"/>
  </r>
  <r>
    <n v="119"/>
    <d v="2020-02-03T19:32:40"/>
    <s v="Swapnil Jain"/>
    <s v="VNDTuretskaya.Maria@bcg.com"/>
    <s v="Ratika Saxena; BCG"/>
    <s v="Attn. Maria: Evalueserve Update: Research how governments use the customer journey/citizen centric approach to improve the services_RES1060069_February 03, 2020"/>
    <s v="Hi Maria,_x000d_  _x000d_   _x000d_  _x000d_  With this update, we have conducted our research on the customer centric initiatives undertaken by the government of Canada, in six suggested sectors. Our findings are compiled in the attached Excel file. As mentioned in our last Email, we were getting several initiatives in our search results, and to ascertain if a particular initiative follows a customer centric approach, required in-depth research of how the initiative was undertaken, the stakeholders associated with the initiative. This made the task, time intensive._x000d_  _x000d_   _x000d_  _x000d_  Also, while checking the information for tourism related initiatives, we located an initiative titled “Gaining the Edge”, which was a part of an initiative named “BC Jobs Plan” which focussed on increasing the employment. Since the information for both these sectors included initiative taken for employment in tourism, as well as the overall employment, we have mentioned Tourism/Employment in the sector column._x000d_  _x000d_   _x000d_  _x000d_  Efforts Invested: 11 hours_x000d_  _x000d_  Charge Code: 11900-08_x000d_  _x000d_   _x000d_  _x000d_  Budget estimation and Way Forward: As mentioned earlier, it is taking us around 1.5-2 hours to cover one industry. Going by this, we might require additional 32 hours to cover all the countries and cities. However, this is just an estimation and might vary upon the availability of information. You will be charged on the actual efforts invested on the task. _x000d_  _x000d_   _x000d_  _x000d_  We will continue work on the remaining countries/ cities, once we resume our operations by 7:00 am Moscow time, tomorrow (February 04, 2020)._x000d_  _x000d_   _x000d_  _x000d_  Please review the shared work and let us know in case of any suggestions._x000d_  _x000d_   _x000d_  _x000d_  Best regards,_x000d_  _x000d_  Ratika and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3 February 2020 17:53_x000d_  To: VNDTuretskaya.Maria@"/>
    <s v="11900-08_x000d_  _x000d_"/>
    <n v="11"/>
    <x v="1"/>
    <d v="2020-02-03T00:00:00"/>
    <x v="22"/>
    <x v="21"/>
    <s v="Correct"/>
  </r>
  <r>
    <n v="120"/>
    <d v="2020-02-03T19:35:18"/>
    <s v="Sofia Gonzalez"/>
    <s v="Magri, Francesca"/>
    <s v="BCG"/>
    <s v="RE:  Attn. Francesca: Evalueserve Closed: Average km per trip on public transport_RES1061589_February 3, 2020"/>
    <s v="Hi Francesca,_x000d_  _x000d_   _x000d_  _x000d_  Thank you for your swift reply, we will then consider this as closed._x000d_  _x000d_  Please do let us know in case you require Evalueserve KPO’s team assistance in this request or in the future,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agri, Francesca [mailto:Magri.Francesca@"/>
    <e v="#VALUE!"/>
    <n v="0"/>
    <x v="0"/>
    <d v="2020-02-03T00:00:00"/>
    <x v="0"/>
    <x v="45"/>
    <s v="Correct"/>
  </r>
  <r>
    <n v="121"/>
    <d v="2020-02-03T19:37:06"/>
    <s v="Varunika Shah"/>
    <s v="Dong.Courtney@bcg.com"/>
    <s v="Mohan.Prateek@bcg.com; Agarwal, Samridhi; MS, Sarath; BCG"/>
    <s v="Attn. Courtney: Evalueserve Update: Growth Tech company list_February 3, 2020"/>
    <s v="Hi Courtney,_x000d_  _x000d_   _x000d_  _x000d_  Thank you for your reply. _x000d_  _x000d_   _x000d_  _x000d_  In this update, we have completed work on the first 100 companies (up to row no:162,”Validus Group”) to capture revenue figures for the year 2017, 2018 and 2019 in millions of USD. As suggested, we have checked for the companies valued at more than 75-100 billion, however, we did not find any results for the same._x000d_  _x000d_   _x000d_  _x000d_  In order to source the required information, we have leveraged Orbis database and matched the companies on the basis of Headquarters mentioned in the shared Excel file. However, data availability for the same is on a lower side. We have compiled our findings in the attached Excel file under the column heads namely, Revenue 2019, Revenue 2018 and Revenue 2017. _x000d_  _x000d_   _x000d_  _x000d_  Efforts Invested: 2 hours_x000d_  _x000d_  Charge Code: 13402-19_x000d_  _x000d_   _x000d_  _x000d_  Way forward: We will continue work on the remaining 171 companies (starting from row no: 164,”Cable &amp; Wireless Communications”) by leveraging Orbis database, once we resume our operations by 8:00 pm, San Francisco time, February 3, 2020. _x000d_  _x000d_   _x000d_  _x000d_  Let us know in case of any change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ong, Courtney &lt;Dong.Courtney@"/>
    <s v="13402-19_x000d_  _x000d_"/>
    <n v="2"/>
    <x v="1"/>
    <d v="2020-02-03T00:00:00"/>
    <x v="23"/>
    <x v="7"/>
    <s v="Correct"/>
  </r>
  <r>
    <n v="122"/>
    <d v="2020-02-03T19:43:08"/>
    <s v="Nicolas Quagliotti"/>
    <s v="Wang, Wray"/>
    <s v="BCG; Amit Sampaul; Rajat Jain (Caps-08); Bhawna Vashisth"/>
    <s v="RE: Attn. Wray: Evalueserve Update: Data request on all sectors_RES1059483_February 03, 2020"/>
    <s v="Hi Wray,_x000d_  _x000d_   _x000d_  _x000d_  Hope this email finds you well. Please note that we have capacity to assist you on this follow-up today from our Chile center. _x000d_  _x000d_   _x000d_  _x000d_  However, you mentioned a list of investment approaches and it seems that we do not have this list. Kindly share the relevant documents in order for us to initiate efforts on this._x000d_  _x000d_   _x000d_  _x000d_  Looking forward to your answer.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Wang, Wray [mailto:Wang.Wray@"/>
    <e v="#VALUE!"/>
    <n v="0"/>
    <x v="0"/>
    <d v="2020-02-03T00:00:00"/>
    <x v="0"/>
    <x v="30"/>
    <s v="Correct"/>
  </r>
  <r>
    <n v="123"/>
    <d v="2020-02-03T19:51:35"/>
    <s v="Sofia Gonzalez"/>
    <s v="Mixter, Katy"/>
    <s v="BCG"/>
    <s v="RE: Attn. Katy: Evalueserve Acknowledgement: Non-governmental stakeholders_RES1061607_February 3, 2020"/>
    <s v="Hi Katy,_x000d_  _x000d_   _x000d_  _x000d_  Thank you for sharing this request with us._x000d_  _x000d_   _x000d_  _x000d_  Please note that we have capacity to assist you today from our Chile center. _x000d_  _x000d_  We will conduct open Internet search in order to locate information regarding non-governmental organizations that would need to be aware of efforts to help small businesses recover from the bushfires in Australia. We will create an excel file to compile the information found following your instructions and share results by our EOD or as soon as complete._x000d_  _x000d_   _x000d_  _x000d_  Please let us now in case of any changes or updat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ixter, Katy [mailto:Mixter.Katy@"/>
    <e v="#VALUE!"/>
    <n v="0"/>
    <x v="0"/>
    <d v="2020-02-03T00:00:00"/>
    <x v="0"/>
    <x v="46"/>
    <s v="Correct"/>
  </r>
  <r>
    <n v="124"/>
    <d v="2020-02-03T19:55:53"/>
    <s v="Nicolas Quagliotti"/>
    <s v="Wang, Wray"/>
    <s v="BCG; Amit Sampaul; Rajat Jain (Caps-08); Bhawna Vashisth"/>
    <s v="RE: Attn. Wray: Evalueserve Update: Data request on all sectors_RES1059483_February 03, 2020"/>
    <s v="Thanks for your swift reply and guidance, Wray._x000d_  _x000d_   _x000d_  _x000d_  We will conduct open Internet searches in order to locate any information regarding the new/latest investment approaches being used by Institutional Investors and the rationale for investing in these new classes._x000d_  _x000d_   _x000d_  _x000d_  We will send you our results in about two hours (7PM KSA Time)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Wang, Wray [mailto:Wang.Wray@"/>
    <e v="#VALUE!"/>
    <n v="0"/>
    <x v="0"/>
    <d v="2020-02-03T00:00:00"/>
    <x v="0"/>
    <x v="30"/>
    <s v="Correct"/>
  </r>
  <r>
    <n v="125"/>
    <d v="2020-02-03T19:58:18"/>
    <s v="Tanuj Anand"/>
    <s v="Ramesh.Shreekar@bcg.com"/>
    <s v="BCG; Estrellita, Vania; Bianca Metzler; Prince Girdhar"/>
    <s v="Attn. Shreekar: Evalueserve Update: Need help on Telco products benchmarking _RES1058879_February 03, 2020"/>
    <s v="Hi Shreekar,_x000d_  _x000d_   _x000d_  _x000d_  We hope you are doing good!_x000d_  _x000d_   _x000d_  _x000d_  In this update, we have completed work on 5 countries (South Africa, Russia, Malaysia, India and Thailand) and the work on 3 countries is still pending. _x000d_  _x000d_   _x000d_  _x000d_  To identify the top telecom operators for the respective countries, we leveraged Thomson One database and checked analyst reports published by BuddeComm in 2019. Please click on following link to retrieve Thomson One pull-outs&gt;&gt; https://send.bcg.com/vsf4NCbYrg3RbE5yDm9uU7UH_x000d_  _x000d_   _x000d_  _x000d_  Request Status:_x000d_  _x000d_  Country_x000d_  _x000d_  Operator_x000d_  _x000d_  Status_x000d_  _x000d_  South Africa_x000d_  _x000d_  Vodacom_x000d_  _x000d_  Completed_x000d_  _x000d_  Russia_x000d_  _x000d_  MTS_x000d_  _x000d_  Completed_x000d_  _x000d_  Malaysia_x000d_  _x000d_  Digi_x000d_  _x000d_  Completed_x000d_  _x000d_  India_x000d_  _x000d_  Vodafone Idea_x000d_  _x000d_  Completed_x000d_  _x000d_  Thailand_x000d_  _x000d_  AIS_x000d_  _x000d_  WIP_x000d_  _x000d_   _x000d_  _x000d_  Notes:_x000d_  _x000d_  *_x0009_For Russia and India, the regional telecom operator websites require a specific location input (city/district) to display the results, therefore, we have set the location to Moscow and Haryana, respectively, to capture the asked information_x000d_  *_x0009_In India, ‘Vodafone Idea Limited’, as a combined entity, is a top player in Indian market and formed after partnership between Aditya Birla Group and Vodafone Group. Since, it is a partnership of two companies (Vodafone and Idea) but operates separately, we have captured the data for both the operators_x000d_  *_x0009_No Distinction between ‘Pre-paid’ and ‘Post-paid’ plans for MTS (Russia) was mentioned on its website, thus, we have captured the cumulative plans for the same_x000d_  *_x0009_For Digi (Malaysia), family plans are available for an additional RM38/month for each supplementary line (up to 3 lines, the user can enjoy the same internet quota and unlimited calls as per the principal line)_x000d_  *_x0009_We have captured the price of the ‘Post-paid’ and ‘Pre-paid’ plans for all the telecom operators in their domestic currency, as mentioned on their website_x000d_  _x000d_   _x000d_  _x000d_  Efforts Invested: 12 hours (Total: 15.5 hours) _x000d_  _x000d_  Charge Code: 170640-11_x000d_  _x000d_   _x000d_  _x000d_  Way forward: Please review the work done so far and let us know in case of any queries. We will continue work on the remaining 3 countries, once we resume our operations, by 11:00 am Jakarta time, tomorrow (February 04, 2020)._x000d_  _x000d_   _x000d_  _x000d_  Let us know in case of any realignments,_x000d_  _x000d_   _x000d_  _x000d_  Best regards,_x000d_  _x000d_  Prince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Tanuj Anand _x000d_  Sent: 03 February 2020 11:55_x000d_  To: Ramesh.Shreekar@"/>
    <s v="170640-11_x000d_  "/>
    <n v="12"/>
    <x v="1"/>
    <d v="2020-02-03T00:00:00"/>
    <x v="24"/>
    <x v="22"/>
    <s v="Correct"/>
  </r>
  <r>
    <n v="126"/>
    <d v="2020-02-03T20:02:05"/>
    <s v="Bianca Metzler"/>
    <s v="Saaby, Thomas"/>
    <s v="BCG"/>
    <s v="Attn. Thomas: EVS - BCG - Deliverable - Support need on validating website information_RES1060120_February 3, 2020"/>
    <s v="Dear Thomas,_x000d_  _x000d_   _x000d_  _x000d_  Hope you had a lovely weekend and nice start of the week._x000d_  _x000d_   _x000d_  _x000d_  I am reaching out with the final Excel and PPT files – please find them attached. Our local language analysts have looked into the Italian, French and German versions of Pandora while for the others, the English based website of the respective country was leveraged._x000d_  _x000d_   _x000d_  _x000d_  To offer a comprehensive and consolidated data, all the important notes have been included in the Excel file. Nonetheless, should you have any queries, please feel free to let me know and I will gladly clarify them._x000d_  _x000d_   _x000d_  _x000d_  Efforts Invested: 4.5 Hours (Total Hours: 6.5 Hours)_x000d_  _x000d_  Charge Code: 339101-59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we can be of help with anything else, please feel free to reach out and we will gladly book our earliest availability._x000d_  _x000d_   _x000d_  _x000d_  Wishing you a nice afternoon,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Friday, January 31, 2020 5:44 PM_x000d_  To: Saaby, Thomas &lt;Saaby.Thomas@"/>
    <s v="339101-59_x000d_  "/>
    <n v="4.5"/>
    <x v="4"/>
    <d v="2020-02-03T00:00:00"/>
    <x v="25"/>
    <x v="47"/>
    <s v="Correct"/>
  </r>
  <r>
    <n v="127"/>
    <d v="2020-02-03T20:06:27"/>
    <s v="Paula Barb"/>
    <s v="Yamauchi.Katsutoshi@bcg.com"/>
    <s v="BCG"/>
    <s v="Attn. Katsutoshi: EVS - BCG - Deliverable _RESearch on partnership model between a major bank and money transfer service providers_RES1059142_February 3,2020"/>
    <s v="Hi Katsutoshi,_x000d_  _x000d_   _x000d_  _x000d_  Today, I have managed to look for partnerships for all the remaining providers in the list._x000d_  _x000d_   _x000d_  _x000d_  Please see the following remarks:_x000d_  _x000d_  *_x0009_Western Union has over 500,000 agent locations around the globe in over 200 countries offering the possibility to send money to billions of bank accounts in over 130 currencies. (source 1 &lt;https://corporate.westernunion.com/index.html&gt; ) (source 2 &lt;https://corporate.westernunion.com/partnerships.html&gt; )_x000d_  *_x0009_Vianex is a trade name for Viamericas. The company is private and its second largest shareholder is the International Finance Corporation (“IFC”), a part of the World Bank Group. (source &lt;https://corporate.viamericas.com/about/&gt; )_x000d_  *_x0009_Xoom’s partner banks can only be seen by selecting each country on the official website. (source &lt;https://www.xoom.com/xoom-locations&gt; )_x000d_  *_x0009_World First, MoneyGram and Ria do not provide a list of partnerships with banks; the information is mainly available through press releases._x000d_  _x000d_   _x000d_  _x000d_  Efforts Invested: 4.5 Hours (Total Hours: 10 Hours)_x000d_  _x000d_  Charge Code: 196842-58_x000d_  _x000d_   _x000d_  _x000d_  Look forward to hearing from you. 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lt;Paula.Barb@evalueserve.com &lt;mailto:Paula.Barb@evalueserve.com&gt; &gt; _x000d_  Sent: Monday, February 3, 2020 10:50 AM_x000d_  To: Yamauchi.Katsutoshi@"/>
    <s v="196842-58_x000d_  "/>
    <n v="4.5"/>
    <x v="4"/>
    <d v="2020-02-03T00:00:00"/>
    <x v="26"/>
    <x v="35"/>
    <s v="Correct"/>
  </r>
  <r>
    <n v="128"/>
    <d v="2020-02-03T20:10:41"/>
    <s v="Katherine Arcaya"/>
    <s v="Jimenez.Macarena@bcg.com"/>
    <s v="BCG"/>
    <s v="Attn. Macarena: Evalueserve Acknowledgment: Busqueda de prensa proyecto Horizonte de Colbun_RES1061643_Feb 3, 2020"/>
    <s v="Hola Maca,_x000d_  _x000d_   _x000d_  _x000d_  Gracias por compartir este request con nosotros. Tenemos capacidad para ayudarte desde nuestro centro en Chile hoy, en la segunda parte del día. _x000d_  _x000d_   _x000d_  _x000d_  En cuanto a metodología, haremos una búsqueda general en prensa, sitio de la compañía y reportes publicados para localizar información detallada sobre el proyecto Horizontes de Colbún._x000d_  _x000d_   _x000d_  _x000d_  Recolectaremos la mayor cantidad de información posible y compartiremos nuestros resultados para el final del día (alrededor de las 7PM hora de Santiago). Espero esto sea conveniente._x000d_  _x000d_   _x000d_  _x000d_  Por favor avísanos en caso de preguntas o alineamientos necesarios._x000d_  _x000d_   _x000d_  _x000d_  Saludos y que tengas lindo día!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Monday, February 03, 2020 11:30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643 &lt;https://bcg.service-now.com/nav_to.do?uri=u_request_drs_kpo_evs.do%3Fsys_id=691524f01b7a8c14b176964ead4bcb0f%26sysparm_stack=u_request_drs_kpo_evs_list.do&gt; _x000d_  Requestor: Jimenez Macarena_x000d_  Request Subject: Busqueda de prensa proyecto Horizonte de Colbun_x000d_  Requested Deadline: _x000d_  _x000d_  Original Request:_x000d_  From: Jimenez.Macarena@"/>
    <e v="#VALUE!"/>
    <n v="0"/>
    <x v="0"/>
    <d v="2020-02-03T00:00:00"/>
    <x v="0"/>
    <x v="48"/>
    <s v="Correct"/>
  </r>
  <r>
    <n v="129"/>
    <d v="2020-02-03T20:17:26"/>
    <s v="Kathrin Groszhart"/>
    <s v="Feldmeier.Anna@bcg.com"/>
    <s v="BCG"/>
    <s v="Attn. Anna: Evalueserve – BCG – Update 2 _RESearch for Segment Financial KPIs for German Banks _RES1057684_January 31, 2020       "/>
    <s v="Hi Anna,_x000d_  _x000d_   _x000d_  _x000d_  Thank you for your go-ahead 😊. I will then book capacity for tomorrow, February 4, and reach out once we have resumed operations.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Feldmeier, Anna &lt;Feldmeier.Anna@"/>
    <e v="#VALUE!"/>
    <n v="0"/>
    <x v="4"/>
    <d v="2020-02-03T00:00:00"/>
    <x v="0"/>
    <x v="43"/>
    <s v="Correct"/>
  </r>
  <r>
    <n v="130"/>
    <d v="2020-02-03T20:19:22"/>
    <s v="Adela Blaga"/>
    <s v="Paulze.Aude@bcg.com"/>
    <s v="BCG"/>
    <s v="Attn. Aude: EVS Acknowledgement: Listing of 3 stars restaurants_RES1061574_January 3, 2020"/>
    <s v="Hello Aude,_x000d_  _x000d_   _x000d_  _x000d_  Thank you for reaching out with this assignment._x000d_  _x000d_   _x000d_  _x000d_  We have some capacity at our Romania center, therefore we will be able to start off today, February 3, and create the list of hotels in Excel, following the link and the indications provided below._x000d_  _x000d_   _x000d_  _x000d_  We will cover as much as possible in the following hour so as to share a first update, and will book the necessary time to continue tomorrow, February 4, in order to cover the remaining work. _x000d_  _x000d_   _x000d_  _x000d_  Any suggestions or changes you might have, please let us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
    <e v="#VALUE!"/>
    <n v="0"/>
    <x v="4"/>
    <d v="2020-02-03T00:00:00"/>
    <x v="0"/>
    <x v="49"/>
    <s v="Correct"/>
  </r>
  <r>
    <n v="131"/>
    <d v="2020-02-03T20:20:00"/>
    <s v="Kathrin Groszhart"/>
    <s v="Oleynikova, Yulia"/>
    <s v="BCG; Wicke, Mauritz; Schmidt, Carolin; Harter, Claudia"/>
    <s v="Attn. Yulia: EVS - BCG - Update 1 - Companies revenues_RES1061221_February 3, 2020"/>
    <s v="Hi Yulia,_x000d_  _x000d_   _x000d_  _x000d_  Thank you for your reply._x000d_  _x000d_   _x000d_  _x000d_  We will then wait for you to have a chance to look at the results and the available budget. In the meantime, we will keep this on hold.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Oleynikova, Yulia &lt;Oleynikova.Yulia@"/>
    <e v="#VALUE!"/>
    <n v="0"/>
    <x v="4"/>
    <d v="2020-02-03T00:00:00"/>
    <x v="0"/>
    <x v="39"/>
    <s v="Correct"/>
  </r>
  <r>
    <n v="132"/>
    <d v="2020-02-03T20:28:55"/>
    <s v="Sakshi Sharma"/>
    <s v="Chaudhury.Azraa@bcg.com"/>
    <s v="BCG; Karri Veera Bhadrareddy"/>
    <s v="Attn. Azraa: Evalueserve Update: Chemicals industry_RES1060723_February 03, 2020"/>
    <s v="Hi Azraa,_x000d_  _x000d_   _x000d_  _x000d_  Thank you for your reply, _x000d_  _x000d_   _x000d_  _x000d_  In this update, we have covered the first two segments ‘Specialty Chemicals’ and ‘Fine Chemicals’; however, for segment ‘Fine Chemicals’ work on parameter 4 and 5 is still in progress, along with locating global market reports on the Chemical sector. _x000d_  _x000d_   _x000d_  _x000d_  The availability of information on the ask was quite scattered and capturing the required information from the available data sources was a time intensive task. It took us more than anticipated time to compile the captured information into one Word document. Also, to locate and capture information on the asked parameters, we leveraged various sources (for instance, EMIS and Thomson One databases for industry and analyst reports respectively, Factiva for press articles followed by a General Internet search), which took us more than the estimated time to cover the first two segments. _x000d_  _x000d_   _x000d_  _x000d_  We have compiled our findings in the attached Word document and the supporting documents (such as Annual reports of companies, Market reports from EMIS and Factiva pull-outs) for the same can be retrieved from: https://send.bcg.com/X5Jv72u2Y3WIBvHGxSeP89Se _x000d_  _x000d_   _x000d_  _x000d_  Notes:_x000d_  _x000d_   _x000d_  _x000d_  Specialty Chemicals_x000d_  _x000d_   _x000d_  _x000d_  *_x0009_Parameter 1: Information on the extent to which proteins are involved in these segments_x000d_  _x000d_  *_x0009_To cover this parameter, we leveraged Factiva database followed by conducting a General Internet search; but, no direct information specific to the ask could be located_x000d_  *_x0009_However, while conducting press search on Factiva, we came across two article named ‘Renewables: Turning Wastewater Algae into Specialty Chemicals, published by Chemical Industry Digest, April 30, 2019’ and ‘Living Plants: One-Stop Shop for Protein Manufacturing, published by Chemical Engineering process, July 1, 2014’, through which it could be analysed that proteins are being used in the manufacturing or production process of the Specialty chemicals_x000d_  _x000d_  *_x0009_Parameter 2: Market reports covering information on the size, growth, trends in the segment and any barriers to entry_x000d_  _x000d_  *_x0009_We leveraged EMIS database, to check for market reports covering information on the size, growth, trends, etc. of the Specialty chemicals and located a report ‘Specialty Chemicals Market_Global Opportunity Analysis and Industry Forecast, 2019-2026’ published in December 2019 by Allied Market Research, which covers the Market overview (drivers, restraints, opportunities), Market size &amp; forecast of the Global Speciality Chemicals market along with its sub segments, by region and Competitive landscape (Key market players, top winning strategies, the key developments done by the top players, etc.)_x000d_  *_x0009_We have covered information on the Global Specialty Chemicals Market’s revenue by type (2018-2026), Market size &amp; forecast, drivers, restraints, etc. in the Word document_x000d_  *_x0009_No reports specific to ‘proteins’ could be located _x000d_  _x000d_  *_x0009_Parameter 3: Key competitors and their product offerings related to protein discovery and development_x000d_  _x000d_  *_x0009_From the above mentioned market report, we could locate a list of 10 global competitors in the specialty chemicals market. We have also provided the latest available Annual reports of these companies, in the pull-out link shared above_x000d_  *_x0009_Out of the 10 competitors captured, we have covered the top 5 companies (BASF SE, Bayer AG, Dow, Inc., Evonik Industries AG and Solvay SA) and have captured their product offering; however, the asked information could only be located for BASF, Bayer and Evonik. Please note that, the availability of information on the ask was on a lower side for this parameter, as the companies did not disclose much information about their new developments specific to proteins_x000d_  _x000d_  *_x0009_Parameter 4: New tech companies (AI-enabled or other) in the space, the customer need they are fulfilling_x000d_  _x000d_  *_x0009_To cover this parameter, we conducted a General Internet search and came across a (Link &lt;https://angel.co/specialty-chemicals&gt; ), which provides a list of around 127 companies covered under the Specialty Chemicals Start-ups. Please review the shared list and let us know which companies from the shared list you would like us to cover _x000d_  _x000d_  *_x0009_Parameter 5: Press releases of new technology or developments related to the segments_x000d_  _x000d_  *_x0009_Limited information was available for this parameter_x000d_  _x000d_   _x000d_  _x000d_  Fine Chemicals_x000d_  _x000d_   _x000d_  _x000d_  *_x0009_Parameter 1: Information on the extent to which proteins are involved in these segments_x000d_  _x000d_  *_x0009_During the course of our research, we came across a website &lt;https://www.syntor.co.uk/production-of-fine-chemicals/&gt;  which explains different process by which fine chemicals can be produced. It explains about two process (Extraction and Hydrolysis) through which it could be established that proteins are being used in the manufacturing or the production process of the Fine chemicals_x000d_  _x000d_  *_x0009_Parameter 2: Market reports covering information on the size, growth, trends in the segment and any barriers to entry_x000d_  _x000d_  *_x0009_We located a report on EMIS (‘Pharmaceutical Fine Chemicals Market (2017-2025)’  published by Grand View Research and captured the asked information from the same in the attached Word document. While conducting General Internet search for this parameter, we also came across a link which states that, when specialty chemicals are used for the food or pharmaceutical industry they are usually called fine chemicals (Link) &lt;https://www.wur.nl/en/show/Specialty-and-fine-chemicals.htm&gt;  _x000d_  *_x0009_Additionally, we found a market report on Fine chemicals ‘Fine Chemicals Market-Forecast(2020-2025)’ however, it is a paid report (USD 3,850 for single user). The report covers information on the ‘Product Benchmarking - Top 10 companies’,’ Fine Chemicals Market– Industry Market Entry Scenario’ and ’ Fine Chemicals Market Company Analysis ’etc. and we believe that it might contain useful information, therefore, we are sharing the (Link) &lt;https://www.industryarc.com/Report/15895/fine-chemicals-market.html&gt; , for your reference_x000d_  _x000d_  *_x0009_Parameter 3: Key competitors and their product offerings related to protein discovery and development_x000d_  _x000d_  *_x0009_We found a list of key competitors and their product offering from the report ‘Pharmaceutical Fine Chemicals Market (2017- 2025)’ published by Grand View Research_x000d_  *_x0009_We have also provided the latest available Annual reports of the competitors covered for this parameter, in the link shared above_x000d_  _x000d_  *_x0009_Work on the Parameter 4 and 5 is still pending_x000d_  _x000d_   _x000d_  _x000d_  Global Chemical Market_x000d_  _x000d_  *_x0009_To get an overview of the Global Chemical Market, we leveraged EMIS and found a market report ‘Global - Chemicals’ published by MarketLine on December, 2017. As per the report, “the global chemicals market grew by 4.6% in 2017 to reach a value of USD 4,325.7 billion and also forecast that by 2022, the global chemicals market is expected to have a value of USD 5,451.8 billion, an increase of 26% since 2017”. The report has categorized the chemicals into four sectors (Commodity chemicals, Specialty chemicals , Agricultural chemicals and Others) and also provides information of the leading companies like (BASF SE, DowDuPont Inc, Sinopec etc.)_x000d_  *_x0009_Additionally, we found a market report named Chemicals Global Market Report 2020 (Link &lt;https://www.thebusinessresearchcompany.com/report/chemicals-global-market-report&gt; ), which contains information regarding the market overview, key companies etc., in the Chemical sector. However, it is a paid report and costs USD 8,000 _x000d_  _x000d_   _x000d_  _x000d_  Efforts Invested: 10 hours_x000d_  _x000d_  Charge Code: 240883-51_x000d_  _x000d_   _x000d_  _x000d_  Way Forward: Please review the shared work and let us know in case of any queries. Since, the adopted methodology is taking us a lot of time to cover the asked information; therefore, let us know if you would like us to cover the other segments using the same approach or if you would like us to focus on any specific segments. Based on your reply, we will continue the work for ‘Fine chemicals’ along with the remaining 3 segments, once we resume our operations, by 11:00 pm New Jersey, today (February 03, 2020). _x000d_  _x000d_   _x000d_  _x000d_  Looking forward to your reply,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
    <s v="240883-51_x000d_  "/>
    <n v="10"/>
    <x v="1"/>
    <d v="2020-02-03T00:00:00"/>
    <x v="4"/>
    <x v="26"/>
    <s v="Correct"/>
  </r>
  <r>
    <n v="133"/>
    <d v="2020-02-03T20:29:33"/>
    <s v="Llindrisca Figueroa"/>
    <s v="Goldberg, David"/>
    <s v="Tiwari, Ritwik; BCG; Tamara Weitzel; Prashant Singh"/>
    <s v="Attn. David: Evalueserve - On Hold: - Historical pricing of aluminium based chemicals for water treatment_RES1061689_February 03, 2020"/>
    <s v="Thank you for your Email, David. _x000d_  _x000d_   _x000d_  _x000d_  By the time we received your Email, we already covered 2 utilities. Please find attached our output. _x000d_  _x000d_   _x000d_  _x000d_  As you mentioned, information is on the lower side. We were not able to find any document that mention the purchase of specific aluminium based chemical. Only for Greenburgh, we found that they purchase the water from the city of New York and that it has already passed through required treatment before getting to Greenburgh._x000d_  _x000d_   _x000d_  _x000d_  Efforts Invested: 1 Hour_x000d_  _x000d_  Charge Code: 343212-34_x000d_  _x000d_   _x000d_  _x000d_  As required, we will put your request on hold. Please let us know if you need further support on this or in the future and we will be happy to book the earliest slot available to assist you. _x000d_  _x000d_   _x000d_  _x000d_  Looking forward to work with you again.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Goldberg, David [mailto:Goldberg.David@"/>
    <s v="343212-34_x000d_  "/>
    <n v="1"/>
    <x v="0"/>
    <d v="2020-02-03T00:00:00"/>
    <x v="3"/>
    <x v="50"/>
    <s v="Correct"/>
  </r>
  <r>
    <n v="134"/>
    <d v="2020-02-03T20:36:12"/>
    <s v="Bruno Pasten"/>
    <s v="Davies, Charlie"/>
    <s v="BCG; Prashant Singh"/>
    <s v="RE: Attn. Charlie: Evalueserve Deliverable: Check of Blast Furnace plant owners_RES1060232_February 3, 2020"/>
    <s v="Hi Charlie,_x000d_  _x000d_   _x000d_  _x000d_  Please find attached the deliverable for your request. Today, we were able to finish all the 22 remaining plants from the Excel file._x000d_  _x000d_   _x000d_  _x000d_  Points to note:_x000d_  _x000d_  *         Information availability for Brazilian companies was lower in comparison to other countries. We have added comments for each particular case in the Excel file._x000d_  _x000d_   _x000d_  _x000d_  Efforts Invested: 2 Hours (Total Hours: 8 Hours)_x000d_  _x000d_  Charge Code: 125680-47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you require assistance on any other task and we will be happy to book the earliest available time slot for you, accordingly._x000d_  _x000d_   _x000d_  _x000d_  Looking forward to working with you on future assignments. 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03, 2020 9:51 AM_x000d_  To: Davies, Charlie &lt;Davies.Charlie@"/>
    <s v="125680-47_x000d_  "/>
    <n v="2"/>
    <x v="0"/>
    <d v="2020-02-03T00:00:00"/>
    <x v="6"/>
    <x v="9"/>
    <s v="Correct"/>
  </r>
  <r>
    <n v="135"/>
    <d v="2020-02-03T20:39:22"/>
    <s v="Bianca Metzler"/>
    <s v="Bright, Adnah"/>
    <s v="BCG; de Gorgolas, Miguel"/>
    <s v="Attn. Adnah: EVS - BCG - Update 1 - Urgent: 311854-29 - KSA Healthcare costs_RES1056682_February 3, 2020"/>
    <s v="Hi Adnah,_x000d_  _x000d_   _x000d_  _x000d_  Apologies for the delay. I am attaching the revised version of the Excel file – we have cleaned up the categories and all seems to be good now with the pivot. _x000d_  _x000d_   _x000d_  _x000d_  Do note that we have blocked capacity for tomorrow, to assist you with the remaining impairments. In the meantime, it would be great if you could confirm on which ones you would like us to focus on – the entries with contain a dash instead of a classification or the ones for which we have left a comment that the respective disease falls under several classifications._x000d_  _x000d_   _x000d_  _x000d_  Efforts Invested: 1.5 Hours (Total Hours: 27.5 Hours)_x000d_  _x000d_  Charge Code: 311854-29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Monday, February 3, 2020 10:21 AM_x000d_  To: Bright, Adnah &lt;Bright.Adnah@"/>
    <s v="311854-29_x000d_  "/>
    <n v="1.5"/>
    <x v="4"/>
    <d v="2020-02-03T00:00:00"/>
    <x v="27"/>
    <x v="13"/>
    <s v="Correct"/>
  </r>
  <r>
    <n v="136"/>
    <d v="2020-02-03T20:40:08"/>
    <s v="Bianca Metzler"/>
    <s v="Chourasia, Amber; Smarth Grover"/>
    <s v="BCG"/>
    <s v="Attn. Amber: Evalueserve Update: Data on small appliances_RES1061040_February 03, 2020"/>
    <s v="Hi Amber,_x000d_  _x000d_   _x000d_  _x000d_  Many thanks for your reply and glad that our colleagues were able to help._x000d_  _x000d_   _x000d_  _x000d_  Feel free to reach out to us whenever needed and we will gladly book the earliest available slot.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hourasia, Amber &lt;Chourasia.Amber@"/>
    <e v="#VALUE!"/>
    <n v="0"/>
    <x v="4"/>
    <d v="2020-02-03T00:00:00"/>
    <x v="0"/>
    <x v="34"/>
    <s v="Correct"/>
  </r>
  <r>
    <n v="137"/>
    <d v="2020-02-03T20:45:34"/>
    <s v="Llindrisca Figueroa"/>
    <s v="Schmidt.Claire@bcg.com"/>
    <s v="BCG"/>
    <s v="Attn. Claire: Evalueserve - Acknowledgment: Research Request_RES1061681_Feb 3, 2020"/>
    <s v="Hello Claire, _x000d_  _x000d_   _x000d_  _x000d_  Thank you for sharing this request with us. Note that we will initiate efforts on this task shortly from our center in Chile. _x000d_  _x000d_   _x000d_  _x000d_  We just went through your instructions, and everything seems clear. We will conduct open searches to find any relevant information to answer your doubts on the three points you shared with us: Therapy Day Schools (TDS) in Illinois, Autism Spectrum Disorder (ASD) Training Market, Autism Spectrum Disorder (ASD) screening and diagnostic market. We will send you our results by our EOD in around 7 hours. _x000d_  _x000d_   _x000d_  _x000d_  We hope this is suitable for you and please let us know in case of any change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Request Management System [mailto:bcg@service-now.com] _x000d_  Sent: Monday, February 03, 2020 11:49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681 &lt;https://bcg.service-now.com/nav_to.do?uri=u_request_drs_kpo_evs.do%3Fsys_id=aeb9e4bc1bba8c14b176964ead4bcbd6%26sysparm_stack=u_request_drs_kpo_evs_list.do&gt; _x000d_  Requestor: Schmidt Claire_x000d_  Request Subject: Research Request- Claire Schmidt_x000d_  Requested Deadline: _x000d_  _x000d_  Original Request:_x000d_  From: Schmidt.Claire@"/>
    <e v="#VALUE!"/>
    <n v="0"/>
    <x v="0"/>
    <d v="2020-02-03T00:00:00"/>
    <x v="0"/>
    <x v="51"/>
    <s v="Correct"/>
  </r>
  <r>
    <n v="138"/>
    <d v="2020-02-03T20:58:21"/>
    <s v="Bianca Metzler"/>
    <s v="Wong.Hanson@bcg.com"/>
    <s v="BCG"/>
    <s v="Attn. Hanson: EVS Acknowledgement: Auto auction pricing_RES1061713_February 3, 2020"/>
    <s v="Hi Hanson,_x000d_  _x000d_   _x000d_  _x000d_  Many thanks for reaching out to us. We will gladly help with this research tomorrow, February 4, from our India center._x000d_  _x000d_   _x000d_  _x000d_  The analyst will go through the task requirements and get back to you with more details on methodology, delivery timelines and any queries that might come up once started to look into this._x000d_  _x000d_   _x000d_  _x000d_  Hope this works for you and do let us know in case of any changes from your side.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Monday, February 3, 2020 5:1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713 &lt;https://bcg.service-now.com/nav_to.do?uri=u_request_drs_kpo_evs.do%3Fsys_id=5ddea4bc1b3e8c14b176964ead4bcbf7%26sysparm_stack=u_request_drs_kpo_evs_list.do&gt; _x000d_  Requestor: Wong Hanson_x000d_  Request Subject: Auto auction pricing_x000d_  Requested Deadline: _x000d_  _x000d_  Original Request:_x000d_  From: Wong.Hanson@"/>
    <e v="#VALUE!"/>
    <n v="0"/>
    <x v="4"/>
    <d v="2020-02-03T00:00:00"/>
    <x v="0"/>
    <x v="52"/>
    <s v="Correct"/>
  </r>
  <r>
    <n v="139"/>
    <d v="2020-02-03T21:01:03"/>
    <s v="Maria Somfelean"/>
    <s v="Ahn.Alice@bcg.com"/>
    <s v="BCG"/>
    <s v="Attn. Alice: EVS - BCG - Deliverable - Protein folding AI technology_RES1060054_February 3, 2020"/>
    <s v="Hi Alice, _x000d_  _x000d_   _x000d_  _x000d_  As promised, I am coming back with our findings on the two segments of interests – attached is the updated Excel file along with some supporting materials. Please note that, we have deployed one more analyst and have managed to cover the entire task by leveraging reports and articles retrieved either through a General Internet search or from EMIS database._x000d_  _x000d_   _x000d_  _x000d_  • Enzyme enhanced oil recovery_x000d_  _x000d_  -          This technology is part of Microbial EOR techniques (MEOR) - in which micro-organisms are injected in the reservoir, or combustion EOR, that involves in-situ burning of some of the oil to generate both heat and gases that help the rest of the oil move more easily. (Source &lt;https://www.iea.org/commentaries/whatever-happened-to-enhanced-oil-recovery&gt; )_x000d_  _x000d_  -          For this segment, no specific report on market size, growth or trends has been identified. However, during our research, we came across and included in the file a few paid reports about “Enhanced Oil Recovery Market” but unfortunately, we could not check if the targeted topic is mentioned in them. (Source 1 &lt;https://www.grandviewresearch.com/industry-analysis/enhanced-oil-recovery-eor-markethttps:/www.prnewswire.com/news-releases/enhanced-oil-recovery-market-by-application-technology--region-to-2024-global-market-insights-inc-300899087.html&gt; , Source 2 &lt;https://www.prnewswire.com/news-releases/enhanced-oil-recovery-market-by-application-technology--region-to-2024-global-market-insights-inc-300899087.html&gt; , Source 3 &lt;https://www.psmarketresearch.com/market-analysis/enhanced-oil-recovery-market&gt; ) By looking at this &lt;https://www.iea.org/commentaries/whatever-happened-to-enhanced-oil-recovery&gt;  article, Other EOR chapters of these reports might contain further information about Microbial EOR and Enzyme Enhanced Oil Recovery (EEOR) but as mentioned previously, we could not verify the information._x000d_  _x000d_  -          While looking for competitors, we have found 6 private companies that are producing enzymes used in oil processes, however none of them have any investors data or annual reports. _x000d_  _x000d_  -          The articles and press releases on this topic are on the lower side and most of them were published in 2015 and 2016, the articles have been included accordingly in the file for your reference._x000d_  _x000d_   _x000d_  _x000d_  • Enzymes for biomass conversion_x000d_  _x000d_  -          Regarding the market size, growth and trends, the information for this specific type of enzymes proved to be low. The Global Enzymes Market was valued at $7,082 million in 2017, and is projected to reach $10,519 million in 2024 at a CAGR of 5.7% from 2018 to 2024, according to Allied Market Research &lt;https://www.alliedmarketresearch.com/enzymes-market&gt; . On the contrary, the biomass enzymes are a small component of enzymes market, and so far we could not locate any recent study to cover the required parameters for it. However, among the challenges faced by this submarket, there are the government restraints and regulations as well as the lack of a uniform regulatory structure for the use of the enzymes, according to Fior Market Research &lt;https://www.fiormarkets.com/report/enzymes-market-by-type-protease-carbohydrase-lipase-polymerase-396080.html&gt; . _x000d_  _x000d_  -          For key competitors, we have selected from the following list &lt;https://www.fiormarkets.com/report/enzymes-market-by-type-protease-carbohydrase-lipase-polymerase-396080.html&gt;  those players involved in biomass conversion through enzymes, and have added a description of their activity/ products in Excel. We have also extracted some annual reports (attached) for three of them: DowDu Pont, Novozymes, and DSM._x000d_  _x000d_  -          For start-up companies in the field, we have identified several names but in case you want an even larger list than the one in Excel, please feel free to take a look at this source &lt;https://www.labiotech.eu/tops/industrial-biotechnology-companies-europe/&gt;  by Labiotech. Eu.  _x000d_  _x000d_  -          Concerning the press releases, for some we could provide the link to the respective article, but for a couple of them we needed to download the documents (attached)  from EMIS. _x000d_  _x000d_   _x000d_  _x000d_  Efforts Invested: 10 Hours_x000d_  _x000d_  Charge Code: 240883-5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results prove useful and in case of any further help needed on this or anything else, please do not hesitate to let us know.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China center will be closed till February 09, 2020, following a government advisory in the country._x000d_  _x000d_   _x000d_  _x000d_  From: Maria Somfelean _x000d_  Sent: Monday, February 03, 2020 10:20 AM_x000d_  To: Ahn.Alice@"/>
    <s v="240883-51_x000d_  "/>
    <n v="10"/>
    <x v="4"/>
    <d v="2020-02-03T00:00:00"/>
    <x v="4"/>
    <x v="33"/>
    <s v="Correct"/>
  </r>
  <r>
    <n v="140"/>
    <d v="2020-02-03T21:05:36"/>
    <s v="Bianca Metzler"/>
    <s v="Wiesner, Richard"/>
    <s v="BCG; Shikha Singh (CaPs-08)"/>
    <s v="Attn. Richard: Evalueserve Update: Locations ranking for greenfield med tech plants_RES1056007_January 28, 2020"/>
    <s v="Hi Richard,_x000d_  _x000d_   _x000d_  _x000d_  Many thanks for your reply and for sharing this additional task with us._x000d_  _x000d_   _x000d_  _x000d_  Our India center has capacity to resume work on this request tomorrow and will get back to you with more details as soon as initiating work on it._x000d_  _x000d_   _x000d_  _x000d_  Hope this works for you and do let us know in case of anything else.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Wiesner, Richard &lt;Wiesner.Richard@"/>
    <e v="#VALUE!"/>
    <n v="0"/>
    <x v="4"/>
    <d v="2020-02-03T00:00:00"/>
    <x v="0"/>
    <x v="53"/>
    <s v="Correct"/>
  </r>
  <r>
    <n v="141"/>
    <d v="2020-02-03T21:14:26"/>
    <s v="Marcela Landaeta"/>
    <s v="Omar, Mohammed"/>
    <s v="BCG"/>
    <s v="RE: Attn. Mohammed: Evalueserve Update Request Receipt: New Request _RES1061169_February 03, 2020"/>
    <s v="Hi Mohammed_x000d_  _x000d_   _x000d_  _x000d_  Please find attached our first update for this task.  _x000d_  _x000d_   _x000d_  _x000d_  We have located information for Riyadh and for Dubai in different categories by conducting open internet search with different key words. Please review the data gathered until now._x000d_  _x000d_   _x000d_  _x000d_  Efforts Invested: 2 Hours _x000d_  _x000d_  Charge Code: 281392-22_x000d_  _x000d_  Way Forward: Please let us know if you have a budget cap in mind. In the meantime, we will continue our search and will share another update after 2 hours of work._x000d_  _x000d_   _x000d_  _x000d_  Looking forward to your commen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Omar, Mohammed [mailto:Omar.Mohammed@"/>
    <s v="281392-22_x000d_  "/>
    <n v="2"/>
    <x v="0"/>
    <d v="2020-02-03T00:00:00"/>
    <x v="28"/>
    <x v="37"/>
    <s v="Correct"/>
  </r>
  <r>
    <n v="142"/>
    <d v="2020-02-03T21:18:19"/>
    <s v="Andra Ciobanu"/>
    <s v="Bigelow.Sara@bcg.com"/>
    <s v="BCG"/>
    <s v="Attn. Sara: EVS - BCG - Update 1 - Gastroenterology company profile data_RES1059879_January 31, 2020"/>
    <s v="Hi Sara,_x000d_  _x000d_   _x000d_  _x000d_  Hope you are having a pleasant start of the week. We are coming back with another update, covering additional eight companies, which have been researched using the established methodology._x000d_  _x000d_   _x000d_  _x000d_  General notes:_x000d_  _x000d_  *         An entity for the entry Founding GI Practices could not be identified and thus we did not include it in the file. We suspect it might be a bit of extra text but if this is not the case, please let us know what the targeted company would be and we will gladly analyze it._x000d_  _x000d_  *         Revenue figures have been added in USDM. _x000d_  _x000d_  *         “WIP” was used to mark the fields that still require research._x000d_  _x000d_   _x000d_  _x000d_  Capital Digestive Care: The NPs of Capital Digestive Care are all CRNP (Certified Registered Nurse Practitioner)._x000d_  _x000d_   _x000d_  _x000d_  InSite Digestive Health Care: According to the official website, it has several offices in Pasadena, West Hills, Burlingame and San Francisco. However, the website does not give the specific location in these cities that the physician serves. Thus, we have provided the number of doctors per city.  _x000d_  _x000d_   _x000d_  _x000d_  Digestive Care_x000d_  _x000d_  *         This company has several locations in most of their cities – since they do not have any specific names, we have added a number at the end of the location, in order to differentiate them. Foe example, for the locations from “Coral Springs”, we have “Coral Springs 1”, “Coral Springs 2” and “Coral Springs 3”._x000d_  _x000d_  *         Similar to InSite Digestive Health Care, the website does not mention where exactly the doctors practice. Thus, we have applied the previously described methodology to capture the number of doctors which work in one city._x000d_  _x000d_  *         Digestive Care has 10 APRN (Advanced Practice Registered Nurse), which we were not sure where to include (NP or RNA). Hence, we have mentioned them in the cell separately._x000d_  _x000d_  *         The company mentions Fecal Microbiota Transplant (FMT) and FibroScan as “new technologies”. However, we included them in the comments sections since it is unclear what qualifies them as “new technologies”._x000d_  _x000d_   _x000d_  _x000d_  Advanced Digestive Care: While it does not provide a list of conditions they treat, they have offer information on a number of diseases in their “Improving Health” section. Because they have no mentions of treating them in their facilities, we did not include this in the corresponding column but we added the enumeration in the Comment section, in case it proves of interest.(Source &lt;https://digestive.care/improving-health/digestive-health-education/&gt; )_x000d_  _x000d_   _x000d_  _x000d_  Efforts Invested: 13 Hours (Total Hours: 19.5 Hours)_x000d_  _x000d_  Charge Code: 317298-76_x000d_  _x000d_   _x000d_  _x000d_  We will continue work on the remaining entries tomorrow, January 4 and send the results as soon as covered, no later than our EOD (8 am, PST). In case of any suggestions based on this update, please let us know and we will gladly realign with your needs.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Monday, February 3, 2020 9:52 AM_x000d_  To: Bigelow.Sara@"/>
    <s v="317298-76_x000d_  "/>
    <n v="13"/>
    <x v="4"/>
    <d v="2020-02-03T00:00:00"/>
    <x v="29"/>
    <x v="12"/>
    <s v="Correct"/>
  </r>
  <r>
    <n v="143"/>
    <d v="2020-02-03T21:18:58"/>
    <s v="Bruno Pasten"/>
    <s v="Kahn.Emily@bcg.com"/>
    <s v="BCG"/>
    <s v="Attn. Emily: EVS Acknowledgement: Data pull from Capterra_RES1061690_February 3, 2020"/>
    <s v="Hi Emily,_x000d_  _x000d_   _x000d_  _x000d_  Thank you for sharing this request with us. This is Bruno from Evalueserve Chile center._x000d_  _x000d_   _x000d_  _x000d_  Please note we will initiate efforts on this task today, February 3 from our Center. As requested, we will pull information for every profile from the attached link and fill out the data on the shared Excel file. Specifically, we will fill one row for every profile including:_x000d_  _x000d_  *         Company name_x000d_  _x000d_  *         Website_x000d_  _x000d_  *         Description_x000d_  _x000d_  *         Link to key customer (y/n)_x000d_  _x000d_  o   We will take as a “Y” if the company title or description clearly address grain elevators or mills_x000d_  _x000d_   _x000d_  _x000d_  Please let us know if you would like us to check through each company’s website to see if they talk about grain elevators or mills or only check through Capterra’s information. Meanwhile, we will just check through Capterra’s website. _x000d_  _x000d_   _x000d_  _x000d_  We will share as much as we can cover by our EOD, around 4:00 PM (16:00) Chicago Time._x000d_  _x000d_   _x000d_  _x000d_  Looking forward to your comments, if you have any updates or comments, please let us know.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
    <e v="#VALUE!"/>
    <n v="0"/>
    <x v="0"/>
    <d v="2020-02-03T00:00:00"/>
    <x v="0"/>
    <x v="54"/>
    <s v="Correct"/>
  </r>
  <r>
    <n v="144"/>
    <d v="2020-02-03T21:26:59"/>
    <s v="Adela Blaga"/>
    <s v="Paulze.Aude@bcg.com"/>
    <s v="BCG"/>
    <s v="Attn. Aude: EVS - BCG - Update -  Listing of 3 stars restaurants_RES1061574_January 3, 2020"/>
    <s v="Hello Aude,_x000d_  _x000d_   _x000d_  _x000d_  We are getting in touch with an update covering 100 out of the 357 total number of hotels on Michelin Guide website. _x000d_  _x000d_   _x000d_  _x000d_  We have also booked capacity for tomorrow to continue our efforts on this request._x000d_  _x000d_   _x000d_  _x000d_  Efforts Invested: 1 Hours _x000d_  _x000d_  Charge Code: 426437-00_x000d_  _x000d_   _x000d_  _x000d_  Should you have any notes on the work shared so far, please let us know.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Monday, February 3, 2020 4:49 PM_x000d_  To: Paulze.Aude@"/>
    <s v="426437-00_x000d_  "/>
    <n v="1"/>
    <x v="4"/>
    <d v="2020-02-03T00:00:00"/>
    <x v="30"/>
    <x v="49"/>
    <s v="Correct"/>
  </r>
  <r>
    <n v="145"/>
    <d v="2020-02-03T21:28:02"/>
    <s v="Laura Blaga"/>
    <s v="Gutry, Hayden"/>
    <s v="BCG"/>
    <s v="Attn. Hayden: EVS - BCG - Update 2 - Sponsorship Revenue for Professional Sports Club _RES1054974_January 31, 2020"/>
    <s v="Hi Hayden,_x000d_  _x000d_   _x000d_  _x000d_  Thank you for your go ahead._x000d_  _x000d_   _x000d_  _x000d_  Tomorrow morning, as soon as resuming operations, I will leverage the websites of the targeted football clubs to access the official Facebook, Instagram and Twitter accounts and capture the number of followers. The results will be shared in a separate Excel file and shared as soon as finished._x000d_  _x000d_   _x000d_  _x000d_  Should there be any changes in the meantime, feel free to let me know._x000d_  _x000d_   _x000d_  _x000d_  Have a great evening,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Gutry, Hayden [mailto:Gutry.Hayden@"/>
    <e v="#VALUE!"/>
    <n v="0"/>
    <x v="4"/>
    <d v="2020-02-03T00:00:00"/>
    <x v="0"/>
    <x v="44"/>
    <s v="Correct"/>
  </r>
  <r>
    <n v="146"/>
    <d v="2020-02-03T21:32:06"/>
    <s v="Marcela Landaeta"/>
    <s v="Omar, Mohammed"/>
    <s v="BCG"/>
    <s v="RE: Attn. Mohammed: Evalueserve Update Request Receipt: New Request _RES1061169_February 03, 2020"/>
    <s v="Hi Mohammed, _x000d_  _x000d_   _x000d_  _x000d_  Thank you for your swift reply. We will continue for 1 more hour of work, following the parameters shared. _x000d_  _x000d_   _x000d_  _x000d_  Please note we are currently in our lunch break and we will share our results in around two more hours.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Omar, Mohammed [mailto:Omar.Mohammed@"/>
    <e v="#VALUE!"/>
    <n v="0"/>
    <x v="0"/>
    <d v="2020-02-03T00:00:00"/>
    <x v="0"/>
    <x v="37"/>
    <s v="Correct"/>
  </r>
  <r>
    <n v="147"/>
    <d v="2020-02-03T21:50:22"/>
    <s v="Bruno Pasten"/>
    <s v="Davies, Charlie"/>
    <s v="BCG; Prashant Singh"/>
    <s v="RE: Attn. Charlie: Evalueserve Deliverable: Check of Blast Furnace plant owners_RES1060232_February 3, 2020"/>
    <s v="Hi Charlie,_x000d_  _x000d_   _x000d_  _x000d_  Thank you for your Email. As per our understanding, and having checked the link shared by you, we also believe that “Lianyungang-City” has the same owner. Also, double checking the website link we shared we noticed the site has a copyright for 2006-2009. Despite the website it is still running and is the official site for that company, this may mean that the website has not been updated. _x000d_  _x000d_   _x000d_  _x000d_  As per your query, we believe that for North America and most of Europe information is reliable, as most of the information has been extracted from official company websites and or press releases. Hence, we believe they are reliable sources._x000d_  _x000d_   _x000d_  _x000d_  For the cases of China and Brazil specifically, information availability was more restricted and we have limited the search to company websites and/or news articles and press search. Please note that we have not checked any databases so far._x000d_  _x000d_   _x000d_  _x000d_  Hope this is useful for you and please do not hesitate in contacting us in case of any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Davies, Charlie [mailto:Davies.Charlie@"/>
    <e v="#VALUE!"/>
    <n v="0"/>
    <x v="0"/>
    <d v="2020-02-03T00:00:00"/>
    <x v="0"/>
    <x v="9"/>
    <s v="Correct"/>
  </r>
  <r>
    <n v="148"/>
    <d v="2020-02-03T21:52:00"/>
    <s v="Bruno Pasten"/>
    <s v="Kahn, Emily"/>
    <s v="BCG"/>
    <s v="RE: Attn. Emily: EVS Acknowledgement: Data pull from Capterra_RES1061690_February 3, 2020"/>
    <s v="Hi Emily,_x000d_  _x000d_   _x000d_  _x000d_  Thank you for your quick reply. We will proceed accordingly._x000d_  _x000d_   _x000d_  _x000d_  Please let us know in case of any changes._x000d_  _x000d_   _x000d_  _x000d_  Best regards,_x000d_  Bruno_x000d_  _x000d_   _x000d_  _x000d_  Bruno Pasten | Business Analyst | Evalueserve | +56 32 299 6100 (Extn. 6119) _x000d_  _x000d_   _x000d_  _x000d_  Evalueserve Chile S.A., Alvarez 646, Piso-10, Edf. Alcazar, Viña del Mar, 2580107 Chile_x000d_  _x000d_   _x000d_  _x000d_  From: Kahn, Emily [mailto:Kahn.Emily@"/>
    <e v="#VALUE!"/>
    <n v="0"/>
    <x v="0"/>
    <d v="2020-02-03T00:00:00"/>
    <x v="0"/>
    <x v="54"/>
    <s v="Correct"/>
  </r>
  <r>
    <n v="149"/>
    <d v="2020-02-03T21:53:44"/>
    <s v="Nicolas Quagliotti"/>
    <s v="Wang, Wray"/>
    <s v="BCG; Amit Sampaul; Rajat Jain (Caps-08); Bhawna Vashisth"/>
    <s v="RE: Attn. Wray: Evalueserve Update: Data request on all sectors_RES1059483_February 03, 2020"/>
    <s v="Hi Wray,_x000d_  _x000d_   _x000d_  _x000d_  Apologies for the delay, please find our results for this request below._x000d_  _x000d_   _x000d_  _x000d_  We have compiled some reports and articles that we think might be useful for you, as these give insights of the investment approaches being used as well as their growth in the markets. Please note that we were not able to locate information for a consolidated list of approaches or trends._x000d_  _x000d_   _x000d_  _x000d_  Efforts Invested: 2 Hours (Total Hours India: 2 Hours; Total Hours Chile: 8 Hours)_x000d_  _x000d_  Charge Code: 264593-61_x000d_  _x000d_   _x000d_  _x000d_  Hope this is useful for you and please let us know in case of any remark. Also, kindly let if know if you need further assistance on this or any future assignments._x000d_  _x000d_   _x000d_  _x000d_  Best regards,_x000d_  _x000d_  Nicolas_x000d_  _x000d_   _x000d_  _x000d_  Our findings_x000d_  _x000d_   _x000d_  _x000d_  Robo-Advisors_x000d_  _x000d_  *         Robo-advisors are platforms that use algorithms to manage users’ investment platforms. BI Intelligence forecasts that robo-advisors will manage around 10% of total global assets under management (AUM) by 2020. This equates to around $8 trillion (link &lt;https://www.businessinsider.com.au/the-robo-advising-report-market-forecasts-key-growth-drivers-and-how-automated-asset-management-will-change-the-advisory-industry-2016-6&gt; )._x000d_  _x000d_   _x000d_  _x000d_  _x000d_  _x000d_   _x000d_  _x000d_   _x000d_  _x000d_  Algorithmic Trading_x000d_  _x000d_  *         According the Algorithmic Trading Market Report &lt;https://www.mordorintelligence.com/industry-reports/algorithmic-trading-market&gt;  by Morder Intelligence, Algorithmic trading is responsible for around 60-73% of all U.S. equity trading._x000d_  _x000d_  *         More sources regarding the impact of Algorithmic Trading in the markets, Link 1 &lt;https://www.ft.com/content/e689a67e-2911-11e8-b27e-cc62a39d57a0&gt; , Link 2 &lt;https://seekingalpha.com/article/4075359-investment-algorithms-3-things-your-financial-advisor-doesnt-know-article-podcast&gt; , for your reference._x000d_  _x000d_   _x000d_  _x000d_   _x000d_  _x000d_  Impact Investing_x000d_  _x000d_  *         According to GIIN’s Sizing the Impact Investing Market Report &lt;https://thegiin.org/assets/Sizing%20the%20Impact%20Investing%20Market_webfile.pdf&gt; , the overall impact investing industry AUM is estimated at USD 502 billion as of the end of 2018._x000d_  _x000d_   _x000d_  _x000d_  Sustainable, Responsible and Impact Investing_x000d_  _x000d_  *         “According to the US SIF Foundation’s 2018 Report on US Sustainable, Responsible and Impact Investing Trends, as of year-end 2017, more than one out of every four dollars under professional management in the United States—$12.0 trillion or more—was invested according to SRI strategies.” (Link &lt;https://www.ussif.org/sribasics&gt; )._x000d_  _x000d_  _x000d_  _x000d_   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Monday, February 03, 2020 11:26 AM_x000d_  To: Wang, Wray &lt;Wang.Wray@"/>
    <s v="264593-61_x000d_  "/>
    <n v="2"/>
    <x v="0"/>
    <d v="2020-02-03T00:00:00"/>
    <x v="9"/>
    <x v="30"/>
    <s v="Correct"/>
  </r>
  <r>
    <n v="150"/>
    <d v="2020-02-03T22:01:38"/>
    <s v="Kathrin Groszhart"/>
    <s v="Feldmeier.Anna@bcg.com"/>
    <s v="BCG"/>
    <s v="Attn. Anna: Evalueserve – BCG – Update 3 _RESearch for Segment Financial KPIs for German Banks _RES1057684_February 3, 2020       "/>
    <s v="Hi Anna,_x000d_  _x000d_   _x000d_  _x000d_  Due to some realignments, I have managed to free up some capacity today and compiled in advance data for 5 out of 22  banks. For this, I have leveraged the annual and quarterly reports._x000d_  _x000d_   _x000d_  _x000d_  Note that for Sparkassen I have used the values of the whole group and it has no report available for 2019 (source &lt;https://www.sparkasse.at/steiermaerkische-en/about-us/annual-reports&gt; )._x000d_  _x000d_   _x000d_  _x000d_  Efforts Invested: 2 Hours (Total Hours: 18 Hours)_x000d_  _x000d_  Charge Code: 162240-74_x000d_  _x000d_   _x000d_  _x000d_  As initially agreed, I have also booked the capacity for tomorrow to continue on this. In the meantime, it would be great if you could let me know if you need me to limit my efforts to a specific budget. _x000d_  _x000d_   _x000d_  _x000d_  Look forward to your reply and wish you  a nice evening,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_x000d_  Sent: Monday, February 3, 2020 4:47 PM_x000d_  To: Feldmeier.Anna@"/>
    <s v="162240-74_x000d_  "/>
    <n v="2"/>
    <x v="4"/>
    <d v="2020-02-03T00:00:00"/>
    <x v="31"/>
    <x v="43"/>
    <s v="Correct"/>
  </r>
  <r>
    <n v="151"/>
    <d v="2020-02-03T22:41:33"/>
    <s v="Katherine Arcaya"/>
    <s v="Wiesner, Richard; Bianca Metzler"/>
    <s v="BCG; Shikha Singh (CaPs-08)"/>
    <s v="RE: Attn. Richard: Evalueserve Update: Locations ranking for greenfield med tech plants_RES1056007_January 28, 2020"/>
    <s v="Hi Richard,_x000d_  _x000d_   _x000d_  _x000d_  This is Katherine from Evalueserve Chile center._x000d_  _x000d_   _x000d_  _x000d_  In relation to your question, please note that yes, we do have access to The Economist Intelligence Unit database._x000d_  _x000d_   _x000d_  _x000d_  Please let us know in case of any further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iesner, Richard [mailto:Wiesner.Richard@"/>
    <e v="#VALUE!"/>
    <n v="0"/>
    <x v="0"/>
    <d v="2020-02-03T00:00:00"/>
    <x v="0"/>
    <x v="53"/>
    <s v="Correct"/>
  </r>
  <r>
    <n v="152"/>
    <d v="2020-02-03T22:44:09"/>
    <s v="Katherine Arcaya"/>
    <s v="Saint-Bonnet, Charlotte; Prashant Singh"/>
    <s v="BCG"/>
    <s v="RE: Attn. Charlotte: Evalueserve Update: Request_RES1060389_Jan 31, 2020"/>
    <s v="Hi Charlotte,_x000d_  _x000d_   _x000d_  _x000d_  Please note that we have deployed multiple analysts for this task, so we should have consolidated results by latest our EOD (in around 5 hours). We will share the output by then._x000d_  _x000d_   _x000d_  _x000d_  In case of any updates or comments,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aint-Bonnet, Charlotte [mailto:saintbonnet.charlotte@"/>
    <e v="#VALUE!"/>
    <n v="0"/>
    <x v="0"/>
    <d v="2020-02-03T00:00:00"/>
    <x v="0"/>
    <x v="1"/>
    <s v="Correct"/>
  </r>
  <r>
    <n v="153"/>
    <d v="2020-02-03T22:59:27"/>
    <s v="Katherine Arcaya"/>
    <s v="Rebollo, Cristina; Tan, Alethea"/>
    <s v="BCG_Servicenow; BCG"/>
    <s v="RE: RES1061334 - Request for company background and financial data"/>
    <s v="Hi Cristina,_x000d_  _x000d_   _x000d_  _x000d_  Thank you for looping us in._x000d_  _x000d_   _x000d_  _x000d_  ______________________x000d_  _x000d_   _x000d_  _x000d_  Hi Alethea,_x000d_  _x000d_   _x000d_  _x000d_  Thank you for sharing this request with us. This is Katherine from Evalueserve Chile center._x000d_  _x000d_   _x000d_  _x000d_  Please note that we have capacity to assist you on this task tomorrow, February 4 from our India center. My colleagues will get back to you with a detailed methodology once they resume operations, after 4AM GMT. Hope this is suitable._x000d_  _x000d_   _x000d_  _x000d_  As per Cristina’s Email, only items to be completed from our side will be:_x000d_  _x000d_   _x000d_  _x000d_  1.       Company development relevant to R-R (Column I)_x000d_  _x000d_  2.       Major competitors (Column G)_x000d_  _x000d_  3.       Size of facilities (Column D)_x000d_  _x000d_   _x000d_  _x000d_  Please let us know in case of any comments or updates in the meantim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bollo, Cristina [mailto:Rebollo.Cristina@"/>
    <e v="#VALUE!"/>
    <n v="0"/>
    <x v="0"/>
    <d v="2020-02-03T00:00:00"/>
    <x v="0"/>
    <x v="7"/>
    <s v="Correct"/>
  </r>
  <r>
    <n v="154"/>
    <d v="2020-02-03T23:11:49"/>
    <s v="Angela Nunez"/>
    <s v="Chan, Vicki"/>
    <s v="BCG; Bianca Metzler; Prashant Singh"/>
    <s v="RE: Attn. Vicki: EVS Update: Additional help compiling European customers_RES1056628_January 28, 2020"/>
    <s v="Hi Vicki, _x000d_  _x000d_   _x000d_  _x000d_  Please note that, as suggested, we only focused on All-Inclusive properties in the Caribbean and Mexico, for this, we have checked companies’ websites in order to locate the required locations. Being able to include 24 locations._x000d_  _x000d_   _x000d_  _x000d_  We would like to highlight that for Grand Fiesta, we have only focused on this brand and did not conduct further research for Grupo Posadas (Parent Company). In addition, Grand Fiesta Americana did not provide a list or filter for All Inclusive. Hence, as this data was not straight-forward, we complemented our research with general Internet searches. _x000d_  _x000d_   _x000d_  _x000d_  As in our previous work, we have highlighted information taken as “Year Built” from a Travel database (this time was https://www.travelweekly.com/)_x000d_  _x000d_   _x000d_  _x000d_  Key findings: _x000d_  _x000d_  *         Couple Resorts owns 4 all-inclusive locations._x000d_  _x000d_  *         Divi as Divi Resorts and Tamarijn owns 7 all-inclusive locations._x000d_  _x000d_  *         The Excellence Collections with its brands (Excellence Resorts, Finest Resorts and Beloved Hotels) owns 8 all-inclusive locations._x000d_  _x000d_  *         Grupo Posadas with its brand Grand Fiesta Americana owns 5 all-inclusive locations. _x000d_  _x000d_   _x000d_  _x000d_  Efforts Invested: 3.5 Hours (Total Hours: 14 Hours)_x000d_  _x000d_  Charge Code: 188823-66_x000d_  _x000d_   _x000d_  _x000d_  Hope this is useful and please let us know in case of any comments or if further assistance is required.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Monday, February 03, 2020 10:03 AM_x000d_  To: Chan, Vicki &lt;Chan.Vicki@"/>
    <s v="188823-66_x000d_  "/>
    <n v="3.5"/>
    <x v="0"/>
    <d v="2020-02-03T00:00:00"/>
    <x v="32"/>
    <x v="31"/>
    <s v="Correct"/>
  </r>
  <r>
    <n v="155"/>
    <d v="2020-02-03T23:25:20"/>
    <s v="Katherine Arcaya"/>
    <s v="Singh.Nidhi@bcg.com"/>
    <s v="BCG"/>
    <s v="Attn. Nidhi: Evalueserve Acknowledgment: Local Language Research Support Only - Chinese and Malaysia specific_RES1061841_Feb 3, 2020"/>
    <s v="Hi Nidhi,_x000d_  _x000d_   _x000d_  _x000d_  Thank you for sharing this request with us. This is Katherine from Evalueserve Chile center._x000d_  _x000d_   _x000d_  _x000d_  Please note that Chinese language support is available from our China center; however, the center is currently close to control the outbreak of novel Coronavirus. They will resume operations on February 9._x000d_  _x000d_   _x000d_  _x000d_  We apologize for not being able to provide you with timely assistanc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Monday, February 03, 2020 1:46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1841 &lt;https://bcg.service-now.com/nav_to.do?uri=u_request_drs_kpo_evs.do%3Fsys_id=cf64cdb01b36cc14b176964ead4bcbcc%26sysparm_stack=u_request_drs_kpo_evs_list.do&gt; _x000d_  Requestor: Singh Nidhi_x000d_  Request Subject: Local Language Research Support Only - Chinese and Malaysia specific_x000d_  Requested Deadline: _x000d_  _x000d_  Original Request:_x000d_  From: Singh.Nidhi@"/>
    <e v="#VALUE!"/>
    <n v="0"/>
    <x v="0"/>
    <d v="2020-02-03T00:00:00"/>
    <x v="0"/>
    <x v="55"/>
    <s v="Correct"/>
  </r>
  <r>
    <n v="156"/>
    <d v="2020-02-03T23:32:20"/>
    <s v="Katherine Arcaya"/>
    <s v="Joshi, Bhumika; BCG"/>
    <s v="BCG_Servicenow; Raji, Maria; Kaisi, NourEddin"/>
    <s v="RE: Sample of benchmarks assessment framework (FYR)"/>
    <s v="Hi Bhumika,_x000d_  _x000d_   _x000d_  _x000d_  Thank you for sharing this request with us and apologies for the delay in our response._x000d_  _x000d_   _x000d_  _x000d_  Please note that we have Korean language capacity from our China center; however, the center is currently closed to control the outbreak of novel Coronavirus. They will resume operations on February 10._x000d_  _x000d_   _x000d_  _x000d_  We apologize for not being able to provide you with timely assistance. In case you would like to have support next week,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Joshi, Bhumika [mailto:Joshi.Bhumika@"/>
    <e v="#VALUE!"/>
    <n v="0"/>
    <x v="0"/>
    <d v="2020-02-03T00:00:00"/>
    <x v="0"/>
    <x v="7"/>
    <s v="Correct"/>
  </r>
  <r>
    <n v="157"/>
    <d v="2020-02-03T23:37:44"/>
    <s v="Katherine Arcaya"/>
    <s v="Chaudhury, Azraa; Sakshi Sharma"/>
    <s v="BCG; Karri Veera Bhadrareddy"/>
    <s v="RE: Attn. Azraa: Evalueserve Update: Chemicals industry_RES1060723_February 03, 2020"/>
    <s v="Hi Azraa,_x000d_  _x000d_   _x000d_  _x000d_  Thank you for your Email. _x000d_  _x000d_   _x000d_  _x000d_  Sakshi and the team have left for the day, but they will get back to you on this request once they resume operations (by 11PM NJ time, tonight).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haudhury, Azraa [mailto:Chaudhury.Azraa@"/>
    <e v="#VALUE!"/>
    <n v="0"/>
    <x v="0"/>
    <d v="2020-02-03T00:00:00"/>
    <x v="0"/>
    <x v="26"/>
    <s v="Correct"/>
  </r>
  <r>
    <n v="158"/>
    <d v="2020-02-03T23:43:21"/>
    <s v="Angela Nunez"/>
    <s v="Tan, Alethea"/>
    <s v="BCG; Katherine Arcaya; Rebollo, Cristina"/>
    <s v="Attn. Alethea: Evalueserve Acknowledgement: Request for company background and financial data_RES1061943_February 3, 2020"/>
    <s v="Hi Alethea, _x000d_  _x000d_   _x000d_  _x000d_  Please note that we have freed up some capacity to initiate efforts on this today from our Chile center. _x000d_  _x000d_   _x000d_  _x000d_  As mentioned by my colleague, we will work on the following points: _x000d_  _x000d_  1.       Company development relevant to R-R (Column I)_x000d_  _x000d_  2.       Major competitors (Column G)_x000d_  _x000d_  3.       Size of facilities (Column D)_x000d_  _x000d_  4.       Additionally, in case we come across any other company development, we will also include it in column H. _x000d_  _x000d_   _x000d_  _x000d_  We will share as much as we can complete by our EoD today, and will reserve capacity from our India center so they can continue with the remaining companie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Katherine Arcaya _x000d_  Sent: Monday, February 03, 2020 2:29 PM_x000d_  To: Rebollo, Cristina &lt;Rebollo.Cristina@"/>
    <e v="#VALUE!"/>
    <n v="0"/>
    <x v="0"/>
    <d v="2020-02-03T00:00:00"/>
    <x v="0"/>
    <x v="56"/>
    <s v="Correct"/>
  </r>
  <r>
    <n v="159"/>
    <d v="2020-02-03T23:45:04"/>
    <s v="Katherine Arcaya"/>
    <s v="Feldmeier, Anna; Kathrin Groszhart"/>
    <s v="BCG"/>
    <s v="RE: Attn. Anna: Evalueserve – BCG – Update 3 _RESearch for Segment Financial KPIs for German Banks _RES1057684_February 3, 2020       "/>
    <s v="Hi Anna,_x000d_  _x000d_   _x000d_  _x000d_  Thank you for your Email._x000d_  _x000d_   _x000d_  _x000d_  Please note that Kathrin and our colleagues from Romania center have left for the day, but they will get back to you on this request once they resume operations tomorrow._x000d_  _x000d_   _x000d_  _x000d_  In case of any updates or comments in the meantime,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Feldmeier, Anna [mailto:Feldmeier.Anna@"/>
    <e v="#VALUE!"/>
    <n v="0"/>
    <x v="0"/>
    <d v="2020-02-03T00:00:00"/>
    <x v="0"/>
    <x v="43"/>
    <s v="Correct"/>
  </r>
  <r>
    <n v="160"/>
    <d v="2020-02-04T00:01:58"/>
    <s v="Katherine Arcaya"/>
    <s v="Birouaine.Khalil@bcg.com"/>
    <s v="BCG"/>
    <s v="Attn. Khalil: Evalueserve Acknowledgment: Linkdin screening_RES1061935_Feb 3, 2020"/>
    <s v="Hi Khalil,_x000d_  _x000d_   _x000d_  _x000d_  Thank you for sharing this request with us. This is Katherine from Evalueserve Chile center._x000d_  _x000d_   _x000d_  _x000d_  Please note that after going through the details of the request, we also believe that LinkedIn is the best tool to conduct the research; unfortunately, we will not be able to use it as a research methodology. As per the standard LinkedIn user agreement, copying and reproducing LinkedIn data without the express consent of LinkedIn or the relevant user is prohibited._x000d_  _x000d_   _x000d_  _x000d_  We apologize for not being able to provide you with assistance this time._x000d_  _x000d_   _x000d_  _x000d_  In case you require assistance in the futur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3T00:00:00"/>
    <x v="0"/>
    <x v="57"/>
    <s v="Correct"/>
  </r>
  <r>
    <n v="161"/>
    <d v="2020-02-04T00:05:20"/>
    <s v="Katherine Arcaya"/>
    <s v="Wicke, Mauritz; Kathrin Groszhart; Oleynikova, Yulia"/>
    <s v="BCG; Harter, Claudia"/>
    <s v="RE: Attn. Yulia: EVS - BCG - Update 1 - Companies revenues_RES1061221_February 3, 2020"/>
    <s v="Hi Mauritz,_x000d_  _x000d_   _x000d_  _x000d_  Thank you for your Email. This is Katherine from Evalueserve Chile center._x000d_  _x000d_   _x000d_  _x000d_  As wished, we will put this request on hold. In case you would like our colleagues from Romania center to resume work on this task later,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Wicke, Mauritz [mailto:Wicke.Mauritz@"/>
    <e v="#VALUE!"/>
    <n v="0"/>
    <x v="0"/>
    <d v="2020-02-03T00:00:00"/>
    <x v="0"/>
    <x v="39"/>
    <s v="Correct"/>
  </r>
  <r>
    <n v="162"/>
    <d v="2020-02-04T00:33:53"/>
    <s v="Marcela Landaeta"/>
    <s v="Omar, Mohammed"/>
    <s v="BCG"/>
    <s v="Attn. Mohammed: Evalueserve Deliverable Request Receipt: New Request _RES1061169_February 03, 2020"/>
    <s v="Hi Mohammed, _x000d_  _x000d_   _x000d_  _x000d_  We are coming back with the deliverable for this request. Please find the Excel file attached. We have conducted an open Internet search within these 3 hours budget granted. _x000d_  _x000d_   _x000d_  _x000d_   _x000d_  _x000d_  Points to note : _x000d_  _x000d_  *_x0009_For Riyadh we have located 7 Companies within Operators, Data Integrators and Adjacent Services._x000d_  *_x0009_For Dubai we have located 3 Companies within Operators, Adjacent Services and Data Integrators._x000d_  *_x0009_Please note that for Riyadh we were not able to locate Asset owners nor Payment providers besides the one already mentioned Mawgif. _x000d_  *_x0009_We also came across following article (link &lt;https://www.argaam.com/en/article/articledetail/id/1313079&gt; ), which testifies that the Saudi Ministry and Rural Affairs had approved awarding the two projects to Mawgif for a total of 19,000 parking spaces under a 25-year contract._x000d_  _x000d_   _x000d_  _x000d_  Efforts Invested: 1 Hour (Total: 3 Hours)_x000d_  _x000d_  Charge Code: 281392-22_x000d_  _x000d_  Hope this is useful for you and please do not hesitate in contacting us in case of any comments.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03, 2020 1:02 PM_x000d_  To: Omar, Mohammed &lt;Omar.Mohammed@"/>
    <s v="281392-22_x000d_  "/>
    <n v="1"/>
    <x v="0"/>
    <d v="2020-02-03T00:00:00"/>
    <x v="28"/>
    <x v="37"/>
    <s v="Correct"/>
  </r>
  <r>
    <n v="163"/>
    <d v="2020-02-04T00:37:12"/>
    <s v="Katherine Arcaya"/>
    <s v="Best, Halle; Nitika Madad"/>
    <s v="BCG"/>
    <s v="RE: Attn. Halle: Evalueserve Deliverable_Input of Medicare IT data_RES1059727_February 03, 2020"/>
    <s v="Hi Halle,_x000d_  _x000d_   _x000d_  _x000d_  Thank you for sharing the case code, and glad that our colleague’s work was aligned with your expectations._x000d_  _x000d_   _x000d_  _x000d_  Please let us know in case you require further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Best, Halle [mailto:Best.Halle@"/>
    <e v="#VALUE!"/>
    <n v="0"/>
    <x v="0"/>
    <d v="2020-02-03T00:00:00"/>
    <x v="0"/>
    <x v="23"/>
    <s v="Correct"/>
  </r>
  <r>
    <n v="164"/>
    <d v="2020-02-04T01:42:04"/>
    <s v="Bruno Pasten"/>
    <s v="Kahn, Emily"/>
    <s v="BCG"/>
    <s v="RE: Attn. Emily: EVS Acknowledgement: Data pull from Capterra_RES1061690_February 3, 2020"/>
    <s v="Hi Emily,_x000d_  _x000d_   _x000d_  _x000d_  Please find attached the deliverable for your request. We were able to add 177 profiles following the previously stated methodology._x000d_  _x000d_   _x000d_  _x000d_  Points to note:_x000d_  _x000d_  *         We included the descriptions from each profiles. However we cross-checked this information from the general description list since they were different._x000d_  _x000d_  *         Most of the profiles were “N”._x000d_  _x000d_  *         For Maximix (row 148), descriptions includes “Feed Mill”, we did not included this as a “Y”._x000d_  _x000d_  *         Please note that we deploy two analyst in order to speed up the process._x000d_  _x000d_   _x000d_  _x000d_  Efforts Invested: 4.5 Hours_x000d_  _x000d_  Charge Code: 125680-47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is useful for you and please do not hesitate in contacting us in case you require further assistance.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03, 2020 1:22 PM_x000d_  To: Kahn, Emily &lt;Kahn.Emily@"/>
    <s v="125680-47_x000d_  "/>
    <n v="4.5"/>
    <x v="0"/>
    <d v="2020-02-03T00:00:00"/>
    <x v="6"/>
    <x v="54"/>
    <s v="Correct"/>
  </r>
  <r>
    <n v="165"/>
    <d v="2020-02-04T01:42:55"/>
    <s v="Katherine Arcaya"/>
    <s v="France-Mensah.Jojo@bcg.com"/>
    <s v="BCG"/>
    <s v="Attn. Jojo: Evalueserve Acknowledgment: Fast Casual Restaurants Units Open/Closed_RES1062014_Feb 3, 2020"/>
    <s v="Hi Jojo,_x000d_  _x000d_   _x000d_  _x000d_  Thank you for sharing this request with us. This is Katherine from Evalueserve Chile center._x000d_  _x000d_   _x000d_  _x000d_  Please note that we have around 2 hours of capacity to assist you on this task today from our center. In terms of methodology, we will conduct open internet search and will go through company’s reports to locate the figures required._x000d_  _x000d_   _x000d_  _x000d_  We will cover as much ground as possible and share and our findings by 4:30 Central time._x000d_  _x000d_   _x000d_  _x000d_  In case of any updates or comments, feel free to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3T00:00:00"/>
    <x v="0"/>
    <x v="58"/>
    <s v="Correct"/>
  </r>
  <r>
    <n v="166"/>
    <d v="2020-02-04T02:09:58"/>
    <s v="Katherine Arcaya"/>
    <s v="France-Mensah, Jojo"/>
    <s v="BCG"/>
    <s v="RE: Attn. Jojo: Evalueserve Acknowledgment: Fast Casual Restaurants Units Open/Closed_RES1062014_Feb 3, 2020"/>
    <s v="Jojo,_x000d_  _x000d_   _x000d_  _x000d_  Thank you for your guidance; we will make sure to check Annual reports and 10-K’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France-Mensah, Jojo [mailto:France-Mensah.Jojo@"/>
    <e v="#VALUE!"/>
    <n v="0"/>
    <x v="0"/>
    <d v="2020-02-03T00:00:00"/>
    <x v="0"/>
    <x v="58"/>
    <s v="Correct"/>
  </r>
  <r>
    <n v="167"/>
    <d v="2020-02-04T02:16:47"/>
    <s v="Katherine Arcaya"/>
    <s v="Connor, Tim; Prashant Singh"/>
    <s v="BCG"/>
    <s v="RE: Attn. Tim: Evalueserve Request Receipt: Retail SKU Counting _RES1059622_January 31, 2020"/>
    <s v="Hi Tim,_x000d_  _x000d_   _x000d_  _x000d_  Thank you for your Email. This is Katherine, Prashant’s colleague from Chile center._x000d_  _x000d_   _x000d_  _x000d_  In relation to your question, yes, we are able to go into the websites required and pull down the data you need._x000d_  _x000d_   _x000d_  _x000d_  Feel free to share the request details at your earliest convenience so that my colleagues from India center can start efforts accordingly._x000d_  _x000d_   _x000d_  _x000d_  In case of any further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onnor, Tim [mailto:Connor.Tim@"/>
    <e v="#VALUE!"/>
    <n v="0"/>
    <x v="0"/>
    <d v="2020-02-03T00:00:00"/>
    <x v="0"/>
    <x v="40"/>
    <s v="Correct"/>
  </r>
  <r>
    <n v="168"/>
    <d v="2020-02-04T02:44:16"/>
    <s v="Nicolas Quagliotti"/>
    <s v="Wang, Wray"/>
    <s v="BCG; Amit Sampaul; Rajat Jain (Caps-08); Bhawna Vashisth; Prashant Singh"/>
    <s v="RE: Attn. Wray: Evalueserve Update: Data request on all sectors_RES1059483_February 03, 2020"/>
    <s v="Hi Wray,_x000d_  _x000d_   _x000d_  _x000d_  Thanks for your email and follow-up request._x000d_  _x000d_   _x000d_  _x000d_  Please note that we are about to close operations for the day. Hence, our colleagues from India (Cc’d) will be able to assist you on this task tomorrow, Tuesday, February 4, once they are back in office (in about 6 hours)._x000d_  _x000d_   _x000d_  _x000d_  Hope this is suitable for you and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Wang, Wray [mailto:Wang.Wray@"/>
    <e v="#VALUE!"/>
    <n v="0"/>
    <x v="0"/>
    <d v="2020-02-03T00:00:00"/>
    <x v="0"/>
    <x v="30"/>
    <s v="Correct"/>
  </r>
  <r>
    <n v="169"/>
    <d v="2020-02-04T02:50:13"/>
    <s v="Bruno Pasten"/>
    <s v="Kahn, Emily"/>
    <s v="BCG"/>
    <s v="RE: Attn. Emily: EVS Deliverable: Data pull from Capterra_RES1061690_February 3, 2020"/>
    <s v="Hi Emily,_x000d_  _x000d_   _x000d_  _x000d_  Thank you for your reply. We have only included links from Capterra’s website, there might be a default message from Excel._x000d_  _x000d_   _x000d_  _x000d_  Hope this is suitable for you and kindly let us know in case of any comments or change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Kahn, Emily [mailto:Kahn.Emily@"/>
    <e v="#VALUE!"/>
    <n v="0"/>
    <x v="0"/>
    <d v="2020-02-03T00:00:00"/>
    <x v="0"/>
    <x v="54"/>
    <s v="Correct"/>
  </r>
  <r>
    <n v="170"/>
    <d v="2020-02-04T02:57:12"/>
    <s v="Katherine Arcaya"/>
    <s v="Mansour.Jowy@bcg.com"/>
    <s v="BCG"/>
    <s v="Attn. Jowy: Evalueserve Acknowledgment: Data from EvaluatePharma_RES1062106_Feb 3, 2020"/>
    <s v="Hi Jowy,_x000d_  _x000d_   _x000d_  _x000d_  Thank you for sharing this request with us. This is Katherine from Evalueserve Chile center._x000d_  _x000d_   _x000d_  _x000d_  Please note that the earliest slot available to assist you is tomorrow, February 4 from our India center. Our colleagues will get back to you with a detailed methodology once they resume operations, after 5AM CET. Hope this is suitable._x000d_  _x000d_   _x000d_  _x000d_  In case of any questions or update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3T00:00:00"/>
    <x v="0"/>
    <x v="59"/>
    <s v="Correct"/>
  </r>
  <r>
    <n v="171"/>
    <d v="2020-02-04T03:11:00"/>
    <s v="Katherine Arcaya"/>
    <s v="To.Carmen@bcg.com"/>
    <s v="BCG"/>
    <s v="Attn. Carmen: Evalueserve Acknowledgment: Help finding holistic wellness campaigns by employers_RES1062116_Feb 4, 2020"/>
    <s v="Hi Carmen,_x000d_  _x000d_   _x000d_  _x000d_  Thank you for sharing this request with us._x000d_  _x000d_   _x000d_  _x000d_  Please note that we have capacity to assist you on this task tomorrow, February 4 from our Chile center. We will share a detailed methodology once we initiate efforts on the request (we resume operations at around 7:30AM Eastern time). Hope this is suitable.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3T00:00:00"/>
    <x v="0"/>
    <x v="60"/>
    <s v="Correct"/>
  </r>
  <r>
    <n v="172"/>
    <d v="2020-02-04T03:30:10"/>
    <s v="Pablo Huber"/>
    <s v="Jimenez.Macarena@bcg.com"/>
    <s v="BCG; Katherine Arcaya"/>
    <s v="RE: Attn. Macarena: Evalueserve Acknowledgment: Busqueda de prensa proyecto Horizonte de Colbun_RES1061643_Feb 3, 2020"/>
    <s v="Hola Maca,_x000d_  _x000d_   _x000d_  _x000d_  Adjunto a este correo puedes encontrar nuestros resultados del trabajo solicitado durante el día de hoy._x000d_  _x000d_   _x000d_  _x000d_  Tal como sugeriste, llevamos a cabo búsquedas de prensa,  navegado por la página web de Colbún y revisado su Reporte Anual, con el fin de obtener la mayor información del Proyecto eólico “Horizonte”._x000d_  _x000d_   _x000d_  _x000d_  Hemos dividido la información recopilada en 2 partes, primero podrás encontrar información general sobre la evolución de la energía eólica en Chile y cómo Colbún ha ido desarrollando sus primeras plantas. Luego, hemos recopilado información exclusiva sobre proyecto Horizonte. Además, podrás encontrar todas las fuentes de información en una “tab” llamada Sources._x000d_  _x000d_   _x000d_  _x000d_  Effort hours: 6.5 Hours_x000d_  _x000d_  Charge Code: Por favor compartir_x000d_  _x000d_   _x000d_  _x000d_  Espero que esta información sea de gran utilidad para tu proyecto, por favor no dudes en contactarnos si tienes alguna duda o si necesitas de nuestra ayuda para proyectos futuros._x000d_  _x000d_   _x000d_  _x000d_  Muchos saludos,_x000d_  _x000d_  Pablo_x000d_  _x000d_   _x000d_  _x000d_  Pablo Huber | Business Analyst | Evalueserve | +56 32 299 6100 (Anx. 6348)_x000d_  _x000d_  Evalueserve Chile S.A., Alvarez 646, Piso-10, Edf. Alcazar, Viña del Mar, 2580107 Chile_x000d_  _x000d_   _x000d_  _x000d_  From: Katherine Arcaya _x000d_  Sent: Monday, February 03, 2020 11:41 AM_x000d_  To: Jimenez.Macarena@"/>
    <s v="Por favor co"/>
    <n v="0"/>
    <x v="0"/>
    <d v="2020-02-03T00:00:00"/>
    <x v="33"/>
    <x v="48"/>
    <s v="Error"/>
  </r>
  <r>
    <n v="173"/>
    <d v="2020-02-04T03:37:43"/>
    <s v="Angela Nunez"/>
    <s v="Tan, Alethea"/>
    <s v="BCG; Katherine Arcaya; Rebollo, Cristina"/>
    <s v="RE: Attn. Alethea: Evalueserve Update: Request for company background and financial data_RES1061943_February 3, 2020"/>
    <s v="Hi Alethea, _x000d_  _x000d_   _x000d_  _x000d_  Please find attached our progress so far for your request. In order to locate the required data, we have checked companies websites and reports, and conducted general Internet/press searches. We would like to highlight that the task has been more time consuming than expected, as extracting all locations is not straight-forward. Additionally, we have faced some challenges (explained below in points to note) for which we would love to have some guidance. _x000d_  _x000d_   _x000d_  _x000d_  Points to note: _x000d_  _x000d_  *         For Geographical Footprint_x000d_  _x000d_  o   we have included only manufacturing sites._x000d_  _x000d_  o   We have added a row per facility in order to facilitate data manipulation. _x000d_  _x000d_  o   We have also included additional columns in order to facilitate data manipulation. These are: Address, country, facility name or products (in case the name was not available, for example for Arconic and Collins Aerospace Systems)_x000d_  _x000d_  o   Size of facilities is not readily available (except for IHI, which included the size in square meters). Please let us know if you would like us to extract this data using Google Maps satellite, or in case you have another approach in mind. _x000d_  _x000d_  o   For IHI Corp, we were able to extract size data, but the specific address was not available. Please let us know if you would like us to conduct open searches to locate this information. _x000d_  _x000d_  o   As mentioned above, this task is very time consuming, as the companies have several facilities. Please let us know if we are aligned to your expectations. _x000d_  _x000d_  *         For major competitors_x000d_  _x000d_  o   We have mostly extracted the information from annual reports and Internet searches_x000d_  _x000d_  *         For developments_x000d_  _x000d_  o   We have checked company reports or press releases. We also conducted general press searches focusing in 2017-2020. However, we were not able to locate many of them. _x000d_  _x000d_  *         Additional comments: _x000d_  _x000d_  o   We were not able to locate Aecc Aero-Engine Control Co.,Ltd. Website or reports_x000d_  _x000d_  o    As we deployed multiple analysts to advance as much as possible, there is a gap in row 193. GKN Holdings Limited work is in progress. _x000d_  _x000d_  o   Searching for IHI Corporation developments is also in progress. _x000d_  _x000d_  o   Work in progress is highlighted in yellow. _x000d_  _x000d_   _x000d_  _x000d_  Efforts Invested: 6 hours_x000d_  _x000d_  Charge Code: Please provide_x000d_  _x000d_   _x000d_  _x000d_  Way forward: Please review the work done and let us know your thoughts on this. We have reserved capacity from our India center to continue working on the remaining companies and fields. They will contact you once resuming operations at around 5am London time (We understand that you are in different time zones, so they will fill as much as possible with the current approach). In order to speed up the process, we have also reserved capacity from our Chile center to continue after our colleagues. _x000d_  _x000d_   _x000d_  _x000d_  We look forward to your reply.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Monday, February 03, 2020 3:13 PM_x000d_  To: Tan, Alethea &lt;Tan.Alethea@"/>
    <s v="Please provi"/>
    <n v="6"/>
    <x v="0"/>
    <d v="2020-02-03T00:00:00"/>
    <x v="34"/>
    <x v="56"/>
    <s v="Correct"/>
  </r>
  <r>
    <n v="174"/>
    <d v="2020-02-04T03:38:06"/>
    <s v="Sofia Gonzalez"/>
    <s v="Mixter, Katy"/>
    <s v="BCG"/>
    <s v="RE: Attn. Katy: Evalueserve Deliverable: Non-governmental stakeholders_RES1061607_February 3, 2020"/>
    <s v="Hi Katy,_x000d_  _x000d_   _x000d_  _x000d_  Please find attached the deliverable for your request._x000d_  _x000d_   _x000d_  _x000d_  We have conducted open Internet search in order to locate information regarding NGO’s that would need to be aware of the efforts regarding help to small businesses due to Australia’s bushfires, in total we gathered information for 25 organizations. As mentioned, we created an excel file in which on sheet 1 “Non-Governmental Organizations” you will find all the required information regarding said NGO’s in each type/sector (Area of Focus). Also, we added a column for “Comments/Additional Information” for your reference in regards to what this organizations do._x000d_  _x000d_  Additionally, during the course of our search, we came across information regarding what this organizations are doing for the businesses affected by the fires, as well as additional organizations that help. We hope this is relevant as well._x000d_  _x000d_   _x000d_  _x000d_  Efforts Invested: 8 Hours_x000d_  _x000d_  Charge Code: 219721-75_x000d_  _x000d_   _x000d_  _x000d_  Please review the work done and let us know in case of any comments or questions._x000d_  _x000d_  Hope that the information share is useful to your projects. Do let us know if you require further assistance in this or in the future,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Monday, February 03, 2020 11:22 AM_x000d_  To: Mixter, Katy &lt;Mixter.Katy@"/>
    <s v="219721-75_x000d_  "/>
    <n v="8"/>
    <x v="0"/>
    <d v="2020-02-03T00:00:00"/>
    <x v="35"/>
    <x v="46"/>
    <s v="Correct"/>
  </r>
  <r>
    <n v="175"/>
    <d v="2020-02-04T03:38:04"/>
    <s v="Bruno Pasten"/>
    <s v="France-Mensah, Jojo"/>
    <s v="BCG; Katherine Arcaya"/>
    <s v="RE: Attn. Jojo: Evalueserve Update: Fast Casual Restaurants Units Open/Closed_RES1062014_Feb 3, 2020"/>
    <s v="Hi Jojo,_x000d_  _x000d_   _x000d_  _x000d_  This is Bruno from Chile Center, as my colleague Katherine mentioned before, we were able assist you on your task today from our center. Please find attached an update for your request._x000d_  _x000d_   _x000d_  _x000d_  We looked for the information requested (Units at the beginning of the year, Units at the end of the year, New units, Closed units) through the IR and Annual reports of the companies. Today, we were able to cover Chipotle and part of El Pollo Loco’s 2018 information._x000d_  _x000d_   _x000d_  _x000d_  Please note that for Chipotle, information breakdown was not easily available for some years. Also, we could only find the general count for Corporate owned vs Franchised, not specifically for US. Additionally, the company did not disclose the location of the units opened or closed, therefore this number could include international locations._x000d_  _x000d_   _x000d_  _x000d_  Also for Chipotle, regarding the 2019 results, the company has yet to announce Q4 2019 results and full year 2019 results. We have used data from the quarterly earnings until Q3 2019 to fill the information. These quarterly numbers, however, have not yet been disclosed by location, so we cannot confirm how many of the total units and the units opened and closed are from overseas._x000d_  _x000d_   _x000d_  _x000d_  Efforts Invested: 2 Hours_x000d_  _x000d_  Charge Code: 68802-0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ay Forward: We regret for not being able to provide you all the information requested. Please let us know if you will require further support on this matter. Given the time consuming approach and in order to not compromise your budget, kindly let us know if you would like us to continue with another approach in mind. If needed, we can continue working from Chile Center tomorrow, February 4, once we resume operations._x000d_  _x000d_   _x000d_  _x000d_  Looking forward to your comments._x000d_  _x000d_   _x000d_  _x000d_  Best regards,_x000d_  _x000d_  Bruno_x000d_  _x000d_   _x000d_  _x000d_   _x000d_  _x000d_  Bruno Pasten | Business Analyst | Evalueserve | +56 32 299 6100 (Extn. 6119) _x000d_  _x000d_   _x000d_  _x000d_  Evalueserve Chile S.A., Alvarez 646, Piso-10, Edf. Alcazar, Viña del Mar, 2580107 Chile_x000d_  _x000d_   _x000d_  _x000d_  From: Katherine Arcaya _x000d_  Sent: Monday, February 03, 2020 5:40 PM_x000d_  To: France-Mensah, Jojo &lt;France-Mensah.Jojo@"/>
    <s v="68802-00_x000d_  _x000d_"/>
    <n v="2"/>
    <x v="0"/>
    <d v="2020-02-03T00:00:00"/>
    <x v="36"/>
    <x v="58"/>
    <s v="Correct"/>
  </r>
  <r>
    <n v="176"/>
    <d v="2020-02-04T03:52:57"/>
    <s v="Llindrisca Figueroa"/>
    <s v="Schmidt.Claire@bcg.com"/>
    <s v="BCG"/>
    <s v="Attn. Claire: Evalueserve - Deliverable: Research Request_RES1061681_Feb 3, 2020"/>
    <s v="Hello Claire, _x000d_  _x000d_   _x000d_  _x000d_  Please find attached a deliverable for your request. _x000d_  _x000d_   _x000d_  _x000d_  We were able to allocate multiple analysts and cover all your interrogations today. We conducted open searches in order to find information on the requested interrogations you shared with us. Unfortunately, overall, information was very scarce._x000d_  _x000d_   _x000d_  _x000d_  For the first point, Autism Spectrum Disorder (ASD) Training Market, as you mentioned, information was not easily available: _x000d_  _x000d_  *         We were not able to find a consolidated list of Therapy Day School in Illinois. We found a rankings of special education schools for the private sector (link &lt;https://www.privateschoolreview.com/illinois/special-education-private-schools&gt; ). There are 104 schools in this ranking, however this list does not include the public schools. _x000d_  _x000d_  *         Within the website you shared with us, it is possible to see the school profiles by city. We could extract the information city by city to finally have a count of schools. Also, for each school, in order to know if they are focused on ASD, how they are funded, their owner (we will be able to know who are the largest providers) and their capacity/enrollment, we could visit each website. However, this will be another extensive task and quite time consuming. Let us know if you would like us to do the exercise. _x000d_  _x000d_  *         Note that we provide, on the attached Excel information on government funding in US in case it is useful for you._x000d_  _x000d_   _x000d_  _x000d_  For the second point, Autism Spectrum Disorder (ASD) Training Market, please note the following:_x000d_  _x000d_  *         Information for IATTAP program was on the lower side, since the website is not currently available. We had to use Wayback Machine service in order to access an earlier version of IATTAP site. However, we had no access to reports or more specific information of the program._x000d_  _x000d_  *         We were not able to locate information suggesting Illinois requiring all teachers to receive periodic training in ASD. However, the Illinois State Board of Education partners with school districts to provide programs and services for students with specialized educational needs, including trainings and technical assistance initiatives._x000d_  _x000d_  *         No number of schools that currently have teacher trainings on the subject of ASD or other disabilities was located._x000d_  _x000d_  *         We located information for The Autism Program of Illinois (TAP) and The Illinois Center for Specialized Professional Support (ICSPS), two Organizations/Centers that provide Trainings and Support in the subject of ASD and other disabilities in Illinois._x000d_  _x000d_   _x000d_  _x000d_  For the last point, Autism Spectrum Disorder (ASD) screening and diagnostic market:_x000d_  _x000d_  *         We were able to find information for the number of people in Illinois with ASD and who does the diagnosis. _x000d_  _x000d_  *         Information about diagnostic services is on the lower side. There are specialized services within associations that propose the service, however statistics on the number of services is not available. _x000d_  _x000d_  *         How the services are funded is also an information that is not easily available. During our searches, we mostly found funding information that refers to the funds that each patient can receive from the government to be treated. We believe that this information could be available case by case, in association/company websites._x000d_  _x000d_  *         We found a report from L&amp;M Policy Research, Autism Spectrum Disorders (ASD): State of the States of Services and Supports for People with ASD &lt;https://www.medicaid.gov/sites/default/files/2019-12/asd-state-of-the-states-report_0.pdf&gt;  from 2014 with information state by state on the diagnosis services and the government regulations. However, it has no global information._x000d_  _x000d_  *         We were not able to find a specific duration of waiting to receive diagnosis services. We only saw comments on the complexity to book an hour and receive the results. _x000d_  _x000d_   _x000d_  _x000d_  Efforts Invested: 11 Hours_x000d_  _x000d_  Charge Code: 425797-0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is useful for you and please let us know in case of any doubt or if you need further support in the futur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Monday, February 03, 2020 12:15 PM_x000d_  To: Schmidt.Claire@"/>
    <s v="425797-00_x000d_  "/>
    <n v="11"/>
    <x v="0"/>
    <d v="2020-02-03T00:00:00"/>
    <x v="37"/>
    <x v="51"/>
    <s v="Correct"/>
  </r>
  <r>
    <n v="177"/>
    <d v="2020-02-04T03:58:02"/>
    <s v="Llindrisca Figueroa"/>
    <s v="DaSilva.Bryann@bcg.com"/>
    <s v="BCG"/>
    <s v="Attn. Bryann: Evalueserve - Acknowledgment - Corporate Forest Responsibility Efforts_RES1062149_Feb 3, 2020"/>
    <s v="Hello Bryann, _x000d_  _x000d_   _x000d_  _x000d_  Thank you for sending us your request. _x000d_  _x000d_   _x000d_  _x000d_  Note that the earliest slot available to assist you is tomorrow, Tuesday, February 4 from our center in India. Please let us know if this is suitable for you and we will add your request in our colleagues pipeline. _x000d_  _x000d_   _x000d_  _x000d_  Looking forward to your answer.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
    <e v="#VALUE!"/>
    <n v="0"/>
    <x v="0"/>
    <d v="2020-02-03T00:00:00"/>
    <x v="0"/>
    <x v="61"/>
    <s v="Correct"/>
  </r>
  <r>
    <n v="178"/>
    <d v="2020-02-04T04:02:45"/>
    <s v="Katherine Arcaya"/>
    <s v="Saint-Bonnet, Charlotte; Prashant Singh"/>
    <s v="BCG"/>
    <s v="RE: Attn. Charlotte: Evalueserve Deliverable: Request_RES1060389_Jan 31, 2020"/>
    <s v="Hi Charlotte,_x000d_  _x000d_   _x000d_  _x000d_  We are coming back with our results for this request. We were able to cover the complete task today._x000d_  _x000d_   _x000d_  _x000d_  Points to note_x000d_  _x000d_   _x000d_  _x000d_  *         Out of the 168 companies, we were able to find information for 111 total._x000d_  _x000d_  *         We dived through company website and open internet search in order to locate a name of contact and/or Email related to Sustainability/CSR._x000d_  _x000d_  *         Whenever we could not locate an Email for a specific person, we included a corporate Email address for Sustainability/CSR (if available), or if none of the previous were available, we took the corporate Email address._x000d_  _x000d_  *         For 2 companies we were able to locate 2 contact people, so we added additional rows for them; those were marked in yellow._x000d_  _x000d_  *         In many cases, information available for companies was very scattered and they only allowed contact through a form in their website._x000d_  _x000d_   _x000d_  _x000d_   _x000d_  _x000d_  Efforts Invested: 18 Hours (Total: 20 Hours)_x000d_  _x000d_  Charge Code: 237420-10_x000d_  _x000d_   _x000d_  _x000d_  We hope this information is useful for you.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Monday, February 03, 2020 2:14 PM_x000d_  To: Saint-Bonnet, Charlotte &lt;saintbonnet.charlotte@"/>
    <s v="237420-10_x000d_  "/>
    <n v="18"/>
    <x v="0"/>
    <d v="2020-02-03T00:00:00"/>
    <x v="7"/>
    <x v="1"/>
    <s v="Correct"/>
  </r>
  <r>
    <n v="179"/>
    <d v="2020-02-04T09:58:41"/>
    <s v="Smarth Grover"/>
    <s v="Chourasia.Amber@bcg.com"/>
    <s v="BCG"/>
    <s v="Attn. Amber: Evalueserve Deliverable: Data on small appliances_RES1061040_February 04, 2020"/>
    <s v="Hi Amber,_x000d_  _x000d_   _x000d_  _x000d_  Thank you for your reply._x000d_  _x000d_   _x000d_  _x000d_  As suggested, I am holding my efforts on this request, for now. Please feel free to reach to us in case you require further assistance on this or any other task, and we will be happy to book the earliest available capacity to assist you, as per your requirements.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reques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03 February 2020 20:40_x000d_  To: Chourasia, Amber &lt;Chourasia.Amber@"/>
    <e v="#VALUE!"/>
    <n v="0"/>
    <x v="1"/>
    <d v="2020-02-04T00:00:00"/>
    <x v="0"/>
    <x v="34"/>
    <s v="Correct"/>
  </r>
  <r>
    <n v="180"/>
    <d v="2020-02-04T10:09:26"/>
    <s v="Sakshi Sharma"/>
    <s v="Chaudhury.Azraa@bcg.com"/>
    <s v="BCG; Karri Veera Bhadrareddy"/>
    <s v="Attn. Azraa: Evalueserve Update: Chemicals industry_RES1060723_February 04, 2020"/>
    <s v="Hi Azraa,_x000d_  _x000d_   _x000d_  _x000d_  Thank you for your reply,_x000d_  _x000d_   _x000d_  _x000d_  We have resumed our operations from our India center for today and are continuing work on the request. As suggested, will only cover information for the parameters 1 and 2 for the remaining 3 segments (Petrochemicals, Industrial enzymes and Custom peptide synthesis). To carry out the research, we will leverage databases such as Thomson One (for analyst reports), EMIS (for Industry reports), Factiva (for press search) and conduct a General Internet search._x000d_  _x000d_   _x000d_  _x000d_  We will share our findings in a Word document, by 8:30 am New Jersey time, today (February 04, 2020)._x000d_  _x000d_   _x000d_  _x000d_  Let us know in case of any changes.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3 February 2020 23:38_x000d_  To: Chaudhury, Azraa &lt;Chaudhury.Azraa@"/>
    <e v="#VALUE!"/>
    <n v="0"/>
    <x v="1"/>
    <d v="2020-02-04T00:00:00"/>
    <x v="0"/>
    <x v="26"/>
    <s v="Correct"/>
  </r>
  <r>
    <n v="181"/>
    <d v="2020-02-04T10:17:59"/>
    <s v="Prashant Singh"/>
    <s v="Obinger, Katharina"/>
    <s v="BCG; Mukerjee, Pradyot; Bianca Metzler"/>
    <s v="RE: Attn. Katharina: Evalueserve Request Receipt: Research Request RES1061117-Subsector mapping_ February 03, 2020"/>
    <s v="Hi Katharina,_x000d_  _x000d_   _x000d_  _x000d_  Thank you for your Email._x000d_  _x000d_   _x000d_  _x000d_  As suggested, we will put this request on hold until we hear back from you._x000d_  _x000d_   _x000d_  _x000d_  Feel free to reach out to us whenever in need of help.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Obinger, Katharina &lt;Obinger.Katharina@"/>
    <e v="#VALUE!"/>
    <n v="0"/>
    <x v="1"/>
    <d v="2020-02-04T00:00:00"/>
    <x v="0"/>
    <x v="7"/>
    <s v="Correct"/>
  </r>
  <r>
    <n v="182"/>
    <d v="2020-02-04T10:20:24"/>
    <s v="Ankit Kumar Verma"/>
    <s v="Inumaru.Yuta@bcg.com"/>
    <s v="BCG; Sanprati Sharma"/>
    <s v="Attn. Yuta: Evalueserve Update: Industry 4.0 Factories Research_RES1058155_February 04, 2020"/>
    <s v="Hi Yuta, _x000d_  _x000d_   _x000d_  _x000d_  Trust you are doing good and had a chance to review the shared output._x000d_  _x000d_   _x000d_  _x000d_  We are resuming work on P&amp;G and will fetch the information on all the suggested datapoints, using the earlier shared methodology. After completing P&amp;G, we will initiate work on Unilever, Lixil, Carbee and Kewpie in the similar manner._x000d_  _x000d_   _x000d_  _x000d_  We will be sharing an update by 10:30 pm Tokyo time, today (February 04, 2020) along with the next delivery timeline._x000d_  _x000d_   _x000d_  _x000d_  Feel free to reach out in case of any query or suggestion._x000d_  _x000d_   _x000d_  _x000d_  Regards, _x000d_  _x000d_  Sanprati and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3 February 2020 18:58_x000d_  To: Inumaru.Yuta@"/>
    <e v="#VALUE!"/>
    <n v="0"/>
    <x v="1"/>
    <d v="2020-02-04T00:00:00"/>
    <x v="0"/>
    <x v="18"/>
    <s v="Correct"/>
  </r>
  <r>
    <n v="183"/>
    <d v="2020-02-04T10:20:48"/>
    <s v="Prashant Singh"/>
    <s v="To, Carmen"/>
    <s v="BCG; Katherine Arcaya"/>
    <s v="RE: Attn. Carmen: Evalueserve Acknowledgment: Help finding holistic wellness campaigns by employers_RES1062116_Feb 4, 2020"/>
    <s v="Hi Carmen,_x000d_  _x000d_   _x000d_  _x000d_  Thank you for your Email._x000d_  _x000d_   _x000d_  _x000d_  Our colleagues in Chile are offline right now; thus, Katherine and team will get back to you on this, once our Chile center resumes operations in 8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o, Carmen &lt;To.Carmen@"/>
    <e v="#VALUE!"/>
    <n v="0"/>
    <x v="1"/>
    <d v="2020-02-04T00:00:00"/>
    <x v="0"/>
    <x v="60"/>
    <s v="Correct"/>
  </r>
  <r>
    <n v="184"/>
    <d v="2020-02-04T10:22:22"/>
    <s v="Siddharrth Kumar"/>
    <s v="Singh, Nidhi"/>
    <s v="BCG; Chourasia, Amber"/>
    <s v="Attn. Nidhi: Evalueserve Update: Request for Sustainability_RES1052804_February 04, 2020"/>
    <s v="Hi Nidhi,_x000d_  _x000d_   _x000d_  _x000d_  Thank you for your reply!_x000d_  _x000d_   _x000d_  _x000d_  Chinese language support is available from our China center; however, the center is currently close to control outbreak of novel Coronavirus. They are expected to resume operations on February 10, 2020; however, we will not be able to confirm their availability until they come online. Furthermore, I conducted a quick search by using ‘Google Translate’ to translate the search keywords used in the yesterday’s update in Chinese language. However, this did not yield any feasible results. _x000d_  _x000d_   _x000d_  _x000d_  For now, I am initiating work on Task 1(B) and Task 2 for the remaining four companies, starting from Tyson Foods, using the same methodology followed in our previous updates._x000d_  _x000d_   _x000d_  _x000d_  I will share an update on this, covering as much grounds as possible, by 7:00 pm IST, today (February 04, 2020)._x000d_  _x000d_   _x000d_  _x000d_  Feel free to reach out in case of any queries or suggestion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ngh, Nidhi &lt;Singh.Nidhi@"/>
    <e v="#VALUE!"/>
    <n v="0"/>
    <x v="1"/>
    <d v="2020-02-04T00:00:00"/>
    <x v="0"/>
    <x v="19"/>
    <s v="Correct"/>
  </r>
  <r>
    <n v="185"/>
    <d v="2020-02-04T10:25:09"/>
    <s v="Ratika Saxena"/>
    <s v="VNDTuretskaya.Maria@bcg.com"/>
    <s v="BCG; Swapnil Jain; Ritaban Mukhopadhyay"/>
    <s v="Attn. Maria: Evalueserve Update: Research how governments use the customer journey/citizen centric approach to improve the services_RES1060069_February 04, 2020"/>
    <s v="Hi Maria,_x000d_  _x000d_   _x000d_  _x000d_  We are resuming work on the remaining 9 locations in all the mentioned industries, to identify the cases, where the government has leveraged customer-centric approaches/customer journey for a better service to the citizens as well as the businesses operating in the region. As done earlier, we will check the government website of the region (countries/cities) followed by conducting an Open Internet search for the ask._x000d_  _x000d_   _x000d_  _x000d_  We will share an interim update on this by 12:30 pm Moscow time, today (February 4, 2020), along with further timelines._x000d_  _x000d_   _x000d_  _x000d_  Feel free to share any suggestions,_x000d_  _x000d_   _x000d_  _x000d_  Kind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lt;Swapnil.Jain@evalueserve.com &lt;mailto:Swapnil.Jain@evalueserve.com&gt; &gt; _x000d_  Sent: 03 February 2020 19:32_x000d_  To: VNDTuretskaya.Maria@"/>
    <e v="#VALUE!"/>
    <n v="0"/>
    <x v="1"/>
    <d v="2020-02-04T00:00:00"/>
    <x v="0"/>
    <x v="21"/>
    <s v="Correct"/>
  </r>
  <r>
    <n v="186"/>
    <d v="2020-02-04T10:26:36"/>
    <s v="Mansi Narang"/>
    <s v="DaSilva.Bryann@bcg.com"/>
    <s v="BCG"/>
    <s v="Attn. Bryann: Evalueserve Acknowledgment: Corporate Forest Responsibility Efforts_RES1062149_February 04, 2020"/>
    <s v="Hi Bryann,_x000d_  _x000d_   _x000d_  _x000d_  Greetings from our India center!_x000d_  _x000d_   _x000d_  _x000d_  I am initiating work to gather information/documents on the efforts undertaken by the shared list of 41 companies for conservation/restoration of forests. For the ask, I plan to scan websites, press articles and sustainability reports of the companies followed by conducting an Open Internet search. _x000d_  _x000d_   _x000d_  _x000d_  As of now, I will capture initiatives/targets that fall within the timeframe of 2017 to 2030. Let me know in case you want me to change the scope of time._x000d_  _x000d_   _x000d_  _x000d_  By investing the allocated budget of five hours, I will share my findings, covering as many companies as possible, in an Excel file by 6:00 AM US time today (February 04, 2020). _x000d_  _x000d_   _x000d_  _x000d_  Let me know in case you want me to prioritize any company from the shared list. For now, I am proceeding research in the shared order. 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DaSilva, Bryann &lt;DaSilva.Bryann@"/>
    <e v="#VALUE!"/>
    <n v="0"/>
    <x v="1"/>
    <d v="2020-02-04T00:00:00"/>
    <x v="0"/>
    <x v="61"/>
    <s v="Correct"/>
  </r>
  <r>
    <n v="187"/>
    <d v="2020-02-04T10:30:24"/>
    <s v="Devansh Bilala"/>
    <s v="Harwood.Kayne@bcg.com"/>
    <s v="BCG"/>
    <s v="Attn. Kayne: Evalueserve Acknowledgement: Non government support for Victorian bushfire affected communities _RES1061403_February 04, 2020"/>
    <s v="Hi Kayne,_x000d_  _x000d_   _x000d_  _x000d_  Thank you for sharing the request._x000d_  _x000d_   _x000d_  _x000d_  I am initiating work to locate the information pertaining to the help provided by the private sector to help the bushfire affected communities and people in Australia. As suggested, I will cover each of the ASX top 50 companies from the following link (Link &lt;http://dividend.net.au/asx-50/&gt; ) _x000d_  _x000d_   _x000d_  _x000d_  I will share my findings by 7:30 PM, Melbourne Time, February 04, 2020.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Prashant Singh &lt;Prashant.Singh@evalueserve.com &lt;mailto:Prashant.Singh@evalueserve.com&gt; &gt; _x000d_  Sent: 04 February 2020 09:21_x000d_  To: BCG &lt;BCG@evalueserve.com &lt;mailto:BCG@evalueserve.com&gt; &gt;_x000d_  Subject: FW: Attn. Kayne: Evalueserve Request Receipt: Non government support for Victorian bushfire affected communities _RES1061403_February 03, 2020_x000d_  _x000d_   _x000d_  _x000d_  Marking DL._x000d_  _x000d_   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Harwood, Kayne &lt;Harwood.Kayne@"/>
    <e v="#VALUE!"/>
    <n v="0"/>
    <x v="1"/>
    <d v="2020-02-04T00:00:00"/>
    <x v="0"/>
    <x v="41"/>
    <s v="Correct"/>
  </r>
  <r>
    <n v="188"/>
    <d v="2020-02-04T10:38:00"/>
    <s v="Vandana Kushwaha"/>
    <s v="Poon.Lynette@bcg.com"/>
    <s v="BCG; Aman Bansal"/>
    <s v="Attn. Lynette: Evalueserve Update: UOB Subsidiary Data Research _RES1059931_February 04, 2020"/>
    <s v="Hi Lynette,_x000d_  _x000d_   _x000d_  _x000d_  Thank you for your reply._x000d_  _x000d_   _x000d_  _x000d_  We have resumed work on the request using the previously shared approach. _x000d_  _x000d_   _x000d_  _x000d_  We will be able to complete UOB Indonesia, China and Malaysia by 6PM SGT and will share the updated Excel file. However, we will complete UOB Thailand by 9:30PM SGT. Do let us know, if this works for you._x000d_  _x000d_   _x000d_  _x000d_  Looking forward to your reply. 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
    <e v="#VALUE!"/>
    <n v="0"/>
    <x v="1"/>
    <d v="2020-02-04T00:00:00"/>
    <x v="0"/>
    <x v="24"/>
    <s v="Correct"/>
  </r>
  <r>
    <n v="189"/>
    <d v="2020-02-04T10:40:09"/>
    <s v="Rajat Pandey"/>
    <s v="Guo.Joyce@bcg.com"/>
    <s v="BCG"/>
    <s v="Attn. Joyce: Evalueserve Acknowledgement: Private Health Insurance in Australia_RES1062365_February 04, 2020"/>
    <s v="Hi Joyce,_x000d_  _x000d_   _x000d_  _x000d_  Thank you for sharing the request with us._x000d_  _x000d_   _x000d_  _x000d_  I am initiating work to identify information on the views/commentary of below listed executives on Private Health Insurance in Australia for the last 1-2 years (depending on the information availability). Please let me know if you have any specific time frame in mind for the same._x000d_  _x000d_   _x000d_  _x000d_  *_x0009_Hisham El-Ansary (CEO of Bupa Australia)_x000d_  *_x0009_Dwayne Crombie (MD of Health Insurance of Bupa Australia)_x000d_  *_x0009_Gerald Marion (Chief customer &amp; Strategy Officer of Bupa Australia)_x000d_  *_x0009_Nick Stone (CFO of Bupa Australia)_x000d_  *_x0009_Les Carter (Group Chief Strategy &amp; Development Officer)_x000d_  *_x0009_Natalie Papageorge (Chief of Staff)_x000d_  _x000d_   _x000d_  _x000d_  To collect the required information, I will leverage Factiva database for relevant press articles and scan Bupa’s official website (for IR material, press releases, etc.) followed by a General internet search._x000d_  _x000d_   _x000d_  _x000d_  I plan on sharing my findings by 10:00 pm Sydney time, today (04 February,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
    <e v="#VALUE!"/>
    <n v="0"/>
    <x v="3"/>
    <d v="2020-02-04T00:00:00"/>
    <x v="0"/>
    <x v="62"/>
    <s v="Correct"/>
  </r>
  <r>
    <n v="190"/>
    <d v="2020-02-04T10:41:13"/>
    <s v="Ritaban Mukhopadhyay"/>
    <s v="Zhao.Jackie@bcg.com"/>
    <s v="BCG"/>
    <s v="Attn. Jackie: Evalueserve Capacity Release: Research on shared services_RES1060892_February 04, 2020"/>
    <s v="Hi Jackie,_x000d_  _x000d_   _x000d_  _x000d_  Hope you are doing well and had a chance to review the work shared so far._x000d_  _x000d_   _x000d_  _x000d_  Since we did not get an update from you regarding the budget extension, we are releasing the capacity reserved for today. We understand that you might not be able to reply to it now due to the time difference. Hence, we will reserve the next earliest available slot to assist you further with this, once you give us a go-ahead on the task, post your review._x000d_  _x000d_   _x000d_  _x000d_  Looking forward to hearing back from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itaban Mukhopadhyay &lt;R.Mukhopadhyay@evalueserve.com &lt;mailto:R.Mukhopadhyay@evalueserve.com&gt; &gt;_x000d_  Sent: Monday, February 3, 2020 5:33:00 PM_x000d_  To: Zhao.Jackie@"/>
    <e v="#VALUE!"/>
    <n v="0"/>
    <x v="1"/>
    <d v="2020-02-04T00:00:00"/>
    <x v="0"/>
    <x v="29"/>
    <s v="Correct"/>
  </r>
  <r>
    <n v="191"/>
    <d v="2020-02-04T10:43:02"/>
    <s v="Prashant Singh"/>
    <s v="Christensen, Mathias"/>
    <s v="Gupta, Amit; BCG; Gupta, Nikita (IKA); Chiotopoulos, Alexandros; Tamara Weitzel"/>
    <s v="Attn. Mathias: Evalueserve Request Receipt: RE: Knowledge Download on P&amp;C RES1055744_ February 04, 2020"/>
    <s v="Hi Nikita,_x000d_  _x000d_   _x000d_  _x000d_  Thank you for looping us in,_x000d_  _x000d_   _x000d_  _x000d_  Hi Mathias,_x000d_  _x000d_   _x000d_  _x000d_  Thank you for sharing the request with u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1 pm Copenhagen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upta, Nikita (IKA) &lt;Gupta3.Nikita@"/>
    <e v="#VALUE!"/>
    <n v="0"/>
    <x v="1"/>
    <d v="2020-02-04T00:00:00"/>
    <x v="0"/>
    <x v="7"/>
    <s v="Correct"/>
  </r>
  <r>
    <n v="192"/>
    <d v="2020-02-04T10:45:37"/>
    <s v="Himanshu Gaur"/>
    <s v="Berrada.Sofia@bcg.com"/>
    <s v="BCG"/>
    <s v="Attn. Sofia: Evalueserve Acknowledgement: Vendor Assessment_RES1062164_February 4, 2020"/>
    <s v="Hi Sofia, _x000d_  _x000d_   _x000d_  _x000d_  Thank you for sharing the request details. _x000d_  _x000d_   _x000d_  _x000d_  I am initiating work on this request, to locate information for the list of 21 solution vendors across the following criteria; Product Functionalities, Technical Requirements and Strategic, as mentioned in the shared Excel file. _x000d_  _x000d_   _x000d_  _x000d_  In order to locate this information, I will look into company websites, blogs/ reviews on internet and further supplement it with an Open Internet search. However, since the nature of the request is qualitative, and it involves sourcing information from blogs/review websites etc., therefore I plan to capture information to the best of my understanding and judgment._x000d_  _x000d_   _x000d_  _x000d_  I will send an update covering first six solutions vendors today by 8:30 AM, New York time, today (February 4, 2020). For the remaining companies, I will continue work tomorrow._x000d_  _x000d_   _x000d_  _x000d_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_________________________________x000d_  _x000d_  F"/>
    <e v="#VALUE!"/>
    <n v="0"/>
    <x v="1"/>
    <d v="2020-02-04T00:00:00"/>
    <x v="0"/>
    <x v="63"/>
    <s v="Correct"/>
  </r>
  <r>
    <n v="193"/>
    <d v="2020-02-04T10:45:44"/>
    <s v="Mansi Narang"/>
    <s v="Connor.Tim@bcg.com"/>
    <s v="BCG"/>
    <s v="Attn. Tim: Evalueserve Acknowledgement: Retail SKU Counting_RES1059622_February 04, 2020"/>
    <s v="Hi Tim,_x000d_  _x000d_   _x000d_  _x000d_  Greetings from our India center and thank you for sharing the request with us!_x000d_  _x000d_   _x000d_  _x000d_  We have reserved nine hours of capacity to assist you on this request today (February 04, 2020). Please share the spreadsheet that needs to be fill in, so that we can initiate efforts on this at the earliest, and update you with the timelines. We understand that due to a difference in time zone, you might not be able to revert. However, we will await your response by 1:30 AM US time today (February 04, 2020) and plan to release the booked capacity for the day, thereafter. _x000d_  _x000d_   _x000d_  _x000d_  Please feel free reach out to us with the request details and we will book the earliest available bandwidth accordingly._x000d_  _x000d_   _x000d_  _x000d_  Looking forward to your reply,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February/04/2020 02:16_x000d_  To: Connor, Tim &lt;Connor.Tim@"/>
    <e v="#VALUE!"/>
    <n v="0"/>
    <x v="1"/>
    <d v="2020-02-04T00:00:00"/>
    <x v="0"/>
    <x v="40"/>
    <s v="Correct"/>
  </r>
  <r>
    <n v="194"/>
    <d v="2020-02-04T10:49:41"/>
    <s v="Varunika Shah"/>
    <s v="Dong.Courtney@bcg.com"/>
    <s v="Mohan.Prateek@bcg.com; Agarwal, Samridhi; MS, Sarath; BCG"/>
    <s v="Attn. Courtney: Evalueserve Update: Growth Tech company list_February 4, 2020"/>
    <s v="Hi Courtney,_x000d_  _x000d_   _x000d_  _x000d_  We are resuming work on the remaining 171 companies (starting from row no: 164,”Cable &amp; Wireless Communications”) to capture revenue figures for the years ‘2017-2019’ in USD millions. Since there are no companies which are valued at USD 100 billion, therefore we will work only on the remaining 171 companies out of the total 271, as mentioned in the shared Excel file._x000d_  _x000d_   _x000d_  _x000d_  In order to locate the revenue figures, we will leverage Orbis and share an update by 5:30 am, San Francisco time, today (February 4, 2020). _x000d_  _x000d_   _x000d_  _x000d_  Let us know in case of any change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runika Shah &lt;Varunika.Shah@evalueserve.com &lt;mailto:Varunika.Shah@evalueserve.com&gt; &gt; _x000d_  Sent: 03 February 2020 19:37_x000d_  To: Dong.Courtney@"/>
    <e v="#VALUE!"/>
    <n v="0"/>
    <x v="1"/>
    <d v="2020-02-04T00:00:00"/>
    <x v="0"/>
    <x v="7"/>
    <s v="Correct"/>
  </r>
  <r>
    <n v="195"/>
    <d v="2020-02-04T10:51:36"/>
    <s v="Prashant Singh"/>
    <s v="Nath, Saaya"/>
    <s v="Aman Bansal; BCG; Vandana Kushwaha; Tyger, Ellie; Bianca Metzler; Tamara Weitzel"/>
    <s v="RE: Attn. Ellie: Evalueserve Deliverable: revenue/geographies for environmental / emergency services companies_RES1057148_January 30, 2020"/>
    <s v="Hi Saaya,_x000d_  _x000d_   _x000d_  _x000d_  Thank you for sharing the follow up request._x000d_  _x000d_   _x000d_  _x000d_  Unfortunately, our India and Romania centres are running at full capacity today with previously pipelined request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6 am Chicago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ath, Saaya &lt;Nath.Saaya@"/>
    <e v="#VALUE!"/>
    <n v="0"/>
    <x v="1"/>
    <d v="2020-02-04T00:00:00"/>
    <x v="0"/>
    <x v="64"/>
    <s v="Correct"/>
  </r>
  <r>
    <n v="196"/>
    <d v="2020-02-04T10:57:22"/>
    <s v="Prashant Singh"/>
    <s v="Spindler.Laura@bcg.com"/>
    <s v="BCG; Tamara Weitzel"/>
    <s v="Attn. Laura: Evalueserve Request Receipt: Integrations _RES1062183_ February 04, 2020"/>
    <s v="Hi Laura,_x000d_  _x000d_   _x000d_  _x000d_  Thank you for reaching out to u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7 am Atlanta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________________________________x000d_  _x000d_  F"/>
    <e v="#VALUE!"/>
    <n v="0"/>
    <x v="1"/>
    <d v="2020-02-04T00:00:00"/>
    <x v="0"/>
    <x v="65"/>
    <s v="Correct"/>
  </r>
  <r>
    <n v="197"/>
    <d v="2020-02-04T11:07:34"/>
    <s v="Prince Girdhar"/>
    <s v="Ramesh.Shreekar@bcg.com"/>
    <s v="BCG; Estrellita, Vania; Bianca Metzler"/>
    <s v="Attn. Shreekar: Evalueserve Update: Need help on Telco products benchmarking_RES1058879_February 04, 2020"/>
    <s v="Hi Shreekar,_x000d_  _x000d_   _x000d_  _x000d_  Thank you for your reply._x000d_  _x000d_   _x000d_  _x000d_  I am continuing work on the task to locate ‘Product Offerings’ of the top telecom operator for the remaining 3 countries (Thailand, China and US). To capture the required information, I will follow similar methodology as shared in our previous Email. _x000d_  _x000d_   _x000d_  _x000d_  I will compile my findings in the same Excel file and share an update, by 8:30 pm Jakarta time, today (February 04, 2020)._x000d_  _x000d_   _x000d_  _x000d_  Let me know in case of any realignment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mesh, Shreekar &lt;Ramesh.Shreekar@"/>
    <e v="#VALUE!"/>
    <n v="0"/>
    <x v="1"/>
    <d v="2020-02-04T00:00:00"/>
    <x v="0"/>
    <x v="22"/>
    <s v="Correct"/>
  </r>
  <r>
    <n v="198"/>
    <d v="2020-02-04T11:10:43"/>
    <s v="Bhawna Vashisth"/>
    <s v="Wang.Wray@bcg.com"/>
    <s v="Nicolas Quagliotti; BCG"/>
    <s v="Attn. Wray: Evalueserve Update: Data request on all sectors_RES1059483_February 04, 2020"/>
    <s v="Hi Wray,_x000d_  _x000d_   _x000d_  _x000d_  Hope you are doing well._x000d_  _x000d_   _x000d_  _x000d_  I have initiated work to locate the trending models used by top asset management firms. As suggested, I will capture the top 30 firms and validate if the captured models/approaches are trending ones. I will also incorporate other models to our list, if any. To source the information, I will leverage company websites and investor presentations, news articles, followed by conducting a General Internet search. _x000d_  _x000d_   _x000d_  _x000d_  I will share my findings in the suggested format by 2 PM KSA time, today (February 04, 2020)._x000d_  _x000d_   _x000d_  _x000d_  Please let me know in case of any realignments,_x000d_  _x000d_   _x000d_  _x000d_  Kind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Nicolas Quagliotti &lt;Nicolas.Quagliotti@evalueserve.com &lt;mailto:Nicolas.Quagliotti@evalueserve.com&gt; &gt; _x000d_  Sent: 04 February 2020 02:44_x000d_  To: Wang, Wray &lt;Wang.Wray@"/>
    <e v="#VALUE!"/>
    <n v="0"/>
    <x v="1"/>
    <d v="2020-02-04T00:00:00"/>
    <x v="0"/>
    <x v="30"/>
    <s v="Correct"/>
  </r>
  <r>
    <n v="199"/>
    <d v="2020-02-04T11:13:17"/>
    <s v="Meenu Kumari"/>
    <s v="Hung.Wesley@bcg.com"/>
    <s v="BCG; Shourya Jaiswal"/>
    <s v="Attn. Wesley: Evalueserve Acknowledgment: Cloud services for financial institutions_RES1062231_February 04, 2020"/>
    <s v="Hi Wesley,_x000d_  _x000d_   _x000d_  _x000d_  Thank you for sharing the request with us._x000d_  _x000d_   _x000d_  _x000d_  We are initiating efforts on the request, to validate existing information in the shared PowerPoint file and also to capture additional information for the companies namely AWS, Microsoft Azure, Google Cloud Platform, Oracle, SAP, IBM. As suggested, we will primarily compile the data around the key factors which differentiates cloud services of the mentioned companies and will validate the existing ones. _x000d_  _x000d_   _x000d_  _x000d_  We will look for relevant soundbites/news articles/press releases for these companies, if they are targeting the financial service sector such as banks, insurance corporations and government financial organizations. Also, we will check total cloud revenue (and YoY growth), number of enterprise clients (and YoY growth) and number of financial service clients (and YoY growth) for the mentioned companies._x000d_  _x000d_   _x000d_  _x000d_  To capture the required information, we will look into company’s website, leverage Factiva (for press articles), Thomson One and IDC databases for analyst reports, followed by conducting a General Internet search. Since, we do not have access to KN material, you may reach out to BCG DRS team (http://bcgnavigator.bcg.com/Home/kn-home.asp), for accessing information related to the shared list of companies._x000d_  _x000d_   _x000d_  _x000d_  We will share our findings compiled in an Excel file, by 8:30 AM, New Jersey time today, February 04, 2020. _x000d_  _x000d_   _x000d_  _x000d_  Let us know in case of any changes or queries,_x000d_  _x000d_   _x000d_  _x000d_  Regards,_x000d_  _x000d_  Evalueserve Team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
    <e v="#VALUE!"/>
    <n v="0"/>
    <x v="1"/>
    <d v="2020-02-04T00:00:00"/>
    <x v="0"/>
    <x v="66"/>
    <s v="Correct"/>
  </r>
  <r>
    <n v="200"/>
    <d v="2020-02-04T11:21:41"/>
    <s v="Nitika Madad"/>
    <s v="Woodfinden.Leonie@bcg.com"/>
    <s v="Dickinson, Abigail; Chaudhury, Azraa; Ahn, Alice; BCG"/>
    <s v="Attn. Leonie: Evalueserve Update_Biopharma segments with protein folding applications_RES1058356_February 04, 2020"/>
    <s v="Hi Leonie,_x000d_  _x000d_   _x000d_  _x000d_  I hope you are doing well!_x000d_  _x000d_   _x000d_  _x000d_  I am initiating my effort to locate the asked information on below mentioned datapoints:_x000d_  _x000d_   _x000d_  _x000d_  *_x0009_Global market report for small molecule drug discovery or development _x000d_  *_x0009_R&amp;D spend within the industrial enzymes or enzymes involved in chemicals manufacturing _x000d_  *_x0009_Market information/report on end products that are protein based (organic polymers/polyamides) within chemicals industry (outside of enzymes)_x000d_  _x000d_   _x000d_  _x000d_  To source the required information, I will leverage EMIS database for market reports, followed by conducting a General Internet search._x000d_  _x000d_   _x000d_  _x000d_  I plan to share the output of research with you by 4:30 am New Jersey time, today (February 04,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Llindrisca Figueroa &lt;Llindrisca.Figueroa@evalueserve.com &lt;mailto:Llindrisca.Figueroa@evalueserve.com&gt; &gt; _x000d_  Sent: 04 February 2020 02:19_x000d_  To: Woodfinden, Leonie &lt;Woodfinden.Leonie@"/>
    <e v="#VALUE!"/>
    <n v="0"/>
    <x v="1"/>
    <d v="2020-02-04T00:00:00"/>
    <x v="0"/>
    <x v="8"/>
    <s v="Correct"/>
  </r>
  <r>
    <n v="201"/>
    <d v="2020-02-04T11:26:10"/>
    <s v="Prashant Singh"/>
    <s v="Wu.Vanessa@bcg.com"/>
    <s v="BCG"/>
    <s v="Attn. Vanessa: Evalueserve Request Receipt: Access to S&amp;P Global database? _RES1062196_ February 04, 2020"/>
    <s v="Hi Vanessa,_x000d_  _x000d_   _x000d_  _x000d_  Thank you for reaching out to us,_x000d_  _x000d_   _x000d_  _x000d_  Unfortunately, we do not have access of S&amp;P Global database in our Direct KPO team across all our centres. However, we will be able to leverage databases like, ‘Orbis’ and ‘Thomson One’ and perform secondary research if needed._x000d_  _x000d_  You can reach out to our BCG's Internal DRS team using the below navigator link to support you on this request, as they have access to ‘S&amp;P Global database’. _x000d_  _x000d_   _x000d_  _x000d_  http://bcgnavigator.bcg.com/_x000d_  _x000d_   _x000d_  _x000d_  Let us know if we can assist you with anything else, we will then book the earliest available slot.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 _x000d_  _x000d_  _________________________________x000d_  _x000d_  From: Request Management System_x000d_  Sent: 04 February 2020 05:39:1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196 &lt;https://bcg.service-now.com/nav_to.do?uri=u_request_drs_kpo_evs.do%3Fsys_id=cfa9a2fc1b3a0054b176964ead4bcbed%26sysparm_stack=u_request_drs_kpo_evs_list.do&gt; _x000d_  Requestor: Wu Vanessa_x000d_  Request Subject: Access to S&amp;P Global database?_x000d_  Requested Deadline: _x000d_  _x000d_  Original Request:_x000d_  From: Wu.Vanessa@"/>
    <e v="#VALUE!"/>
    <n v="0"/>
    <x v="1"/>
    <d v="2020-02-04T00:00:00"/>
    <x v="0"/>
    <x v="67"/>
    <s v="Correct"/>
  </r>
  <r>
    <n v="202"/>
    <d v="2020-02-04T11:29:14"/>
    <s v="Shikha Singh (CaPs-08)"/>
    <s v="Chaudhury.Azraa@bcg.com"/>
    <s v="BCG"/>
    <s v="Attn. Azraa: Evalueserve Update: Biotech_RES1060731­_February 04, 2020"/>
    <s v="Hi Azraa,_x000d_  _x000d_   _x000d_  _x000d_  Greetings for the day!_x000d_  _x000d_   _x000d_  _x000d_  I am resuming work on the task and will invest 2 hours in locating relevant ‘Press releases of new technology or developments in the space’, by conducting a General Internet search._x000d_  _x000d_   _x000d_  _x000d_  I plan to share the final output, compiled in an Excel file, by 3:30 AM New Jersey time, today (February 4, 2020).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hikha Singh (CaPs-08) _x000d_  Sent: 03 February 2020 18:47_x000d_  To: Chaudhury.Azraa@"/>
    <e v="#VALUE!"/>
    <n v="0"/>
    <x v="1"/>
    <d v="2020-02-04T00:00:00"/>
    <x v="0"/>
    <x v="17"/>
    <s v="Correct"/>
  </r>
  <r>
    <n v="203"/>
    <d v="2020-02-04T11:33:00"/>
    <s v="Prashant Singh"/>
    <s v="Wu.Vanessa@bcg.com"/>
    <s v="BCG"/>
    <s v="Attn. Vanessa: Evalueserve Request Receipt: Research Electric EBITDA of Regulated utilities _RES1062201_ February 04, 2020"/>
    <s v="Hi Vanessa,_x000d_  _x000d_   _x000d_  _x000d_  Thank you for reaching out to us,_x000d_  _x000d_   _x000d_  _x000d_  Unfortunately, we do not have access of S&amp;P Global database in our Direct KPO team across all our centres. However, we will be able to leverage databases like, ‘Orbis’ and ‘Thomson One’ and perform secondary research if needed._x000d_  _x000d_  You can reach out to our BCG's Internal DRS team using the below navigator link to support you on this request, as they have access to ‘S&amp;P Global database’. _x000d_  _x000d_   _x000d_  _x000d_  http://bcgnavigator.bcg.com/_x000d_  _x000d_   _x000d_  _x000d_  Let us know if we can assist you on the request with secondary research and leverage other databases. Based on your go-ahead, we will book our pipeline with the earliest available timeslot.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 _x000d_  _x000d_  _________________________________x000d_  _x000d_  F"/>
    <e v="#VALUE!"/>
    <n v="0"/>
    <x v="1"/>
    <d v="2020-02-04T00:00:00"/>
    <x v="0"/>
    <x v="68"/>
    <s v="Correct"/>
  </r>
  <r>
    <n v="204"/>
    <d v="2020-02-04T11:34:04"/>
    <s v="Mansi Narang"/>
    <s v="Connor.Tim@bcg.com"/>
    <s v="BCG"/>
    <s v="Attn. Tim: Evalueserve Capacity Release: Retail SKU Counting_RES1059622_February 04, 2020"/>
    <s v="Hi Tim,_x000d_  _x000d_   _x000d_  _x000d_  Thank you for your reply._x000d_  _x000d_   _x000d_  _x000d_  We are releasing the booked capacity for today and have reserved the same for tomorrow (February 05, 2020). _x000d_  _x000d_   _x000d_  _x000d_  Looking forward to receiving the request detail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onnor, Tim &lt;Connor.Tim@"/>
    <e v="#VALUE!"/>
    <n v="0"/>
    <x v="1"/>
    <d v="2020-02-04T00:00:00"/>
    <x v="0"/>
    <x v="40"/>
    <s v="Correct"/>
  </r>
  <r>
    <n v="205"/>
    <d v="2020-02-04T11:40:58"/>
    <s v="Shikha Singh (CaPs-08)"/>
    <s v="Wiesner.Richard@bcg.com"/>
    <s v="BCG"/>
    <s v="Attn. Richard: Evalueserve Update: Locations ranking for greenfield med tech plants_RES1056007_February 04, 2020"/>
    <s v="Hi Richard,_x000d_  _x000d_   _x000d_  _x000d_  Thank you for sharing the additional task!_x000d_  _x000d_   _x000d_  _x000d_  I am initiating work to capture requisite details catering to the updated information in the tab ‘Potential indices &amp; sources’ of the Excel file shared by you. I will collate information around the various criteria for the shared list of regions in this tab. As suggested, I will check for comparable indexes from one source across all countries. Also if there is no direct index, I will try to update details around a similar index._x000d_  _x000d_   _x000d_  _x000d_  To locate the asked details, I plan to conduct a General Internet search and refer to news reports, press articles, journals and case studies, which may share relevant insights for the same. _x000d_  _x000d_   _x000d_  _x000d_  I plan to compile my findings in an Excel file and share an update by 2:30 PM, Berlin time, today (February 04, 2020). _x000d_  _x000d_   _x000d_  _x000d_  Let me know if you have a budget cap for this request.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03 February 2020 22:42_x000d_  To: Wiesner, Richard &lt;Wiesner.Richard@"/>
    <e v="#VALUE!"/>
    <n v="0"/>
    <x v="1"/>
    <d v="2020-02-04T00:00:00"/>
    <x v="0"/>
    <x v="53"/>
    <s v="Correct"/>
  </r>
  <r>
    <n v="206"/>
    <d v="2020-02-04T11:41:05"/>
    <s v="Tanuj Anand"/>
    <s v="Tan.Alethea@bcg.com"/>
    <s v="Angela Nunez; BCG; Katherine Arcaya; Rebollo, Cristina"/>
    <s v="Attn. Alethea: Evalueserve Update: Request for company background and financial data_RES1061943_February 04, 2020"/>
    <s v="Hi Alethea, _x000d_  _x000d_   _x000d_  _x000d_  We hope you are doing good!_x000d_  _x000d_   _x000d_  _x000d_  We are resuming work on the request, to locate the information for following parameters: ‘Geographical Footprint (Address, Country, Facility name or products)’, ‘Company development relevant to R-R’, ‘Recent company developments’ (in case readily available), ‘Major competitors’ and ‘Size of facilities’ on work in-progress (WIP) entries in the output shared yesterday. To locate the asked information, we will follow the similar methodology as shared by our colleagues from Chile center. _x000d_  _x000d_   _x000d_  _x000d_  We will compile our findings in the same Excel file and share an update, by 1:30 pm London time, today (February 04, 2020). Also, let us know a suitable time for a call to discuss the queries shared by our colleagues from Chile center in the trailing Email._x000d_  _x000d_   _x000d_  _x000d_  Looking forward to your reply,_x000d_  _x000d_   _x000d_  _x000d_  Best regards,_x000d_  _x000d_  Smarth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ngela Nunez &lt;Angela.Nunez@evalueserve.com &lt;mailto:Angela.Nunez@evalueserve.com&gt; &gt; _x000d_  Sent: 04 February 2020 03:38_x000d_  To: Tan, Alethea &lt;Tan.Alethea@"/>
    <e v="#VALUE!"/>
    <n v="0"/>
    <x v="1"/>
    <d v="2020-02-04T00:00:00"/>
    <x v="0"/>
    <x v="56"/>
    <s v="Correct"/>
  </r>
  <r>
    <n v="207"/>
    <d v="2020-02-04T11:42:07"/>
    <s v="Nittya Balodia"/>
    <s v="Ghosh.Kaustav@bcg.com"/>
    <s v="BCG"/>
    <s v="Attn. Kaustav: Evalueserve Update: Help Required with benchmarking of Telematics Payment Services_RES1062397_February 04, 2020"/>
    <s v="Hi Kaustav,_x000d_  _x000d_   _x000d_  _x000d_  Thank you for your time over the call a short while ago. _x000d_  _x000d_   _x000d_  _x000d_  In this update, I have populated information on two companies namely Alfa Romeo and Aston Martin, for parameters such as web- based purchases, browser based purchases, in-car payments etc. As discussed, I am only gathering details for the non-highlighted companies. My findings are compiled in the attached Excel file. _x000d_  _x000d_   _x000d_  _x000d_  Approach: I looked for the required information by using keywords such as “mobile app”, “purchases” etc. that led me to a number of articles and official accessories e-commerce page. Information on the ask is not directly available, hence, I have populated the information for these companies to the best of my understanding. The comments, along with the source link is mentioned in ‘Sources’ tab for your reference. _x000d_  _x000d_   _x000d_  _x000d_  Efforts Invested: 1 hour_x000d_  _x000d_  Charge Code: 249945-97_x000d_  _x000d_   _x000d_  _x000d_  Way Forward: I am continuing to locate information on the remaining 39 companies, following a similar methodology. I will share an update on this, covering as much ground as possible by 7:00 am IST, today (February 04,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hosh, Kaustav &lt;Ghosh.Kaustav@"/>
    <s v="249945-97_x000d_  "/>
    <n v="1"/>
    <x v="1"/>
    <d v="2020-02-04T00:00:00"/>
    <x v="38"/>
    <x v="69"/>
    <s v="Correct"/>
  </r>
  <r>
    <n v="208"/>
    <d v="2020-02-04T11:42:40"/>
    <s v="Prashant Singh"/>
    <s v="Bergstrom, Linus"/>
    <s v="Tiwari, Ritwik; BCG"/>
    <s v="Attn. Linus: Evalueserve Request Receipt: RES1062172 _RESearch events_ February 04, 2020"/>
    <s v="Hi Ritwik,_x000d_  _x000d_   _x000d_  _x000d_  Thank you for looping us in,_x000d_  _x000d_   _x000d_  _x000d_  Hi Linus,_x000d_  _x000d_   _x000d_  _x000d_  Thank you for reaching out to us,_x000d_  _x000d_   _x000d_  _x000d_  The earliest available slot to assist you on this request is today, February 04,2020 from our Chile center. Let us know if the timeline works for you and we will book the bandwidth accordingly. The team will share a detailed methodology along with expected delivery timelines once they initiate work on the request today morning (4 am San Francisco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x000d_  _x000d_  From: Tiwari, Ritwik &lt;Tiwari.Ritwik@"/>
    <e v="#VALUE!"/>
    <n v="0"/>
    <x v="1"/>
    <d v="2020-02-04T00:00:00"/>
    <x v="0"/>
    <x v="70"/>
    <s v="Correct"/>
  </r>
  <r>
    <n v="209"/>
    <d v="2020-02-04T11:44:02"/>
    <s v="Siddhant Sharma"/>
    <s v="Wong.Hanson@bcg.com"/>
    <s v="BCG"/>
    <s v="Attn. Hanson: Evalueserve Acknowledgement: Auto auction pricing_RES1061713_February 4, 2020"/>
    <s v="Hi Hanson, _x000d_  _x000d_   _x000d_  _x000d_  Hope you are doing fine!_x000d_  _x000d_   _x000d_  _x000d_  I am initiating work to search information on ‘Automobile auction pricing’ for the wholesale used car in the US, including buyer and seller fees for different platforms and vendors. I would be carrying my search for the mentioned type of dealers: _x000d_  _x000d_  *_x0009_Online dealer to dealer_x000d_  *_x0009_Online listings_x000d_  *_x0009_Online private label_x000d_  *_x0009_Private auctions_x000d_  _x000d_   _x000d_  _x000d_  To pursue the request, I plan to conduct a General Internet search to locate list of market players operating in the US region for the Automobile wholesale industry, and scan their official company websites followed by industry based publications to gather information around fees and charges. If the turnout of the information is low, I will leverage Factiva database and conduct press search on the same._x000d_  _x000d_   _x000d_  _x000d_  I will share my findings by 12:30 AM Melbourne time, tomorrow (February 5,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03 February 2020 20:58_x000d_  To: Wong.Hanson@"/>
    <e v="#VALUE!"/>
    <n v="0"/>
    <x v="1"/>
    <d v="2020-02-04T00:00:00"/>
    <x v="0"/>
    <x v="52"/>
    <s v="Correct"/>
  </r>
  <r>
    <n v="210"/>
    <d v="2020-02-04T11:48:16"/>
    <s v="Prashant Singh"/>
    <s v="Tiwari, Ritwik"/>
    <s v="VND Singhani, Jayesh; BCG"/>
    <s v="RE: RES1062172 _RESearch events"/>
    <s v="Hi Ritwik,_x000d_  _x000d_   _x000d_  _x000d_  As suggested, we will consider this request as closed from your end.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x000d_  _x000d_   _x000d_  _x000d_  From: Tiwari, Ritwik &lt;Tiwari.Ritwik@"/>
    <e v="#VALUE!"/>
    <n v="0"/>
    <x v="1"/>
    <d v="2020-02-04T00:00:00"/>
    <x v="0"/>
    <x v="70"/>
    <s v="Correct"/>
  </r>
  <r>
    <n v="211"/>
    <d v="2020-02-04T11:58:00"/>
    <s v="Prashant Singh"/>
    <s v="Hara.Takaaki@bcg.com"/>
    <s v="BCG"/>
    <s v="Attn. Takaaki: Evalueserve Request Receipt: Research Request _RES1062458_ February 04, 2020 "/>
    <s v="Hi Takaaki,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5, 2020 from our India center. Let us know if the timeline works for you and we will book the bandwidth accordingly. The team will share a detailed methodology along with expected delivery timelines once we initiate work on the request tomorrow morning (10.30 pm Washington time, today Feb 04).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________________________________x000d_  _x000d_  From: Request Management System_x000d_  Sent: 04 February 2020 11:25:0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458 &lt;https://bcg.service-now.com/nav_to.do?uri=u_request_drs_kpo_evs.do%3Fsys_id=2fc8b7b81b328054b176964ead4bcb48%26sysparm_stack=u_request_drs_kpo_evs_list.do&gt; _x000d_  Requestor: Hara Takaaki_x000d_  Request Subject: Research Request_x000d_  Requested Deadline: _x000d_  _x000d_  Original Request:_x000d_  From: Hara.Takaaki@"/>
    <e v="#VALUE!"/>
    <n v="0"/>
    <x v="1"/>
    <d v="2020-02-04T00:00:00"/>
    <x v="0"/>
    <x v="71"/>
    <s v="Correct"/>
  </r>
  <r>
    <n v="212"/>
    <d v="2020-02-04T12:07:01"/>
    <s v="Amit Sampaul"/>
    <s v="Shah.Rutwik@bcg.com"/>
    <s v="Sheng.Dong@bcg.com; BCG; Prince Girdhar"/>
    <s v="Attn. Rutwik: Evalueserve Capacity Update: Help: 3 wheeler data _RES1061268_February 04, 2020"/>
    <s v="Hi Rutwik,_x000d_  _x000d_   _x000d_  _x000d_  Thank you for your time over the call._x000d_  _x000d_   _x000d_  _x000d_  The China center is currently closed due to control outbreak of novel Coronavirus. The Shanghai government has asked all the firms to extend the Chinese New Year break till February 9th because of the outbreak of Coronavirus. Evalueserve China is expected to resume work from February 10th onwards._x000d_  _x000d_   _x000d_  _x000d_  We will keep you posted in case there are any more updates._x000d_  _x000d_   _x000d_  _x000d_  Warm regards,_x000d_  _x000d_  Prince and Amit_x000d_  _x000d_   _x000d_  _x000d_  Amit Sampaul | Senior Business Analyst | Evalueserve | + 91 124 462 1630 (Extn. 1630)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3 February 2020 16:20_x000d_  To: Shah.Rutwik@"/>
    <e v="#VALUE!"/>
    <n v="0"/>
    <x v="1"/>
    <d v="2020-02-04T00:00:00"/>
    <x v="0"/>
    <x v="38"/>
    <s v="Correct"/>
  </r>
  <r>
    <n v="213"/>
    <d v="2020-02-04T13:00:12"/>
    <s v="Bianca Metzler"/>
    <s v="Bright, Adnah"/>
    <s v="BCG; de Gorgolas, Miguel"/>
    <s v="Attn. Adnah: EVS - BCG - Update 1 - Urgent: 311854-29 - KSA Healthcare costs_RES1056682_February 3, 2020"/>
    <s v="Hi Adnah,_x000d_  _x000d_   _x000d_  _x000d_  Many thanks for your reply and confirmation. Then we will focus today on categorizing both the blank and multiple – it is hard to tell how much time will be needed to cover these 40 entries and select the correct categorization as we will probably have to leverage the ICD website a bit more and maybe also conduct a General Internet search but we will share the results as soon as possible._x000d_  _x000d_   _x000d_  _x000d_  Yes, you are right on the billing. Apologies for this – we will not consider the time spent yesterday on cleaning up the data._x000d_  _x000d_   _x000d_  _x000d_  In the meantime, do let us know in case of any further notes that you might have.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right, Adnah &lt;Bright.Adnah@"/>
    <e v="#VALUE!"/>
    <n v="0"/>
    <x v="4"/>
    <d v="2020-02-04T00:00:00"/>
    <x v="0"/>
    <x v="13"/>
    <s v="Correct"/>
  </r>
  <r>
    <n v="214"/>
    <d v="2020-02-04T13:00:44"/>
    <s v="Bhawna Vashisth"/>
    <s v="Mulligan.Thomas@bcg.com"/>
    <s v="BCG"/>
    <s v="Attn. Thomas: Evalueserve Update: Pricing information on two commodities_RES1060405_February 04, 2020"/>
    <s v="Hi Thomas,_x000d_  _x000d_   _x000d_  _x000d_  Hope you had a chance to review the work shared._x000d_  _x000d_   _x000d_  _x000d_  I have resumed work to locate information related to “evolution of prices for Black oil sunflower and Millet” by following the earlier stated methodology. I will share my findings by 8:30 AM, Pennsylvania time (February 04, 2020)._x000d_  _x000d_   _x000d_  _x000d_  Please let me know in case of any realignments,_x000d_  _x000d_   _x000d_  _x000d_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03 February 2020 19:08_x000d_  To: Mulligan.Thomas@"/>
    <e v="#VALUE!"/>
    <n v="0"/>
    <x v="1"/>
    <d v="2020-02-04T00:00:00"/>
    <x v="0"/>
    <x v="3"/>
    <s v="Correct"/>
  </r>
  <r>
    <n v="215"/>
    <d v="2020-02-04T13:07:50"/>
    <s v="Carmen Anca Negus"/>
    <s v="Hollis, Mark"/>
    <s v="BCG; Marion Volk; Maria Somfelean"/>
    <s v="RE: Contact to EVS Outsourced Research"/>
    <s v="Thank you for looping us in Alex – we will be glad to help on this._x000d_  _x000d_   _x000d_  _x000d_  Dear Mark,_x000d_  _x000d_   _x000d_  _x000d_  We will gladly help on this today and always feel free to reach out to us directly._x000d_  _x000d_  You can connect us to the final requestor and we can take it from there – if not possible, my colleagues marked in CC will reach out to you for a quick alignment._x000d_  _x000d_   _x000d_  _x000d_  I am moving everyone else in BCC, not to fill their inbox.  :)_x000d_  _x000d_   _x000d_  _x000d_  Have a lovely day ahead,_x000d_  _x000d_  Carmen_x000d_  _x000d_   _x000d_  _x000d_  Carmen Negus | Group Manager | Evalueserve | +40 364 730 387 (Extn. 3387) _x000d_  _x000d_   _x000d_  _x000d_  S.C. Evalueserve S.R.L., Olimpia Business Center, Calea Dorobantilor, 98-100, Etaj 7, Cluj-Napoca, Cluj 400609, Romania_x000d_  _x000d_   _x000d_  _x000d_  From: Hollis, Mark [mailto:Hollis.Mark@"/>
    <e v="#VALUE!"/>
    <n v="0"/>
    <x v="4"/>
    <d v="2020-02-04T00:00:00"/>
    <x v="0"/>
    <x v="7"/>
    <s v="Correct"/>
  </r>
  <r>
    <n v="216"/>
    <d v="2020-02-04T13:14:13"/>
    <s v="Prashant Singh"/>
    <s v="Christensen, Mathias"/>
    <s v="Gupta, Amit; BCG; Gupta, Nikita (IKA); Chiotopoulos, Alexandros; Tamara Weitzel"/>
    <s v="RE: Attn. Mathias: Evalueserve Request Receipt: RE: Knowledge Download on P&amp;C RES1055744_ February 04, 2020"/>
    <s v="Hi Mathias,_x000d_  _x000d_   _x000d_  _x000d_  Thank you for your go-ahead on this,_x000d_  _x000d_   _x000d_  _x000d_  The capacity has been blocked and our Chile team will reach out to you with a detailed methodology and expected delivery timelines, once the centre resumes operations in next 5 hours._x000d_  _x000d_   _x000d_  _x000d_  Meanwhile,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hristensen, Mathias &lt;Christensen.Mathias@"/>
    <e v="#VALUE!"/>
    <n v="0"/>
    <x v="1"/>
    <d v="2020-02-04T00:00:00"/>
    <x v="0"/>
    <x v="7"/>
    <s v="Correct"/>
  </r>
  <r>
    <n v="217"/>
    <d v="2020-02-04T13:17:34"/>
    <s v="Kathrin Groszhart"/>
    <s v="Feldmeier, Anna"/>
    <s v="BCG"/>
    <s v="Attn. Anna: Evalueserve – BCG – Update 3 _RESearch for Segment Financial KPIs for German Banks _RES1057684_February 3, 2020       "/>
    <s v="Hi Anna,_x000d_  _x000d_   _x000d_  _x000d_  Thank you for your Email. _x000d_  _x000d_   _x000d_  _x000d_  We have resumed operations and I am about to continue work on your request. As per the research conducted so far, I estimate I should be able to gather all data by our EOD, 5 PM CET. _x000d_  _x000d_   _x000d_  _x000d_  In the meantime, in case of any notes or suggestions, do let me know.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erine Arcaya &lt;Katherine.Arcaya@evalueserve.com&gt; _x000d_  Sent: Monday, February 3, 2020 8:15 PM_x000d_  To: Feldmeier, Anna &lt;Feldmeier.Anna@"/>
    <e v="#VALUE!"/>
    <n v="0"/>
    <x v="4"/>
    <d v="2020-02-04T00:00:00"/>
    <x v="0"/>
    <x v="43"/>
    <s v="Correct"/>
  </r>
  <r>
    <n v="218"/>
    <d v="2020-02-04T13:24:39"/>
    <s v="Andra Ciobanu"/>
    <s v="Bigelow.Sara@bcg.com"/>
    <s v="BCG"/>
    <s v="Attn. Sara: EVS - BCG - Update 1 - Gastroenterology company profile data_RES1059879_January 31, 2020"/>
    <s v="Hi Sara,_x000d_  _x000d_   _x000d_  _x000d_  Hope you had a chance to look over the update shared yesterday. We have resumed operations at our center and I will continue work on the remaining entries._x000d_  _x000d_   _x000d_  _x000d_  I will come back with the results around our EOD (8 am, PST). In case of anything, please don’t hesitate to reach out.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Monday, February 3, 2020 5:48 PM_x000d_  To: Bigelow.Sara@"/>
    <e v="#VALUE!"/>
    <n v="0"/>
    <x v="4"/>
    <d v="2020-02-04T00:00:00"/>
    <x v="0"/>
    <x v="12"/>
    <s v="Correct"/>
  </r>
  <r>
    <n v="219"/>
    <d v="2020-02-04T13:28:42"/>
    <s v="Shikha Singh (CaPs-08)"/>
    <s v="Chaudhury.Azraa@bcg.com"/>
    <s v="BCG"/>
    <s v="Attn. Azraa: Evalueserve Deliverable: Biotech_RES1060731­_February 04, 2020"/>
    <s v="Hi Azraa,_x000d_  _x000d_   _x000d_  _x000d_  Hope you are doing well!_x000d_  _x000d_   _x000d_  _x000d_  As suggested, I am putting this request on hold. By the time I received your Email, I have already initiated efforts on collating details with respect to the ‘Press releases of new technology or developments in the space’ and compiled my findings on ‘Protein structural prediction’  in the tab ‘Press Releases’ of the attached Excel file._x000d_  _x000d_   _x000d_  _x000d_  Efforts Invested: 0.5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
    <s v="240883-51_x000d_  "/>
    <n v="0.5"/>
    <x v="1"/>
    <d v="2020-02-04T00:00:00"/>
    <x v="4"/>
    <x v="17"/>
    <s v="Correct"/>
  </r>
  <r>
    <n v="220"/>
    <d v="2020-02-04T13:34:01"/>
    <s v="Shikha Singh (CaPs-08)"/>
    <s v="BCG"/>
    <m/>
    <s v="Request RES1061725 - Greenfield plant, country assessment.  | Attn. Richard: Evalueserve Update: Locations ranking for greenfield med tech plants_RES1056007_February 04, 2020"/>
    <s v="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Wiesner, Richard &lt;Wiesner.Richard@"/>
    <e v="#VALUE!"/>
    <n v="0"/>
    <x v="1"/>
    <d v="2020-02-04T00:00:00"/>
    <x v="0"/>
    <x v="53"/>
    <s v="Correct"/>
  </r>
  <r>
    <n v="221"/>
    <d v="2020-02-04T13:48:29"/>
    <s v="Laura Blaga"/>
    <s v="Gutry.Hayden@bcg.com"/>
    <s v="BCG"/>
    <s v="Attn. Hayden: EVS - BCG - Deliverable - Sponsorship Revenue for Professional Sports Club _RES1054974_February 4, 2020"/>
    <s v="Hi Hayden,_x000d_  _x000d_   _x000d_  _x000d_  Trust your day has started well._x000d_  _x000d_   _x000d_  _x000d_  I am sharing with you my findings for this additional request. As previously mentioned, to capture the number of followers on the three social media channels for the 20 targeted players, I have leveraged their websites to make sure that I access their official Facebook, Instagram and Twitter accounts. Nonetheless, Manchester City did not provide its Instagram page on its website. However, I have looked up on Instagram and located the page &lt;https://www.instagram.com/mancity/?hl=ro&gt;  from where I captured the desired number. _x000d_  _x000d_   _x000d_  _x000d_  Efforts Invested: 1.5 Hours (Total Hours: 30 Hours) _x000d_  _x000d_  Charge Code: 427217-00_x000d_  _x000d_   _x000d_  _x000d_  Hope this proves useful and feel free to reach out whenever future assistance is needed on this or anything else._x000d_  _x000d_   _x000d_  _x000d_  Best wishes,_x000d_  _x000d_  Laura_x000d_  _x000d_   _x000d_  _x000d_  Laura Blaga | Business Analyst | Evalueserve | +40 364 730 300 (Extn. 3385) _x000d_  _x000d_  *China center will be closed till February 09, 2020, following a government advisory in the country._x000d_  _x000d_  S.C. Evalueserve S.R.L., Olimpia Business Center, Calea Dorobantilor, 98-100, Etaj 4, Cluj-Napoca, Cluj 400609, Romania_x000d_  _x000d_   _x000d_  _x000d_  From: Gutry, Hayden [mailto:Gutry.Hayden@"/>
    <s v="427217-00_x000d_  "/>
    <n v="1.5"/>
    <x v="4"/>
    <d v="2020-02-04T00:00:00"/>
    <x v="39"/>
    <x v="44"/>
    <s v="Correct"/>
  </r>
  <r>
    <n v="222"/>
    <d v="2020-02-04T13:51:50"/>
    <s v="Laura Blaga"/>
    <s v="Kim.Innsung@bcg.com"/>
    <s v="BCG"/>
    <s v="Attn. Innsung: EVS Acknowledgement: Request RES1062464 - Wages_RES1062464_February 4, 2020"/>
    <s v="Hi Innsung,_x000d_  _x000d_   _x000d_  _x000d_  Thank you for reaching out to us with this request._x000d_  _x000d_   _x000d_  _x000d_  This is Laura from our Romania center and I am about to start work on capturing the minimum wage and average wage for warehouse and/or logistics workers in Hong Kong, Japan, China, South Korea and Dubai. As methodology, I plan to leverage press articles for the first part of the ask and Payscale &lt;https://www.payscale.com/research/AE/Job=Warehouse_Worker/Salary/8388e234/Dubai&gt;  for the second. The results will be compiled in an Excel file, converting the figures in USD – do let me know in case other currency is preferred. _x000d_  _x000d_   _x000d_  _x000d_  I will come back after investing an hour into this request – please note that I might not be able to cover all countries in the limited budget and it would be great if a budget extension is possible.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
    <e v="#VALUE!"/>
    <n v="0"/>
    <x v="4"/>
    <d v="2020-02-04T00:00:00"/>
    <x v="0"/>
    <x v="72"/>
    <s v="Correct"/>
  </r>
  <r>
    <n v="223"/>
    <d v="2020-02-04T14:01:50"/>
    <s v="Adela Blaga"/>
    <s v="Paulze.Aude@bcg.com"/>
    <s v="BCG"/>
    <s v="Attn. Aude: EVS - BCG - Update -  Listing of 3 stars restaurants_RES1061574_January 3, 2020"/>
    <s v="Hello Aude,_x000d_  _x000d_   _x000d_  _x000d_  Trust you are well and many thanks for your reply._x000d_  _x000d_   _x000d_  _x000d_  We have resumed operations at our Romania center and can now continue to collect the names of hotels in the Michelin guide. _x000d_  _x000d_   _x000d_  _x000d_  We will be in touch with our results in the course of this day, latest by 5 pm CET._x000d_  _x000d_   _x000d_  _x000d_  Any changes that may occur on your side, please inform us._x000d_  _x000d_   _x000d_  _x000d_  Have a great day ahead.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Paulze, Aude [mailto:Paulze.Aude@"/>
    <e v="#VALUE!"/>
    <n v="0"/>
    <x v="4"/>
    <d v="2020-02-04T00:00:00"/>
    <x v="0"/>
    <x v="49"/>
    <s v="Correct"/>
  </r>
  <r>
    <n v="224"/>
    <d v="2020-02-04T14:16:38"/>
    <s v="Sakshi Sharma"/>
    <s v="Chaudhury.Azraa@bcg.com"/>
    <s v="BCG; Karri Veera Bhadrareddy"/>
    <s v="Attn. Azraa: Evalueserve Deliverable: Chemicals industry_RES1060723_February 04, 2020"/>
    <s v="Hi Azraa,_x000d_  _x000d_   _x000d_  _x000d_  Thank you for your reply, _x000d_  _x000d_   _x000d_  _x000d_  By the time we received your Email, we had already captured information on the parameters 1 and 2 for the Petrochemicals and Industrial enzymes segments; while, work for Custom peptide synthesis is still pending. _x000d_  _x000d_   _x000d_  _x000d_  To carry out the research, we have followed the earlier mentioned methodology and compiled our findings in the attached Word document. Also, we have attached the report pull-out from EMIS for your reference._x000d_  _x000d_   _x000d_  _x000d_  Notes:_x000d_  _x000d_   _x000d_  _x000d_  Industrial enzymes_x000d_  _x000d_  *_x0009_Parameter 1: Information on the extent to which proteins are involved in these segments_x000d_  _x000d_  *_x0009_Limited information was available for this parameter _x000d_  _x000d_  *_x0009_Parameter 2: Market reports covering information on the size, growth, trends in the segment and any barriers to entry_x000d_  _x000d_  *_x0009_By levering EMIS database, we located a report ‘Global Industrial Enzyme Market - Growth, Trends and Forecasts_2018 – 2023’ published by Mordor Intelligence. The report covers information on the Industrial Enzyme market overview (by type, by product and by region) and also the competitive landscape of this segment_x000d_  *_x0009_Moreover, while conducting a General Internet search, we came across multiple reports related to the ask; however, the reports were paid. Thus, we have provided the links for them below:_x000d_  _x000d_  Report 1: Industrial Enzymes Market Size, Share &amp; Trends Analysis Report By End Use (Food &amp; Beverage, Textile), By Product (Carbohydrase, Proteases, Polymerases), By Application (Textile, Food Processing), And Segment Forecast, 2016 – 2024, published by Grand View research, Cost: USD 5,950 for single user (Link &lt;https://www.grandviewresearch.com/industry-analysis/industrial-enzymes-market&gt; )_x000d_  _x000d_  Report 2: Global Industrial Enzymes Market by Type (Amylase, Cellulase, Protease, Lipase, Rennet, and Others), by Application (Food &amp; Beverage, Cleaning Agents, Textiles, Animal Feed, Pulp and Paper, and Other), and by Source (Plant, Animal, and Microorganisms) - Opportunity Analysis and Industry Forecast, 2019-2026, published by Allied Market Research, Cost: USD 4,833 for single user (Link &lt;https://www.alliedmarketresearch.com/industrial-enzymes-market&gt; )_x000d_  _x000d_   _x000d_  _x000d_  Petrochemicals_x000d_  _x000d_  *_x0009_Parameter 1: Information on the extent to which proteins are involved in these segments_x000d_  _x000d_  *_x0009_During our research, we came across two research papers named ‘Continuous photoproduction of hydrocarbon drop-in fuel by microbial cell factories, September 23, 2019’ and ‘Improving hydrocarbon production by engineering cyanobacterial acyl-(acyl carrier protein) reductase, December 17, 2019’, through which it could be analysed that proteins can be used in the manufacturing or production process of the Petro chemicals_x000d_  _x000d_  *_x0009_Parameter 2: Market reports covering information on the size, growth, trends in the segment and any barriers to entry_x000d_  _x000d_  *_x0009_First, we leveraged EMIS database to find market reports related to this segments; however, we were unable to locate any relevant market report on the database_x000d_  *_x0009_However, while conducting a General Internet search, we could locate a paid report ‘Petrochemicals Market Size, Share &amp; Trends Analysis Report By Product (Benzene, Xylene, Ethylene, Propylene, Styrene), By Region (CSA, North America, Europe, Asia Pacific, MEA), And Segment Forecasts, 2019 – 2025’ published by Grand View Research. As per the report “The global petrochemicals market size was valued at USD 539.3 billion in 2018 and is anticipated to register a CAGR of 8.5% over the forecast period”. The cost for single user license is USD 5,950 and the report covers information on several segments including ‘Product Benchmarking - Top 10 companies’,’ Petro Chemicals Market– Industry Market Entry Scenario’ and ‘Petrochemicals Market Company Analysis’, etc. We believe that it may contain relevant information related to the ask, therefore, we are sharing the (Link) &lt;https://www.grandviewresearch.com/industry-analysis/petrochemical-market&gt; , for your reference_x000d_  *_x0009_As of now, we have collated the information on this parameter in the Word document, from the abstract of the above mentioned paid report _x000d_  _x000d_   _x000d_  _x000d_  Efforts Invested: 5.5 hours (Total: 15.5 hours)_x000d_  _x000d_  Charge Code: 240883-51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Also, feel free to reach out to us in case you require further assistance on this or any other task and we will be happy to book the earliest available time slot to assist you, accordingly._x000d_  _x000d_   _x000d_  _x000d_  Looking forward to work with you on future assignments,_x000d_  _x000d_   _x000d_  _x000d_  Kind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
    <s v="240883-51_x000d_  "/>
    <n v="5.5"/>
    <x v="1"/>
    <d v="2020-02-04T00:00:00"/>
    <x v="4"/>
    <x v="26"/>
    <s v="Correct"/>
  </r>
  <r>
    <n v="225"/>
    <d v="2020-02-04T14:20:49"/>
    <s v="Bianca Metzler"/>
    <s v="VND Sorea, Andrada"/>
    <s v="Natalchenko, Inna; BCG"/>
    <s v="RE: RES1062494: Newspapers and magazines publisher revenues from social media platforms"/>
    <s v="Dear Andrada,_x000d_  _x000d_   _x000d_  _x000d_  Thank you for reaching out to us._x000d_  _x000d_   _x000d_  _x000d_  We will gladly help with this research and we will be able to allocate some English capacity to assist with this request tomorrow, February 5, from our Romania center, as the team is fully booked for the rest of the day today._x000d_  _x000d_   _x000d_  _x000d_  In case this timeline might work, please let us know and we will book our pipeline accordingly.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VND Sorea, Andrada &lt;EXTSorea.Andrada@"/>
    <e v="#VALUE!"/>
    <n v="0"/>
    <x v="4"/>
    <d v="2020-02-04T00:00:00"/>
    <x v="0"/>
    <x v="7"/>
    <s v="Correct"/>
  </r>
  <r>
    <n v="226"/>
    <d v="2020-02-04T14:26:13"/>
    <s v="Andrada Cenan"/>
    <s v="Santos, Alberto; Carrasco, Jennifer"/>
    <s v="BCG"/>
    <s v="EPG Press Energy, 02-04-20"/>
    <m/>
    <e v="#VALUE!"/>
    <n v="0"/>
    <x v="4"/>
    <d v="2020-02-04T00:00:00"/>
    <x v="0"/>
    <x v="7"/>
    <s v="Correct"/>
  </r>
  <r>
    <n v="227"/>
    <d v="2020-02-04T14:26:26"/>
    <s v="Prashant Singh"/>
    <s v="Yang.Fangqi@bcg.com"/>
    <s v="BCG"/>
    <s v="Attn. Fangqi: Evalueserve Request Receipt: Research for R&amp;D spend _RES1062515_ February 04, 2020"/>
    <s v="Hi Fangqi,_x000d_  _x000d_   _x000d_  _x000d_  Thank you for reaching out to us,_x000d_  _x000d_   _x000d_  _x000d_  All our centres are running at full capacity today with previously pipelined requests. Unfortunately, we would not be able to support you on this by EOB February 04,2020 China time._x000d_  _x000d_   _x000d_  _x000d_  The next available slot to assist you will be tomorrow, February 05, 2020 from our India center. Let us know if the deadline extension is possible and we will book our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2:59:3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515 &lt;https://bcg.service-now.com/nav_to.do?uri=u_request_drs_kpo_evs.do%3Fsys_id=268e0c091b368054b176964ead4bcbb3%26sysparm_stack=u_request_drs_kpo_evs_list.do&gt; _x000d_  Requestor: Yang Fangqi_x000d_  Request Subject: Research for R&amp;D spend_x000d_  Requested Deadline: _x000d_  _x000d_  Original Request:_x000d_  From: Yang.Fangqi@"/>
    <e v="#VALUE!"/>
    <n v="0"/>
    <x v="1"/>
    <d v="2020-02-04T00:00:00"/>
    <x v="0"/>
    <x v="73"/>
    <s v="Correct"/>
  </r>
  <r>
    <n v="228"/>
    <d v="2020-02-04T14:37:33"/>
    <s v="Bianca Metzler"/>
    <s v="Flynn.Anna@bcg.com"/>
    <s v="BCG; Adela Blaga"/>
    <s v="Attn. Anna: EVS - BCG - Deliverable - Data collection_RES1051920_January 23, 2020"/>
    <s v="Dear Anna,_x000d_  _x000d_   _x000d_  _x000d_  Hope my Email finds you well. I am reaching out as we are in the process of finalizing the billing cycle for the month of January and we would really appreciate if you could share the case code for the below request.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Adela Blaga &lt;Adela.Blaga@evalueserve.com&gt; _x000d_  Sent: Thursday, January 23, 2020 1:49 PM_x000d_  To: Flynn.Anna@"/>
    <e v="#VALUE!"/>
    <n v="0"/>
    <x v="4"/>
    <d v="2020-02-04T00:00:00"/>
    <x v="0"/>
    <x v="74"/>
    <s v="Correct"/>
  </r>
  <r>
    <n v="229"/>
    <d v="2020-02-04T14:37:31"/>
    <s v="Shikha Singh (CaPs-08)"/>
    <s v="Wiesner.Richard@bcg.com"/>
    <s v="BCG"/>
    <s v="Attn. Richard: Evalueserve Update: Locations ranking for greenfield med tech plants_RES1056007_February 04, 2020"/>
    <s v="Hi Richard,_x000d_  _x000d_   _x000d_  _x000d_  Thank you sharing the documents. I will surely refer to them and incorporate any relevant information that is in sync with your shared list of criteria. _x000d_  _x000d_   _x000d_  _x000d_  I will share an update by 2:30 PM, Berlin time, today (February 04, 2020). 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4 February 2020 13:33_x000d_  To: BCG &lt;BCG@evalueserve.com &lt;mailto:BCG@evalueserve.com&gt; &gt;_x000d_  Subject: Request RES1061725 - Greenfield plant, country assessment. | Attn. Richard: Evalueserve Update: Locations ranking for greenfield med tech plants_RES1056007_February 04, 2020_x000d_  _x000d_   _x000d_  _x000d_  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Wiesner, Richard &lt;Wiesner.Richard@"/>
    <e v="#VALUE!"/>
    <n v="0"/>
    <x v="1"/>
    <d v="2020-02-04T00:00:00"/>
    <x v="0"/>
    <x v="53"/>
    <s v="Correct"/>
  </r>
  <r>
    <n v="230"/>
    <d v="2020-02-04T14:39:51"/>
    <s v="Bianca Metzler"/>
    <s v="Wallard.Alexandre@bcg.com"/>
    <s v="BCG; Mouilleseaux.Thomas@bcg.com; Laura Blaga"/>
    <s v="Attn. Alexandre: EVS - BCG - Deliverable - Supplier sizing for an IG manufacturer _RES1053009_January 23, 2020"/>
    <s v="Dear Alexandre,_x000d_  _x000d_   _x000d_  _x000d_  Hope my Email finds you well. I am reaching out as we are in the process of finalizing the billing cycle for the month of January and we would really appreciate if you could share the case code for the below request._x000d_  _x000d_   _x000d_  _x000d_  Looking forward to your reply.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Laura Blaga &lt;Laura.Blaga@evalueserve.com&gt; _x000d_  Sent: Thursday, January 23, 2020 5:39 PM_x000d_  To: Wallard.Alexandre@"/>
    <e v="#VALUE!"/>
    <n v="0"/>
    <x v="4"/>
    <d v="2020-02-04T00:00:00"/>
    <x v="0"/>
    <x v="75"/>
    <s v="Correct"/>
  </r>
  <r>
    <n v="231"/>
    <d v="2020-02-04T14:46:10"/>
    <s v="Marion Volk"/>
    <s v="Clements.James@bcg.com"/>
    <s v="Koeleman, Jan; Slack, Aidan; Molloy, Matthew; BCG; Carmen Anca Negus; Hollis.Mark@bcg.com"/>
    <s v="Attn: James: EVS Acknowledgement: Mental Health Offerings in Sport and across Victoria_RES1062620_February 4, 2020"/>
    <s v="Hi Mark,_x000d_  _x000d_   _x000d_  _x000d_  Thanks for looping us in._x000d_  _x000d_   _x000d_  _x000d_  Hi James,_x000d_  _x000d_   _x000d_  _x000d_  Hope my Email finds you well._x000d_  _x000d_   _x000d_  _x000d_  Thank you for your request and your time over the call – it was very helpful talking with you._x000d_  _x000d_   _x000d_  _x000d_  As discussed on the phone we will start with Workstream 2, point 2.9 and after continue with points 2.1. – 2.8. Further we will continue with Workstream 1 and 3. Additionally, we will insert screenshots, logos and pictures of the companies into a PPT file, to which we will add a number so that you can match the information in the PPT easily to the Excel requirements. _x000d_  _x000d_   _x000d_  _x000d_  In the meantime, we will wait for the updated files from your side and we will try to cover as much as possible until our EOD, February 5, 2020,  03.00 am AEDT._x000d_  _x000d_   _x000d_  _x000d_  Looking forward to your reply.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Ref:MSG5705596_5Z88Tys052cRPkUa5352_x000d_  _x000d_   _x000d_  _x000d_  *China center will be closed till February 09, 2020, following a government advisory in the country._x000d_  _x000d_   _x000d_  _x000d_  From: Hollis, Mark [mailto:Hollis.Mark@"/>
    <e v="#VALUE!"/>
    <n v="0"/>
    <x v="4"/>
    <d v="2020-02-04T00:00:00"/>
    <x v="0"/>
    <x v="76"/>
    <s v="Correct"/>
  </r>
  <r>
    <n v="232"/>
    <d v="2020-02-04T14:48:16"/>
    <s v="Prashant Singh"/>
    <s v="Saint-Bonnet, Charlotte"/>
    <s v="BCG; Katherine Arcaya"/>
    <s v="RE: Attn. Charlotte: Evalueserve Deliverable: Request_RES1060389_Jan 31, 2020"/>
    <s v="Hi Charlotte,_x000d_  _x000d_   _x000d_  _x000d_  Thank you for your notes,_x000d_  _x000d_   _x000d_  _x000d_  Our colleagues in Chile are offline right now, thus; Katherine and team will get back to you on this, once our Chile center resumes operations in next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aint-Bonnet, Charlotte &lt;saintbonnet.charlotte@"/>
    <e v="#VALUE!"/>
    <n v="0"/>
    <x v="1"/>
    <d v="2020-02-04T00:00:00"/>
    <x v="0"/>
    <x v="1"/>
    <s v="Correct"/>
  </r>
  <r>
    <n v="233"/>
    <d v="2020-02-04T14:53:25"/>
    <s v="Bhawna Vashisth"/>
    <s v="Shang.Camille@bcg.com"/>
    <s v="BCG"/>
    <s v="Attn. Camille: Evalueserve Update_ Distribution companies research_RES1053944_February 04, 2020"/>
    <s v="Hi Camille,_x000d_  _x000d_   _x000d_  _x000d_  We hope you are doing well!_x000d_  _x000d_   _x000d_  _x000d_  We would really appreciate if you could please share the case code with us for the following request, since we are required to finalize the invoice for the month._x000d_  _x000d_   _x000d_  _x000d_  Looking forward to your response._x000d_  _x000d_   _x000d_  _x000d_  Kind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28 January 2020 18:25_x000d_  To: Shang.Camille@"/>
    <e v="#VALUE!"/>
    <n v="0"/>
    <x v="1"/>
    <d v="2020-02-04T00:00:00"/>
    <x v="0"/>
    <x v="77"/>
    <s v="Correct"/>
  </r>
  <r>
    <n v="234"/>
    <d v="2020-02-04T14:55:26"/>
    <s v="Krati Goyal"/>
    <s v="Anand.Akshara@bcg.com"/>
    <s v="BCG"/>
    <s v="Attn. Akshara: Evalueserve Deliverable: Urgent Capacity Required: Financial data for NCLT companies_RES1050597_January 23, 2020"/>
    <s v="Hi Akshara,_x000d_  _x000d_   _x000d_  _x000d_  I hope you are doing good!_x000d_  _x000d_   _x000d_  _x000d_  We are in process of finalizing the invoices for the last month, and would require the charge code associated with this request. Please share the same._x000d_  _x000d_   _x000d_  _x000d_  Looking forward to your reply,_x000d_  _x000d_   _x000d_  _x000d_  Best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Krati Goyal &lt;Krati.Goyal@evalueserve.com &lt;mailto:Krati.Goyal@evalueserve.com&gt; &gt; _x000d_  Sent: 23 January 2020 15:28_x000d_  To: Anand.Akshara@"/>
    <e v="#VALUE!"/>
    <n v="0"/>
    <x v="1"/>
    <d v="2020-02-04T00:00:00"/>
    <x v="0"/>
    <x v="78"/>
    <s v="Correct"/>
  </r>
  <r>
    <n v="235"/>
    <d v="2020-02-04T14:56:39"/>
    <s v="Prashant Singh"/>
    <s v="Dolezalek.Lorenz@bcg.com"/>
    <s v="BCG; Ortmann.Jens@bcg.com"/>
    <s v="Attn. Lorenz: Evalueserve Request Receipt: Locations _RES1062581_ February 04, 2020"/>
    <s v="Hi Lorenz,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5, 2020 from our India center. Let us know if the timeline works for you and we will book the bandwidth accordingly. The team will reach out to you with a detailed methodology and expected delivery timelines once we initiate work on it tomorrow morning (5 am Munich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4:02:31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581 &lt;https://bcg.service-now.com/nav_to.do?uri=u_request_drs_kpo_evs.do%3Fsys_id=60fc14891b3a8054b176964ead4bcb07%26sysparm_stack=u_request_drs_kpo_evs_list.do&gt; _x000d_  Requestor: Dolezalek Lorenz_x000d_  Request Subject: Locations_x000d_  Requested Deadline: _x000d_  _x000d_  Original Request:_x000d_  From: Dolezalek.Lorenz@"/>
    <e v="#VALUE!"/>
    <n v="0"/>
    <x v="1"/>
    <d v="2020-02-04T00:00:00"/>
    <x v="0"/>
    <x v="79"/>
    <s v="Correct"/>
  </r>
  <r>
    <n v="236"/>
    <d v="2020-02-04T15:02:19"/>
    <s v="Mansi Narang"/>
    <s v="Mujtaba.SyedAaqib@bcg.com"/>
    <s v="BCG; DaherMansour.Jean@bcg.com"/>
    <s v="Attn. Aaqib: Evalueserve Deliverable: Need help on travel research _RES1057309_February 04, 2020"/>
    <s v="Hi Aaqib,_x000d_  _x000d_   _x000d_  _x000d_  Thank you for your Email. I am glad to have been of help on this._x000d_  _x000d_   _x000d_  _x000d_  Due to pre committed requests, the earliest available slot to assist you on this additional request is tomorrow, February 05, 2020, from our India center. Let us know if the timeline works for you and we will book the bandwidth accordingly. _x000d_  _x000d_   _x000d_  _x000d_  Looking forward to hearing from you,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
    <e v="#VALUE!"/>
    <n v="0"/>
    <x v="1"/>
    <d v="2020-02-04T00:00:00"/>
    <x v="0"/>
    <x v="0"/>
    <s v="Correct"/>
  </r>
  <r>
    <n v="237"/>
    <d v="2020-02-04T15:07:57"/>
    <s v="Bianca Metzler"/>
    <s v="Wallard, Alexandre"/>
    <s v="BCG; Mouilleseaux, Thomas; Laura Blaga"/>
    <s v="Attn. Alexandre: EVS - BCG - Deliverable - Supplier sizing for an IG manufacturer _RES1053009_January 23, 2020"/>
    <s v="Many thanks for the swift reply and for sharing the charge code, Alexandre. 😊_x000d_  _x000d_   _x000d_  _x000d_  We are glad the results have been useful and, in case you might need our assistance with anything else, please feel free to reach out._x000d_  _x000d_   _x000d_  _x000d_  Wishing you a nice day ahead,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Wallard, Alexandre &lt;Wallard.Alexandre@"/>
    <e v="#VALUE!"/>
    <n v="0"/>
    <x v="4"/>
    <d v="2020-02-04T00:00:00"/>
    <x v="0"/>
    <x v="75"/>
    <s v="Correct"/>
  </r>
  <r>
    <n v="238"/>
    <d v="2020-02-04T15:16:26"/>
    <s v="Prashant Singh"/>
    <s v="Dolezalek, Lorenz"/>
    <s v="BCG; Ortmann, Jens"/>
    <s v="RE: Attn. Lorenz: Evalueserve Request Receipt: Locations _RES1062581_ February 04, 2020"/>
    <s v="Hi Lorenz,_x000d_  _x000d_   _x000d_  _x000d_  Thank you for your go-ahead on this,_x000d_  _x000d_   _x000d_  _x000d_  We will be initiating work on the request tomorrow February 05, 2020 by 5 am Munich time. As suggested, we will reach out to Jens Ortmann regarding the updates on the request. The team will share a detailed methodology along with expected delivery timelines upon initiating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Dolezalek, Lorenz &lt;Dolezalek.Lorenz@"/>
    <e v="#VALUE!"/>
    <n v="0"/>
    <x v="1"/>
    <d v="2020-02-04T00:00:00"/>
    <x v="0"/>
    <x v="79"/>
    <s v="Correct"/>
  </r>
  <r>
    <n v="239"/>
    <d v="2020-02-04T15:23:14"/>
    <s v="Nittya Balodia"/>
    <s v="Ghosh.Kaustav@bcg.com"/>
    <s v="BCG"/>
    <s v="Attn. Kaustav: Evalueserve Update: Help Required with benchmarking of Telematics Payment Services_RES1062397_February 04, 2020"/>
    <s v="Hi Kaustav,_x000d_  _x000d_   _x000d_  _x000d_  In this update, I have completed task to locate information on 12 non-highlighted companies, starting from Row Number 13 (Total: 14 companies till now), for parameters such as web- based purchases, browser based purchases, in-car payments etc. I followed a similar methodology as stated earlier, and my findings are compiled in the attached Excel file. _x000d_  _x000d_   _x000d_  _x000d_  During the course of my research, I found that most of the companies like Bugatti and Datsun are offering connected services, but it is not clear if it’s a paid service, one can opt for or is a part of initial purchase as an add on feature of the vehicle. The cases where I was unable to validate the information and could not locate any information, have been marked as  “-“ for your reference._x000d_  _x000d_   _x000d_  _x000d_  Efforts Invested: 3.5 hours (Total: 4.5 hours)_x000d_  _x000d_  Charge Code: 249945-97_x000d_  _x000d_   _x000d_  _x000d_  Effort Estimation: It is taking me approximately 15-20 minutes per company, due to granularity of the ask. Thus, going by this estimate it will require an additional 9 – 10 hours of capacity, to complete this task. Hence, I will not be able to capture all the remaining companies. For the spill overs in the task, I plan to continue working on this tomorrow. _x000d_  _x000d_   _x000d_  _x000d_  Way Forward: I am continuing to locate information on the remaining 27 companies, following a similar methodology. I will share an update on this, and try to cover approximately 8-10 companies, by 7:00 pm IST, today (February 04, 2020). 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ittya Balodia _x000d_  Sent: 04 February 2020 11:42_x000d_  To: Ghosh.Kaustav@"/>
    <s v="249945-97_x000d_  "/>
    <n v="3.5"/>
    <x v="1"/>
    <d v="2020-02-04T00:00:00"/>
    <x v="38"/>
    <x v="69"/>
    <s v="Correct"/>
  </r>
  <r>
    <n v="240"/>
    <d v="2020-02-04T15:26:01"/>
    <s v="Sakshi Sharma"/>
    <s v="Chaudhury.Azraa@bcg.com"/>
    <s v="BCG; Karri Veera Bhadrareddy"/>
    <s v="Attn. Azraa: Evalueserve Update: Chemicals industry_RES1060723_February 04, 2020"/>
    <s v="Hi Azraa,_x000d_  _x000d_   _x000d_  _x000d_  Thank you for your Emails,_x000d_  _x000d_   _x000d_  _x000d_  As suggested, we are initiating work on the ‘Custom Peptide Synthesis’ segment and will capture information on the parameter 1 and 2 for this segment. Post that, we will carry out research on the ‘Enzyme manufacturing market’ to locate information on the following parameters: ‘Key players’, ‘Products/kind of enzymes being manufactured’ and ‘R&amp;D spend in enzyme manufacturing’. _x000d_  _x000d_   _x000d_  _x000d_  To carry out the research, we will leverage EMIS (for industry reports) and Factiva (for press articles) databases, refer company websites and their IR materials (to find out their R&amp;D spend), followed by a General Internet search. _x000d_  _x000d_   _x000d_  _x000d_  We will share our findings with you, after investing around 5-6 hours on the additional task shared, covering as much ground as possible, by 8:30 am New Jersey time, today (February 04, 2020)._x000d_  _x000d_   _x000d_  _x000d_  Let us know in case of any re-alignments. 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
    <e v="#VALUE!"/>
    <n v="0"/>
    <x v="1"/>
    <d v="2020-02-04T00:00:00"/>
    <x v="0"/>
    <x v="26"/>
    <s v="Correct"/>
  </r>
  <r>
    <n v="241"/>
    <d v="2020-02-04T15:26:52"/>
    <s v="Devansh Bilala"/>
    <s v="Harwood.Kayne@bcg.com"/>
    <s v="BCG"/>
    <s v="Attn. Kayne: Evalueserve Deliverable: Non government support for Victorian bushfire affected communities _RES1061403_February 04, 2020"/>
    <s v="Hi Kayne,_x000d_  _x000d_   _x000d_  _x000d_  I have completed the work to locate the information pertaining to the help provided by the private sector to the bushfire affected communities and people in Australia and compiled the findings in the attached Excel file._x000d_  _x000d_   _x000d_  _x000d_  I conducted my research through Press articles followed by a General Internet search. I was not able to locate information for 11 companies and have highlighted them in Yellow for your reference._x000d_  _x000d_   _x000d_  _x000d_  Additional Information:_x000d_  _x000d_  *_x0009_Besides the 50 listed companies, many more companies are making an effort to provide help to the Bushfire victims. For e.g.: The Coffee Club will donate 50 cents from every hot coffee purchased on Wednesday November 20 to fundraise for BlazeAid, a non-profit organisation that supports local communities affected by natural disasters. Also, Bunnings is holding sausage sizzles around the country on Friday November 22 to help those affected by the bushfires (Link &lt;https://www.businessinsider.com.au/australia-bushfires-companies-business-support-fundraiser-2019-11&gt; )_x000d_  _x000d_   _x000d_  _x000d_  *_x0009_Tetral Lavel Group is donating €​350,000 ​to Australian Bushfire Relief (Link &lt;https://www.tetrapak.com/about/newsarchive/tetra-laval-group-donating-to-australian-bushfire-relief&gt; )_x000d_  _x000d_   _x000d_  _x000d_  *_x0009_Small businesses affected by Australia’s bushfire crisis will have access to cashflow support grants, low-interest loans and additional tax relief under a federal government assistance package. The Morrison government said grants valued at up to $50,000 and low-cost loans up to $500,000 will be available for about 192,000 firms estimated to be located in bushfire-affected areas (Link &lt;https://www.smartcompany.com.au/business-advice/politics/morrison-bushfire-small-business/&gt; )_x000d_  _x000d_   _x000d_  _x000d_  Efforts Invested: 3 hours_x000d_  _x000d_  Charge Code: 219721-7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Please let us know in case of any further assistance required and we will book the earliest available slot for you._x000d_  _x000d_   _x000d_  _x000d_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Devansh Bilala _x000d_  Sent: 04 February 2020 10:30_x000d_  To: Harwood.Kayne@"/>
    <s v="219721-75_x000d_  "/>
    <n v="3"/>
    <x v="1"/>
    <d v="2020-02-04T00:00:00"/>
    <x v="35"/>
    <x v="41"/>
    <s v="Correct"/>
  </r>
  <r>
    <n v="242"/>
    <d v="2020-02-04T15:27:46"/>
    <s v="Prashant Singh"/>
    <s v="Chourasia.Amber@bcg.com"/>
    <s v="BCG"/>
    <s v="Attn. Amber: Evalueserve Request Receipt: Ad spend research request _RES1062664_ February 04, 2020"/>
    <s v="Hi Amber,_x000d_  _x000d_   _x000d_  _x000d_  Thank you for reaching out to us,_x000d_  _x000d_   _x000d_  _x000d_  Unfortunately, all our centres are running at full capacity today with previously committed requests. Unfortunately, we won’t be able to assist you today on the given deadline._x000d_  _x000d_   _x000d_  _x000d_  The earliest available slot to assist you on this request is tomorrow, February 05, 2020 from our India center. Let us know if the timeline works for you and we will book the bandwidth accordingly. The team will reach out to you with a detailed methodology and expected delivery timelines once we initiate work on it tomorrow morning .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5:09:29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664 &lt;https://bcg.service-now.com/nav_to.do?uri=u_request_drs_kpo_evs.do%3Fsys_id=e64ce4411b7e8054b176964ead4bcb1f%26sysparm_stack=u_request_drs_kpo_evs_list.do&gt; _x000d_  Requestor: Chourasia Amber_x000d_  Request Subject: Ad spend research request_x000d_  Requested Deadline: _x000d_  _x000d_  Original Request:_x000d_  From: Chourasia.Amber@"/>
    <e v="#VALUE!"/>
    <n v="0"/>
    <x v="1"/>
    <d v="2020-02-04T00:00:00"/>
    <x v="0"/>
    <x v="80"/>
    <s v="Correct"/>
  </r>
  <r>
    <n v="243"/>
    <d v="2020-02-04T15:33:00"/>
    <s v="Marion Volk"/>
    <s v="Clements, James"/>
    <s v="Koeleman, Jan; Slack, Aidan; Molloy, Matthew; BCG"/>
    <s v="Attn: James: EVS Acknowledgement: Mental Health Offerings in Sport and across Victoria_RES1062620_February 4, 2020"/>
    <s v="Hello James,_x000d_  _x000d_   _x000d_  _x000d_  Thank you for your swift reply with notes on the steps and the PPT file. We are starting work on the request and will get back to you with an update by our EOD, February 5, 2020,  03.00 am AEDT._x000d_  _x000d_   _x000d_  _x000d_  In case of any notes or changes from your sid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lements, James [mailto:Clements.James@"/>
    <e v="#VALUE!"/>
    <n v="0"/>
    <x v="4"/>
    <d v="2020-02-04T00:00:00"/>
    <x v="0"/>
    <x v="76"/>
    <s v="Correct"/>
  </r>
  <r>
    <n v="244"/>
    <d v="2020-02-04T15:37:26"/>
    <s v="Prashant Singh"/>
    <s v="Chaudhary, Neil"/>
    <s v="BCG; Rajat Pandey; Nitika Madad"/>
    <s v="RE: Attn. Isabel: Evalueserve Deliverable_ Diagnostic of clinical trial sites_RES1048738_ February 04, 2020 "/>
    <s v="Hi Neil,_x000d_  _x000d_   _x000d_  _x000d_  Thank you for sharing the follow up request._x000d_  _x000d_   _x000d_  _x000d_  Unfortunately, all our centres are running at full capacity today with previously committed requests._x000d_  _x000d_   _x000d_  _x000d_  The earliest available slot to assist you on this request is tomorrow, February 05, 2020 from our India center. Let us know if the timeline works for you and we will book the bandwidth accordingly. The team will reach out to you with a detailed methodology and expected delivery timelines once we initiate work on it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haudhary, Neil &lt;Chaudhary.Neil@"/>
    <e v="#VALUE!"/>
    <n v="0"/>
    <x v="1"/>
    <d v="2020-02-04T00:00:00"/>
    <x v="0"/>
    <x v="81"/>
    <s v="Correct"/>
  </r>
  <r>
    <n v="245"/>
    <d v="2020-02-04T15:38:17"/>
    <s v="Bianca Metzler"/>
    <s v="Bright, Adnah"/>
    <s v="BCG; de Gorgolas, Miguel"/>
    <s v="Attn. Adnah: EVS - BCG - Update 2 - Urgent: 311854-29 - KSA Healthcare costs_RES1056682_February 4, 2020"/>
    <s v="Many thanks for your reply, Adnah. 😊_x000d_  _x000d_   _x000d_  _x000d_  Please find attached the updated file – our of the 40 diseases, we were able to identify a classification for 34 of them based on the ICD-10, version 2016. Additionally, we have also refreshed the pivot table._x000d_  _x000d_   _x000d_  _x000d_  Efforts Invested: 2 Hours (Total Hours: 28 Hours)_x000d_  _x000d_  Charge Code: 311854-29_x000d_  _x000d_   _x000d_  _x000d_  In case you might need our help with anything else, please let us know._x000d_  _x000d_   _x000d_  _x000d_  Best wishes,_x000d_  _x000d_  Bianca_x000d_  _x000d_   _x000d_  _x000d_  Bianca Metzler | Senior Business Analyst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right, Adnah &lt;Bright.Adnah@"/>
    <s v="311854-29_x000d_  "/>
    <n v="2"/>
    <x v="4"/>
    <d v="2020-02-04T00:00:00"/>
    <x v="27"/>
    <x v="13"/>
    <s v="Correct"/>
  </r>
  <r>
    <n v="246"/>
    <d v="2020-02-04T15:40:40"/>
    <s v="Ratika Saxena"/>
    <s v="VNDTuretskaya.Maria@bcg.com"/>
    <s v="BCG; Ritaban Mukhopadhyay; Swapnil Jain"/>
    <s v="Attn. Maria: Evalueserve Update: Research how governments use the customer journey/citizen centric approach to improve the services_RES1060069_February 04, 2020"/>
    <s v="Hi Maria,_x000d_  _x000d_   _x000d_  _x000d_  With this update, we have captured the initiatives taken by New Zealand government involving customer-centric approaches/customer journey for a better service delivery, in the shared six industries. Our findings have been compiled in the attached Excel file._x000d_  _x000d_   _x000d_  _x000d_  We have followed the similar methodology as stated in our previous updates, to locate the information on the ask. Overall information availability remained scattered and we had to refer to multiple sources to ascertain the details related to customer journey._x000d_  _x000d_   _x000d_  _x000d_  Key Points:_x000d_  _x000d_  *_x0009_While working on Transport Industry in New Zealand, we located a case wherein the agency plans to take steps for improvement of transportation related aspects of the country, in coming time and involves customer journey within various stages. Although the initiatives are yet to be implemented, we have captured their details _x000d_  *_x0009_For tourism in New Zealand, we have captured an initiative by the Ministry of Foreign Affairs and Trade. Although, the details on formulation of the initiative does not explicitly mention the direct involvement of customer, yet the initiative is consumer-centric and aims to benefit the citizens of the country in and across nation. We have captured it in the Excel file. Let us know if it deviates from your requirement_x000d_  _x000d_   _x000d_  _x000d_  Estimated Budget and Deadline extension: As mentioned earlier, it is taking us around 1.5-2 hours per industry for a particular region. Going by this effort investment, we might not be able to cover the remaining eight locations by EOD Moscow time, today. Please let us know in case you would like us to prioritize any of the remaining eight locations. Also, let us know in case you would like us to continue work on the task tomorrow (February 05, 2020), and if you want us to cap our efforts per industry._x000d_  _x000d_   _x000d_  _x000d_  Efforts Invested: 11 hours (Total: 22 hours)_x000d_  _x000d_  Charge Code: 11900-08_x000d_  _x000d_   _x000d_  _x000d_  Way Forward: For now, we are continuing work on the remaining geographies (starting from Japan), and will share our next update by 4:30 PM Moscow time._x000d_  _x000d_   _x000d_  _x000d_  We look forward to your thoughts on the deadline extension,_x000d_  _x000d_   _x000d_  _x000d_  Best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4 February 2020 10:25_x000d_  To: VNDTuretskaya.Maria@"/>
    <s v="11900-08_x000d_  _x000d_"/>
    <n v="11"/>
    <x v="1"/>
    <d v="2020-02-04T00:00:00"/>
    <x v="22"/>
    <x v="21"/>
    <s v="Correct"/>
  </r>
  <r>
    <n v="247"/>
    <d v="2020-02-04T15:50:21"/>
    <s v="Vandana Kushwaha"/>
    <s v="Poon.Lynette@bcg.com"/>
    <s v="Aman Bansal; Deepak Bansal (CaPS-08); Neha Sharma; BCG"/>
    <s v="Attn. Lynette: Evalueserve Update: UOB Subsidiary Data Research _RES1059931_February 04, 2020"/>
    <s v="Hi Lynette,_x000d_  _x000d_   _x000d_  _x000d_  Thank you for your time over the call._x000d_  _x000d_   _x000d_  _x000d_  As discussed over the call, we are working on UOB Indonesia, and will try to complete it by EOD our time today. However, in case we are not able to complete the respective bank, we will share the same by tomorrow 3PM SGT._x000d_  _x000d_  In this update, we have completed work to capture financial information for UOB China, UOB Malaysia and UOB Thailand banks for annual (2012 - 2018) and quarterly figures (6M2018, 9M2018, 6M2019, 9M2019) using the previously stated methodology in the attached Excel file._x000d_  _x000d_   _x000d_  _x000d_  Please retrieve all the source documents from the shared link for UOB China, Malaysia and Thailand (Link) &lt;https://send.bcg.com/gefNfntgxY4hnZK6xy4a8U5q&gt; . We would like to provide some of the key points which are listed below:_x000d_  _x000d_   _x000d_  _x000d_  Key Points:_x000d_  _x000d_  *_x0009_For UOB Thailand: Bank reports its financials on a half yearly basis. Therefore, nine months quarterly filings are not available_x000d_  _x000d_  *_x0009_Also, the bank provides segmental information for Retail banking, Wholesale banking and Others for the period 2013-2018. However, segmental information for 2012 was available for Group retail, Institutional financial services and Other segments. We have cross checked the numbers and ‘Retail banking’ figures correspond to ‘Group retail’, ‘Wholesale banking’ figures correspond to ‘Institutional financial services’ segments_x000d_  _x000d_  *_x0009_For UOB China: Only H1 2019 interim report was available _x000d_  *_x0009_For UOB Malaysia: Captured financials for all the requested quarters_x000d_  _x000d_   _x000d_  _x000d_  Efforts Invested: 14.5 hours (Total Efforts Invested: 34 hours)_x000d_  _x000d_  Charge Code: 248006-04_x000d_  _x000d_   _x000d_  _x000d_  Way Forward: We are continuing work on UOB Indonesia and will share an update by 9:30 PM SGT time, today. _x000d_  _x000d_   _x000d_  _x000d_  Looking forward to working with you again.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
    <s v="248006-04_x000d_  "/>
    <n v="14.5"/>
    <x v="1"/>
    <d v="2020-02-04T00:00:00"/>
    <x v="10"/>
    <x v="24"/>
    <s v="Correct"/>
  </r>
  <r>
    <n v="248"/>
    <d v="2020-02-04T16:02:27"/>
    <s v="Nitika Madad"/>
    <s v="Sharma.Rishabh2@bcg.com"/>
    <s v="Ghosh, Kaustav; BCG"/>
    <s v="Attn.Rishabh: Evalueserve Acknowledgement_Industrial Robotics Diligence_February 04, 2020"/>
    <s v="Hi Rishabh,_x000d_  _x000d_   _x000d_  _x000d_  It was nice talking to you over the call._x000d_  _x000d_   _x000d_  _x000d_  As discussed, today, I will conduct a search on following data points for the shared list of companies of the request:_x000d_  _x000d_   _x000d_  _x000d_  *_x0009_List of partnerships that each of the company (JBT, Daifuku, Dematic, Vecna, Jungheinrich) have made in the past 3-4 years_x000d_  _x000d_  *_x0009_Dollar value and timeline of this partnership_x000d_  *_x0009_Detail about partnership including Revenue, channel, geography, tech._x000d_  *_x0009_Any other relevant detail pertaining to partnership_x000d_  _x000d_   _x000d_  _x000d_  *_x0009_Companies LiDAR technology partnerships_x000d_  _x000d_   _x000d_  _x000d_  To source this information, I will leverage Factiva database, scan company websites followed by conducting a General Internet search. As required, I will compile my findings in an Excel file and will share an update with you, by covering as much as possible by 7 pm IST today (February 04,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From: Arnav Saxena &lt;Arnav.Saxena@evalueserve.com &lt;mailto:Arnav.Saxena@evalueserve.com&gt; &gt; _x000d_  Sent: 04 February 2020 15:08_x000d_  To: Sharma, Rishabh (BEK) &lt;Sharma.Rishabh2@"/>
    <e v="#VALUE!"/>
    <n v="0"/>
    <x v="1"/>
    <d v="2020-02-04T00:00:00"/>
    <x v="0"/>
    <x v="7"/>
    <s v="Correct"/>
  </r>
  <r>
    <n v="249"/>
    <d v="2020-02-04T16:03:43"/>
    <s v="Emanuela Berchi"/>
    <s v="Kern, Maxime"/>
    <s v="BCG; Liliana Polgar"/>
    <s v="EVS - BCG - TMT Italy Newsletter - February 04, 2020"/>
    <s v="Dear Maxime,_x000d_  _x000d_   _x000d_  _x000d_  Thank you for your reply._x000d_  _x000d_   _x000d_  _x000d_  Definitely, I will be available today for a call - do let me know if 2:00 pm GMT works for you or in case you prefer a different time. _x000d_  _x000d_   _x000d_  _x000d_  Today I have identified 3 articles with global focus, 1 with focus on Italy and 1 with focus on Turkey. I have also changed the name accordingly. _x000d_  _x000d_   _x000d_  _x000d_  Looking forward to your reply. _x000d_  _x000d_   _x000d_  _x000d_  Best wishes,_x000d_  _x000d_  Emanuela_x000d_  _x000d_   _x000d_  _x000d_  Emanuela Berchi | Business Analyst | Evalueserve | +40 364 730 300 (Extn. 3138) _x000d_  _x000d_   _x000d_  _x000d_  S.C. Evalueserve S.R.L., Olimpia Business Center, Calea Dorobantilor, 98-100, Etaj 7, Cluj-Napoca, Cluj 400609, Romania_x000d_  _x000d_   _x000d_  _x000d_  From: Kern, Maxime [mailto:Kern.Maxime@"/>
    <e v="#VALUE!"/>
    <n v="0"/>
    <x v="4"/>
    <d v="2020-02-04T00:00:00"/>
    <x v="0"/>
    <x v="7"/>
    <s v="Correct"/>
  </r>
  <r>
    <n v="250"/>
    <d v="2020-02-04T16:14:38"/>
    <s v="Mansi Narang"/>
    <s v="DaSilva.Bryann@bcg.com"/>
    <s v="BCG"/>
    <s v="Attn. Bryann: Evalueserve Update: Corporate Forest Responsibility Efforts_RES1062149_February 04, 2020"/>
    <s v="Hi Bryann,_x000d_  _x000d_   _x000d_  _x000d_  I am in the process of finalizing my output and will share an update with you in a short while. 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ansi Narang _x000d_  Sent: February/04/2020 10:27_x000d_  To: DaSilva.Bryann@"/>
    <e v="#VALUE!"/>
    <n v="0"/>
    <x v="1"/>
    <d v="2020-02-04T00:00:00"/>
    <x v="0"/>
    <x v="61"/>
    <s v="Correct"/>
  </r>
  <r>
    <n v="251"/>
    <d v="2020-02-04T16:28:41"/>
    <s v="Laura Blaga"/>
    <s v="Kim.Innsung@bcg.com"/>
    <s v="BCG"/>
    <s v="Attn. Innsung: EVS - BCG - Deliverable - Request RES1062464 - Wages_RES1062464_February 4, 2020"/>
    <s v="Hi Innsung,_x000d_  _x000d_   _x000d_  _x000d_  Thank you for your Email._x000d_  _x000d_   _x000d_  _x000d_  I am coming back with my results for this task – please see attached the Excel file. In order to capture the minimum wage in the targeted countries, a General Internet search was conducted and Trading Economics website &lt;https://tradingeconomics.com/&gt;  was leveraged, together with press articles and government press releases. For the second part of the ask, I looked into websites which offer information on anonymous basis regarding the average salaries, like Payscale &lt;https://www.payscale.com/research/AE/Job=Warehouse_Worker/Salary/8388e234/Dubai&gt; , Salary Expert &lt;https://www.salaryexpert.com/salary/job/warehouse-worker/south-korea&gt;  and Indeed &lt;https://www.indeed.ae/salaries/warehouse-worker-Salaries&gt; .  _x000d_  _x000d_   _x000d_  _x000d_  Notes:_x000d_  _x000d_  *         The wages are presented both in local currency and American dollars, for better comparison. While the minimum wage figures presented in the file are for an hour, the average wage represents the yearly figure. _x000d_  _x000d_  *         Oanda’s exchange rate at 31.12.2019 was leveraged to convert the local currencies in American dollars._x000d_  _x000d_  *         There is no minimum salary stipulated in the UAE Labour Law._x000d_  _x000d_   _x000d_  _x000d_  Efforts Invested: 1 Hour _x000d_  _x000d_  Charge Code: 180380-0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and feel free to reach out whenever future assistance is needed on this or anything els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Kim, Innsung [mailto:Kim.Innsung@"/>
    <s v="180380-05_x000d_  "/>
    <n v="1"/>
    <x v="4"/>
    <d v="2020-02-04T00:00:00"/>
    <x v="40"/>
    <x v="72"/>
    <s v="Correct"/>
  </r>
  <r>
    <n v="252"/>
    <d v="2020-02-04T16:32:55"/>
    <s v="Adela Blaga"/>
    <s v="Paulze.Aude@bcg.com"/>
    <s v="BCG"/>
    <s v="Attn. Aude: EVS - BCG - Deliverable -  Listing of 3 stars restaurants_RES1061574_February 4, 2020"/>
    <s v="Hello Aude,_x000d_  _x000d_   _x000d_  _x000d_  Please find attached the final results for this assignment, containing 357 hotels in total._x000d_  _x000d_   _x000d_  _x000d_  Efforts Invested: 3 Hours (Total Hours: 4 Hours)_x000d_  _x000d_  Charge Code: 426437-00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of any new projects we can assist with, feel free to reach out to us.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uesday, February 4, 2020 10:32 AM_x000d_  To: Paulze.Aude@"/>
    <s v="426437-00_x000d_  "/>
    <n v="3"/>
    <x v="4"/>
    <d v="2020-02-04T00:00:00"/>
    <x v="30"/>
    <x v="49"/>
    <s v="Correct"/>
  </r>
  <r>
    <n v="253"/>
    <d v="2020-02-04T16:42:20"/>
    <s v="Andrada Cenan"/>
    <s v="Carrasco, Jennifer"/>
    <s v="Santos, Alberto; BCG"/>
    <s v="RE: EPG Press Energy, 02-04-20"/>
    <s v="Hola Jennifer,_x000d_  _x000d_   _x000d_  _x000d_  Muchas gracias por el feedback!_x000d_  _x000d_   _x000d_  _x000d_  Me alegro mucho que te gusta el formato y también que la selección de las noticias es relevante :) Tus comentarios son muy importantes para mí , y los voy a tener en cuenta para las próximas ediciones. _x000d_  _x000d_   _x000d_  _x000d_  ¡Te deseo un día maravilloso por delante!_x000d_  _x000d_   _x000d_  _x000d_  Un saludo,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Carrasco, Jennifer [mailto:carrasco.jennifer@"/>
    <e v="#VALUE!"/>
    <n v="0"/>
    <x v="4"/>
    <d v="2020-02-04T00:00:00"/>
    <x v="0"/>
    <x v="7"/>
    <s v="Correct"/>
  </r>
  <r>
    <n v="254"/>
    <d v="2020-02-04T16:42:15"/>
    <s v="Bhawna Vashisth"/>
    <s v="Wang.Wray@bcg.com"/>
    <s v="BCG"/>
    <s v="Attn. Wray: Evalueserve Deliverable: Data request on all sectors_RES1059483_February 04, 2020"/>
    <s v="Hi Wray,_x000d_  _x000d_   _x000d_  _x000d_  We have completed work to capture the source links for trending models used by top asset management firms and compiled our findings in the attached Excel file. Please refer to the below mentioned key points:-_x000d_  _x000d_   _x000d_  _x000d_  Key Points:-_x000d_  _x000d_  *_x0009_Vanguard Group: _x000d_  _x000d_  _x0009_*_x0009_The Group is planning to launch a robo-advisory service which will cut out human financial advisers completely &lt;Link &lt;https://www.wsj.com/articles/vanguard-bets-on-robo-only-adviser-11568989446&gt; &gt;_x000d_  _x0009_*_x0009_Also, the group is actively incorporating environmental, social and governance (ESG) opportunities and risks in their investments_x000d_  _x000d_  *_x0009_UBS Group: The company has discontinued its Robo advisor - SmartWealth pilot program. The program was launched in the UK in the year 2016 and was expected to be rolled out to a number of other countries_x000d_  *_x0009_We have inserted two extra columns – “Additional Info.” and “Additional Info. source” (column J and K) to capture any additional relevant information about the top 30 asset management firms_x000d_  *_x0009_Also, we have mentioned “-“ in the respective cells, where no information could be traced_x000d_  _x000d_   _x000d_  _x000d_  Please review the work shared and let us know in case of any further assistance. Based on your reply, we will book the earliest available bandwidth._x000d_  _x000d_   _x000d_  _x000d_  Efforts Invested: 6 Hours (Total Hours India: 8 Hours; Total Hours Chile: 8 Hours)_x000d_  _x000d_  Charge Code: 264593-6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lt;Bhawna.Vashisth@evalueserve.com &lt;mailto:Bhawna.Vashisth@evalueserve.com&gt; &gt; _x000d_  Sent: 04 February 2020 11:11_x000d_  To: Wang.Wray@"/>
    <s v="264593-61_x000d_  "/>
    <n v="6"/>
    <x v="1"/>
    <d v="2020-02-04T00:00:00"/>
    <x v="9"/>
    <x v="30"/>
    <s v="Correct"/>
  </r>
  <r>
    <n v="255"/>
    <d v="2020-02-04T16:44:55"/>
    <s v="Prashant Singh"/>
    <s v="Maini.Pragya@bcg.com"/>
    <s v="BCG; Bianca Metzler"/>
    <s v="Attn. Pragya: Evalueserve Request Receipt: Average cost for 3rd party recruitment tools/vendors - Digital POP _RES1062773_ February 04, 2020"/>
    <s v="Hi Pragya,_x000d_  _x000d_   _x000d_  _x000d_  Thank you for reaching out to us,_x000d_  _x000d_   _x000d_  _x000d_  All our centres are running at full capacity today with previously committed requests. Unfortunately, we would not be able to assist you on this request by 3pm London time today._x000d_  _x000d_   _x000d_  _x000d_  The earliest available slot to assist you on this request is tomorrow, February 05, 2020 from our Romania center. Let us know if the timeline is suitable and we will book the bandwidth accordingly. Based on your go ahead, the team will share a detailed methodology along with expected delivery timelines tomorrow morning (7 am London time).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4 February 2020 16:30:3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2773 &lt;https://bcg.service-now.com/nav_to.do?uri=u_request_drs_kpo_evs.do%3Fsys_id=13de7c8d1bb2c054b176964ead4bcbaa%26sysparm_stack=u_request_drs_kpo_evs_list.do&gt; _x000d_  Requestor: Maini Pragya_x000d_  Request Subject: Average cost for 3rd party recruitment tools/vendors - Digital POP_x000d_  Requested Deadline: _x000d_  _x000d_  Original Request:_x000d_  From: Maini.Pragya@"/>
    <e v="#VALUE!"/>
    <n v="0"/>
    <x v="1"/>
    <d v="2020-02-04T00:00:00"/>
    <x v="0"/>
    <x v="82"/>
    <s v="Correct"/>
  </r>
  <r>
    <n v="256"/>
    <d v="2020-02-04T16:46:32"/>
    <s v="Meenu Kumari"/>
    <s v="Hung.Wesley@bcg.com"/>
    <s v="BCG; Shourya Jaiswal"/>
    <s v="Attn. Wesley: Evalueserve Update: Cloud services for financial institutions_RES1062231_February 04, 2020"/>
    <s v="Hi Wesley,_x000d_  _x000d_   _x000d_  _x000d_  In this update, we have completed work on two companies namely AWS and Microsoft Azure to locate information on various parameters mentioned below in the original E-mail. However, work for four companies i.e. Google Cloud Platform, Oracle, SAP, IBM is in progress. We have validated (highlighted in orange) the existing information from the shared PowerPoint file along with compiling the other differentiating factors for these companies. _x000d_  _x000d_   _x000d_  _x000d_  During the course of our research, we found that AWS and Microsoft Azure, both the companies are targeting financial service sector, by providing various solutions like Rid computing, Data analytics &amp; management, Contact center optimization, Resilience and business continuity, security &amp; compliance solutions etc in mainly three segments i.e. Banking &amp; payment, Capital markets and Insurance. We have mentioned their key clients that uses the cloud services from AWS and Azure in these sectors._x000d_  _x000d_   _x000d_  _x000d_  Also, we have captured information on total cloud revenue for the year 2017 &amp; 2018 along with the YoY growth and number of enterprise customers for the year 2019. However, we could not locate information on YoY growth for enterprise customers, all over number of financial services customers._x000d_  _x000d_   _x000d_  _x000d_  To locate the required information, we have checked the company’s websites and have our subscribed databases like IDC (Pull-outs attached) and Thomson One for revenue figures and differentiating factors respectively. Further, we have supplemented our search by conducting a General Internet search._x000d_  _x000d_   _x000d_  _x000d_  Additional information:  While conducting our research, we came across a website named Comparecloud &lt;http://comparecloud.in/&gt; , that provide a holistic comparison under different categories and services between the key players such as AWS, Microsoft Azure, Google, IBM, Oracle and Alibaba Cloud in the public cloud service market, which we thought might be useful for your analysis_x000d_  _x000d_   _x000d_  _x000d_  Efforts Invested: 4.5 hours _x000d_  _x000d_  Charge Code: 325437-23_x000d_  _x000d_   _x000d_  _x000d_  Effort estimation and Budget Extension: It took us between 2 - 2.5 hours to compile the details for each company. We are left with 1.5 hours of the allocated budget for this request (which we are utilising to capture information on the third company) and will require a budget extension of around 6 hours to complete the remaining 4 companies. However, this is just an estimate, and you will be charged on the actual efforts invested on the ask. Please let us know, If a budget extension is possible on this request._x000d_  _x000d_   _x000d_  _x000d_  Looking forward to your reply on budget extension._x000d_  _x000d_   _x000d_  _x000d_  Kind Regards,_x000d_  _x000d_  Meenu &amp; Shoury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eenu Kumari _x000d_  Sent: 4 February 2020 11:13_x000d_  To: 'Hung.Wesley@"/>
    <s v="325437-23_x000d_  "/>
    <n v="4.5"/>
    <x v="1"/>
    <d v="2020-02-04T00:00:00"/>
    <x v="41"/>
    <x v="66"/>
    <s v="Correct"/>
  </r>
  <r>
    <n v="257"/>
    <d v="2020-02-04T16:50:08"/>
    <s v="Prashant Singh"/>
    <s v="Chaudhary, Neil"/>
    <s v="BCG; Rajat Pandey; Nitika Madad"/>
    <s v="RE: Attn. Isabel: Evalueserve Deliverable_ Diagnostic of clinical trial sites_RES1048738_ February 04, 2020"/>
    <s v="Hi Neil,_x000d_  _x000d_   _x000d_  _x000d_  Unfortunately, we are not able to free up any resources to assist you today. _x000d_  _x000d_  The earliest available slot to assist you remains to be tomorrow from our India center. The team will reach out to you with a detailed methodology along with expected delivery timelines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Chaudhary, Neil &lt;Chaudhary.Neil@"/>
    <e v="#VALUE!"/>
    <n v="0"/>
    <x v="1"/>
    <d v="2020-02-04T00:00:00"/>
    <x v="0"/>
    <x v="81"/>
    <s v="Correct"/>
  </r>
  <r>
    <n v="258"/>
    <d v="2020-02-04T16:51:22"/>
    <s v="Mansi Narang"/>
    <s v="DaSilva.Bryann@bcg.com"/>
    <s v="BCG"/>
    <s v="Attn. Bryann: Evalueserve Update: Corporate Forest Responsibility Efforts_RES1062149_February 04, 2020"/>
    <s v="Hi Bryann,_x000d_  _x000d_   _x000d_  _x000d_  Thank you for your patience!_x000d_  _x000d_   _x000d_  _x000d_  I have utilized the allocated budget of five hours and captured information on 21 companies (till Costco) for initiatives on conservation/restoration of forests in the attached Excel file under the ‘Data’ tab, for your reference. Work on remaining  20 companies is yet to be initiated. _x000d_  _x000d_   _x000d_  _x000d_  I have primarily leveraged the sustainability reports of each company to identify the initiatives undertaken, and targets completed by them on Corporate Forest Responsibility. I have added a brief description of each program/initiative along with the source. I was unable to identify the company ‘Backus’ and therefore, no information could be located on the same._x000d_  _x000d_   _x000d_  _x000d_  Efforts Estimation: It took me five hours to gather information on 21 companies. Going by this estimate, a budget extension of five hours would be needed to complete the task on the remaining set of 20 companies. _x000d_  _x000d_   _x000d_  _x000d_  Efforts Invested: 5 Hours_x000d_  _x000d_  Charge Code: 133181-13_x000d_  _x000d_   _x000d_  _x000d_  Way Forward: I understand that due to difference in time zone, you might not be able to reply now. Therefore, I have reserved five hours of capacity tomorrow (February 05, 2020) to assist you on this request. Based on the go-ahead on the budget extension, I will resume work on the task. In case, I do not hear back from you, I plan to release the capacity booked for the day. Till then, I am holding my efforts on this request._x000d_  _x000d_   _x000d_  _x000d_  Looking forward to hearing your thoughts on the budget extension,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ansi Narang _x000d_  Sent: February/04/2020 16:14_x000d_  To: 'DaSilva.Bryann@"/>
    <s v="133181-13_x000d_  "/>
    <n v="5"/>
    <x v="1"/>
    <d v="2020-02-04T00:00:00"/>
    <x v="42"/>
    <x v="61"/>
    <s v="Correct"/>
  </r>
  <r>
    <n v="259"/>
    <d v="2020-02-04T17:00:30"/>
    <s v="Sakshi Sharma"/>
    <s v="Chaudhury.Azraa@bcg.com"/>
    <s v="BCG; Karri Veera Bhadrareddy"/>
    <s v="Attn. Azraa: Evalueserve Update: Chemicals industry_RES1060723_February 04, 2020"/>
    <s v="Hi Azraa,_x000d_  _x000d_   _x000d_  _x000d_  Thank you for your note,_x000d_  _x000d_   _x000d_  _x000d_  We have already covered information on both the parameters for ‘custom peptide synthesis’ and currently are in process of finding information on the asked matrices for the ‘enzyme manufacturing market’. _x000d_  _x000d_   _x000d_  _x000d_  We plant to share our findings for both the points, compiled in the Word document, by 8:30 am New Jersey time, today (February 04, 2020). We hope this is suitable. _x000d_  _x000d_   _x000d_  _x000d_  Let us know in case of any changes. 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
    <e v="#VALUE!"/>
    <n v="0"/>
    <x v="1"/>
    <d v="2020-02-04T00:00:00"/>
    <x v="0"/>
    <x v="26"/>
    <s v="Correct"/>
  </r>
  <r>
    <n v="260"/>
    <d v="2020-02-04T17:04:07"/>
    <s v="Nitika Madad"/>
    <s v="Woodfinden.Leonie@bcg.com"/>
    <s v="Dickinson, Abigail; Chaudhury, Azraa; Ahn, Alice; BCG"/>
    <s v="Attn. Leonie: Evalueserve Deliverable_Biopharma segments with protein folding applications_RES1058356_February 04, 2020"/>
    <s v="Hi Leonie,_x000d_  _x000d_   _x000d_  _x000d_  Below is the update on the asked datapoints:_x000d_  _x000d_  *_x0009_Global market report for small molecule drug discovery or development: The report ‘Global small molecule drug discovery market’ published by Mordor Intelligence in 2017 has information on market overview, industry trends, market dynamics and market segmentation of the industry. The global small molecule drug discovery market was valued at USD 27,161.09 million in 2017, and is expected to reach USD 43,365.30 million by 2023, registering a CAGR of 8.11% during the forecast period (2018-2023). Asia-Pacific is expected to record the highest CAGR of 8.96% during the forecast period. Sharing the snippet below for your reference_x000d_  _x000d_  :_x000d_  _x000d_  *         R&amp;D spend on industrial enzymes or enzymes involved in chemicals manufacturing: No direct information could be located on R&amp;D spending on industrial enzymes. However, I found a report on Industrial enzymes market published by Mordor Intelligence in 2017 which has information on R&amp;D spend of Novozymes AS which can help you to draw an insight on asked datapoints. Novozymes AS is leading the global enzyme market, and contributes about 48% of the total revenue and the company has been investing around 14% of it revenue on R&amp;D, every year_x000d_  _x000d_   _x000d_  _x000d_  *_x0009_Market information/report on end products that are protein based (organic polymers/polyamides) within chemicals industry (outside of enzymes):  I could not found any report on end products that are protein based (organic polymers/polyamides) within chemicals industry. I found the information on polypeptide superabsorbent polymer market which has been summarised below for your reference:_x000d_  _x000d_  _x0009_*_x0009_According to the report (Global Super Absorbent Polymers market by Mordor Intelligence published 2017 ):  The global polypeptide superabsorbent polymer market was USD493 million in 2015, and is projected to reach USD692 million by 2022, registering a CAGR of 4.9% during the forecast period. Asia-Pacific was the highest contributor to the global market with USD181 million in 2015, and is projected to reach USD270 million by 2022, registering a CAGR of 5.8%. The cumulative share of Asia-Pacific and LAMEA was 50.1% in the global polypeptide superabsorbent polymer market in 2015, accounting for USD247 million. These regions are projected to grow at CAGRs of 5.8% and 5.1%, respectively from 2016 to 2022. _x000d_  _x000d_   _x000d_  _x000d_  To retrieve the reports, please click here &lt;https://send.bcg.com/N0vENsAQsa3X9fpR8KwxIcWK&gt; ._x000d_  _x000d_   _x000d_  _x000d_  Additional Information: _x000d_  _x000d_  _x0009_*_x0009_Amino acids in the chemical industry &lt;http://www.news-medical.net/life-sciences/Amino-Acid-Uses-in-Industry.aspx&gt;  - Many amino acids are used as precursors for chemicals used in various industries, such as pesticides and herbicides. For example, threonine can be used to produce herbicide azthreonam and glycine can be used to produce glyphosate, another herbicide_x000d_  _x000d_  _x0009_*_x0009_Hydrophobic and Bulk Polymerizable Protein-Based Elastomers &lt;https://pubs.acs.org/doi/abs/10.1021/acssuschemeng.8b03557&gt;  - The preparation of a polyacrylate network toughened through incorporation of protein cross-linking domains is demonstrated using whey protein, the cationic surfactant benzalkonium chloride, and the hydrophobic monomer n-butyl acrylate. The resulting materials are amorphous and disordered but have microphase-separated protein-rich and polyacrylate-rich domains. All materials soften with increasing relative humidity, but the presence of a hydrophobic polyacrylate decreases the material’s moisture absorption at high humidity levels when compared to pure protein and networks comprised of a hydrophilic polyacrylate_x000d_  _x000d_   _x000d_  _x000d_  Efforts Invested: 3 Hours (Total Hours: 17 Hours; India: 10 Hours, Chile: 7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Feel free to reach out in case of further research requirement and we will book the earliest available slot for you.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Nitika Madad _x000d_  Sent: 04 February 2020 11:22_x000d_  To: Woodfinden.Leonie@"/>
    <s v="240883-51_x000d_  "/>
    <n v="3"/>
    <x v="1"/>
    <d v="2020-02-04T00:00:00"/>
    <x v="4"/>
    <x v="8"/>
    <s v="Correct"/>
  </r>
  <r>
    <n v="261"/>
    <d v="2020-02-04T17:11:37"/>
    <s v="Andrada Cenan"/>
    <s v="Carrasco, Jennifer"/>
    <s v="Santos, Alberto; BCG"/>
    <s v="RE: EPG Press Energy, 02-04-20"/>
    <s v="Hola Jennifer,_x000d_  _x000d_   _x000d_  _x000d_  Claro que si, lo entiendo – entonces a partir de mañana voy a utilizar el título “EN Press Energy”._x000d_  _x000d_   _x000d_  _x000d_  Gracias a ti :)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Carrasco, Jennifer [mailto:carrasco.jennifer@"/>
    <e v="#VALUE!"/>
    <n v="0"/>
    <x v="4"/>
    <d v="2020-02-04T00:00:00"/>
    <x v="0"/>
    <x v="7"/>
    <s v="Correct"/>
  </r>
  <r>
    <n v="262"/>
    <d v="2020-02-04T17:21:43"/>
    <s v="Rajat Pandey"/>
    <s v="Guo.Joyce@bcg.com"/>
    <s v="BCG"/>
    <s v="Attn. Joyce: Evalueserve Deliverable: Private Health Insurance in Australia_RES1062365_February 04, 2020"/>
    <s v="Hi Joyce,_x000d_  _x000d_   _x000d_  _x000d_  Hope you are doing well._x000d_  _x000d_  _x000d_  I have captured the views/commentary of the listed executives on Private Health Insurance in Australia for the last 2 years in the attached Excel file. As mentioned earlier, I leveraged Factiva database for press articles and scanned Bupa’s official website (for IR material, press releases, etc.) followed by a General Internet search. _x000d_  _x000d_   _x000d_  _x000d_  Notes:_x000d_  _x000d_  *_x0009_No relevant views/commentary on private health insurance could be located for Gerald Marion, Nick Stone, Les Carter and Natalie Papageorge_x000d_  *_x0009_Overall there were 9 relevant views/commentaries from the given Executives which could be found in the last 2 years_x000d_  *_x0009_Additionally, I have also added 9 views/commentaries on General Healthcare Insurance in Australia given by the Executives due to limited information availability_x000d_  *_x0009_Factiva pull-out has been attached for your reference_x000d_  _x000d_   _x000d_  _x000d_  Efforts Invested: 5 hours  _x000d_  _x000d_  Charge Code: 119180-13_x000d_  _x000d_   _x000d_  _x000d_  Please review the information shared and let us know in case of any question or doubt.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jat Pandey _x000d_  Sent: 04 February 2020 10:40_x000d_  To: Guo.Joyce@"/>
    <s v="119180-13_x000d_  "/>
    <n v="5"/>
    <x v="3"/>
    <d v="2020-02-04T00:00:00"/>
    <x v="43"/>
    <x v="62"/>
    <s v="Correct"/>
  </r>
  <r>
    <n v="263"/>
    <d v="2020-02-04T17:32:42"/>
    <s v="Varunika Shah"/>
    <s v="Dong.Courtney@bcg.com"/>
    <s v="Mohan.Prateek@bcg.com; Agarwal, Samridhi; MS, Sarath; BCG"/>
    <s v="Attn. Courtney: Evalueserve Deliverable: Growth Tech company list_February 4, 2020"/>
    <s v="Hi Courtney,_x000d_  _x000d_   _x000d_  _x000d_  In this update, I have completed work on the remaining 171 companies (from row no: 164,”Cable &amp; Wireless Communications”  to row no: 490, ”Syngenta”) to capture revenue figures for the year ranging from 2017 to 2019 in millions of USD._x000d_  _x000d_   _x000d_  _x000d_  In order to source the required information, I have leveraged Orbis database and matched the companies on the basis of headquarters (column D) mentioned in the shared Excel file. I have compiled my findings in the attached Excel file under the columns AZ, BA and BB as, Operating revenue 2019, Operating Revenue 2018 and Operating Revenue 2017 respectively. _x000d_  _x000d_   _x000d_  _x000d_  Please download the supporting Orbis pull outs using the following link: https://send.bcg.com/Uyp4zQ2CuOKpjH9DAKla6eK6_x000d_  _x000d_   _x000d_  _x000d_  Efforts Invested: 3.5 hours in today’s update (Total: 5.5 hours)_x000d_  _x000d_  Charge Code: 13402-19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Also, feel free to reach out to us in case you require further assistance on this or any other task. 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runika Shah &lt;Varunika.Shah@evalueserve.com &lt;mailto:Varunika.Shah@evalueserve.com&gt; &gt; _x000d_  Sent: 04 February 2020 10:50_x000d_  To: Dong.Courtney@"/>
    <s v="13402-19_x000d_  _x000d_"/>
    <n v="3.5"/>
    <x v="1"/>
    <d v="2020-02-04T00:00:00"/>
    <x v="23"/>
    <x v="7"/>
    <s v="Correct"/>
  </r>
  <r>
    <n v="264"/>
    <d v="2020-02-04T17:40:42"/>
    <s v="Ratika Saxena"/>
    <s v="VNDTuretskaya.Maria@bcg.com"/>
    <s v="BCG; Swapnil Jain; Ritaban Mukhopadhyay; Katherine Arcaya"/>
    <s v="Attn. Maria: Evalueserve Update: Research how governments use the customer journey/citizen centric approach to improve the services_RES1060069_February 04, 2020"/>
    <s v="Hi Maria,_x000d_  _x000d_   _x000d_  _x000d_  Thank you for your email!_x000d_  _x000d_   _x000d_  _x000d_  By the time we received your email, we had already worked on two industries in Japan. However, going forward, we will look for only one case per country/city wherein the government has leveraged customer-centric approaches/customer journey for improved service delivery. For now, we have already initiated work on Finland, Switzerland and the UAE. Also, as suggested, we will try and capture details for different industries (other than Tourism)._x000d_  _x000d_   _x000d_  _x000d_  Since it is taking us around 1.5-2 hours per industry, we believe that we might not be able to cover all the 12 cities/countries. In case of realignments in workflow, our colleagues from Chile (marked in the email) might take the task further. However, they will be in a better position to confirm today’s take-up of this task._x000d_  _x000d_   _x000d_  _x000d_  Further, we have reserved some capacity from our India centre, for tomorrow to assist you with this request._x000d_  _x000d_   _x000d_  _x000d_  We will share our next update on this task, covering as many locations as possible, by 4:30 PM Moscow time today._x000d_  _x000d_   _x000d_  _x000d_  Hope this works. Let me know in case of any realignments,_x000d_  _x000d_   _x000d_  _x000d_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
    <e v="#VALUE!"/>
    <n v="0"/>
    <x v="1"/>
    <d v="2020-02-04T00:00:00"/>
    <x v="0"/>
    <x v="21"/>
    <s v="Correct"/>
  </r>
  <r>
    <n v="265"/>
    <d v="2020-02-04T18:05:20"/>
    <s v="Bruno Pasten"/>
    <s v="France-Mensah, Jojo"/>
    <s v="BCG; Katherine Arcaya"/>
    <s v="RE: Attn. Jojo: Evalueserve Update: Fast Casual Restaurants Units Open/Closed_RES1062014_Feb 3, 2020"/>
    <s v="Hi Jojo,_x000d_  _x000d_   _x000d_  _x000d_  Hope this Email finds you well. Please note that we have resumed operations for today and we have booked capacity to assist you on your request in case you have a budget extension. We will wait for your go-ahead in order to continue working on your task._x000d_  _x000d_   _x000d_  _x000d_  Looking forward to your comments, if you have any updates or comments, please let us know.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03, 2020 7:08 PM_x000d_  To: France-Mensah, Jojo &lt;France-Mensah.Jojo@"/>
    <e v="#VALUE!"/>
    <n v="0"/>
    <x v="0"/>
    <d v="2020-02-04T00:00:00"/>
    <x v="0"/>
    <x v="58"/>
    <s v="Correct"/>
  </r>
  <r>
    <n v="266"/>
    <d v="2020-02-04T18:05:15"/>
    <s v="Katherine Arcaya"/>
    <s v="Khurana, Harshit; Gharaibeh, Yasmine"/>
    <s v="Jin, Leticia; Hirodiya, Neha; BCG; AskKT_MiddleEast"/>
    <s v="RE: list check"/>
    <s v="Hi Harshit,_x000d_  _x000d_   _x000d_  _x000d_  Thank you for looping us in._x000d_  _x000d_   _x000d_  _x000d_  _______________________x000d_  _x000d_   _x000d_  _x000d_  Hi Yasmine,_x000d_  _x000d_   _x000d_  _x000d_  Thank you for sharing this request with us._x000d_  _x000d_   _x000d_  _x000d_  Please note that we have capacity to assist you on this task from our Chile center today. Feel free to share the file at your earliest convenience, so that we can initiate efforts.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hurana, Harshit [mailto:Khurana.Harshit@"/>
    <e v="#VALUE!"/>
    <n v="0"/>
    <x v="0"/>
    <d v="2020-02-04T00:00:00"/>
    <x v="0"/>
    <x v="7"/>
    <s v="Correct"/>
  </r>
  <r>
    <n v="267"/>
    <d v="2020-02-04T18:07:19"/>
    <s v="Prashant Singh"/>
    <s v="Ahn.Alice@bcg.com"/>
    <s v="BCG"/>
    <s v="RE: Attn. Azraa: Evalueserve Update_Biopharma segments with protein folding applications_RES1058356_January 30, 2020"/>
    <s v="Hi Alice,_x000d_  _x000d_   _x000d_  _x000d_  Thank you for your Email._x000d_  _x000d_   _x000d_  _x000d_  We are about to close our operations for the day in next one hour. Nitika and team will get back to you on the queries mentioned below by tomorrow morning (4 am London time)._x000d_  _x000d_   _x000d_  _x000d_  Hope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Nitika Madad &lt;Nitika.Madad@evalueserve.com&gt; _x000d_  Sent: 04 February 2020 18:00_x000d_  To: BCG &lt;BCG@evalueserve.com&gt;_x000d_  Subject: FW: Attn. Azraa: Evalueserve Update_Biopharma segments with protein folding applications_RES1058356_January 30, 2020_x000d_  _x000d_   _x000d_  _x000d_  Marking DL…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From: Ahn, Alice &lt;Ahn.Alice@"/>
    <e v="#VALUE!"/>
    <n v="0"/>
    <x v="1"/>
    <d v="2020-02-04T00:00:00"/>
    <x v="0"/>
    <x v="8"/>
    <s v="Correct"/>
  </r>
  <r>
    <n v="268"/>
    <d v="2020-02-04T18:09:09"/>
    <s v="Bhawna Vashisth"/>
    <s v="Mulligan.Thomas@bcg.com"/>
    <s v="BCG"/>
    <s v="Attn. Thomas: Evalueserve Deliverable: Pricing information on two commodities_RES1060405_February 04, 2020"/>
    <s v="Hi Thomas,_x000d_  _x000d_   _x000d_  _x000d_  We have completed work to locate information related to “evolution of prices for Black oil sunflower and Millet” and compiled our findings in attached Excel file. Please refer to the below mentioned key points._x000d_  _x000d_   _x000d_  _x000d_  Key Points:-_x000d_  _x000d_  *_x0009_Information on black oil sunflower was not available. However, we could locate information on sunflower oil and sunflower seed_x000d_  *_x0009_Sunflower oil: In this, we captured global price of sunflower oil from the year 1990 to 2019_x000d_  *_x0009_Sunflower seed: We also looked for key markets in the world that are engaged in sunflower seed production and captured their production volume and average production price_x000d_  *_x0009_Wholesale price- countries: Included snap shot of wholesale price trend for Russia, China and Global trend _x000d_  _x000d_   _x000d_  _x000d_  Please review the work shared and let us know in case of any further assistance. Based on your reply, we will book the earliest available bandwidth._x000d_  _x000d_   _x000d_  _x000d_  Efforts Invested: 3 Hours (Total: 6 Hours)_x000d_  _x000d_  Charge Code: 304720-1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_x000d_  _x000d_  From: Bhawna Vashisth _x000d_  Sent: 04 February 2020 13:01_x000d_  To: Mulligan.Thomas@"/>
    <s v="304720-12_x000d_  "/>
    <n v="3"/>
    <x v="1"/>
    <d v="2020-02-04T00:00:00"/>
    <x v="19"/>
    <x v="3"/>
    <s v="Correct"/>
  </r>
  <r>
    <n v="269"/>
    <d v="2020-02-04T18:18:28"/>
    <s v="Adela Blaga"/>
    <s v="Raji.Maria@bcg.com"/>
    <s v="BCG"/>
    <s v="Attn. Maria: EVS Acknowledgement: List of indicators from report / FRENCH SPEAKING resource required_RES1062808_February 4, 2020"/>
    <s v="Hello Maria,_x000d_  _x000d_   _x000d_  _x000d_  Trust you are well and many thanks for reaching out with this assignment._x000d_  _x000d_   _x000d_  _x000d_  This is Adela and I will be assisting you today, February 4, from our Romania center to capture the indicators from the French document and list them in the Excel file together with all the information of interest: the report section where they are mentioned, their full denomination, the year the apply to, and the source cited by the report. _x000d_  _x000d_   _x000d_  _x000d_  Regarding the translation, I can add a column containing the English name of each indicator, but do note that we are not a translation service provider and although I have an advanced level of French, the translation might not have the same accuracy as if performed by a native speaker or a certified translator._x000d_  _x000d_   _x000d_  _x000d_  As for the time needed to complete this task, as of now it would be hard to estimate. Nevertheless, I will be in touch with an update and more details on how the task is evolving by our EOD, 7 pm Riyadh time._x000d_  _x000d_   _x000d_  _x000d_  Any changes or suggestion you might want to share in the meantime,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Ref:MSG5707388_MRD90g652H7kXUGlrF64_x000d_  _x000d_   _x000d_  _x000d_  From: Raji, Maria [mailto:Raji.Maria@"/>
    <e v="#VALUE!"/>
    <n v="0"/>
    <x v="4"/>
    <d v="2020-02-04T00:00:00"/>
    <x v="0"/>
    <x v="83"/>
    <s v="Correct"/>
  </r>
  <r>
    <n v="270"/>
    <d v="2020-02-04T18:21:24"/>
    <s v="Meenu Kumari"/>
    <s v="Hung.Wesley@bcg.com"/>
    <s v="BCG; Shourya Jaiswal"/>
    <s v="Attn. Wesley: Evalueserve Update: Cloud services for financial institutions_RES1062231_February 04, 2020"/>
    <s v="Hi Wesley,_x000d_  _x000d_   _x000d_  _x000d_  In this update, we have completed work on one other company namely Google Cloud Platform (Total: 3 today), to locate details on various parameters mentioned in the original request. Work for three companies i.e. Oracle, SAP, IBM is still in progress. However, we have compiled the information for all the companies on total cloud revenue and YoY growth._x000d_  _x000d_   _x000d_  _x000d_  To locate the required information, we have followed the previously mentioned methodology and compiled our findings in the attached Excel file._x000d_  _x000d_   _x000d_  _x000d_  Efforts Invested: 1.5 hours in this update (Total: 6 hours)_x000d_  _x000d_  Charge Code: 325437-23_x000d_  _x000d_   _x000d_  _x000d_  Way Forward: We have exhausted the initial budget allocated for this request and require an additional budget of six hours in order to complete the whole task. Based on your go-ahead (for the budget extension), we will continue working on the remaining three companies (WIP part) once we resume our operation by, 11:00 pm, New Jersey time, today (February 04, 2020)._x000d_  _x000d_   _x000d_  _x000d_  Please review the work done so far and let us know about the budget extension on this request._x000d_  _x000d_   _x000d_  _x000d_  Looking forward to your reply on this._x000d_  _x000d_   _x000d_  _x000d_  Regards,_x000d_  _x000d_  Meenu and Shoury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eenu Kumari &lt;Meenu.Kumari@evalueserve.com &lt;mailto:Meenu.Kumari@evalueserve.com&gt; &gt; _x000d_  Sent: 04 February 2020 16:46_x000d_  To: Hung.Wesley@"/>
    <s v="325437-23_x000d_  "/>
    <n v="1.5"/>
    <x v="1"/>
    <d v="2020-02-04T00:00:00"/>
    <x v="41"/>
    <x v="66"/>
    <s v="Correct"/>
  </r>
  <r>
    <n v="271"/>
    <d v="2020-02-04T18:21:47"/>
    <s v="Sofia Gonzalez"/>
    <s v="To, Carmen"/>
    <s v="BCG; Katherine Arcaya; Prashant Singh"/>
    <s v="RE: Attn. Carmen: Evalueserve Acknowledgment: Help finding holistic wellness campaigns by employers_RES1062116_Feb 4, 2020"/>
    <s v="Hi Carmen,_x000d_  _x000d_   _x000d_  _x000d_  This is Sofia from Chile center._x000d_  _x000d_   _x000d_  _x000d_  Please note that we have resumed operations for the day and will initiate efforts on your request shortly._x000d_  _x000d_  We will conduct an open Internet search in order to locate companies that have holistic wellness campaigns, we will screenshot or provide the source link where this information is found._x000d_  _x000d_  Will share results as soon as complete.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Prashant Singh _x000d_  Sent: Tuesday, February 04, 2020 1:51 AM_x000d_  To: To, Carmen &lt;To.Carmen@"/>
    <e v="#VALUE!"/>
    <n v="0"/>
    <x v="0"/>
    <d v="2020-02-04T00:00:00"/>
    <x v="0"/>
    <x v="60"/>
    <s v="Correct"/>
  </r>
  <r>
    <n v="272"/>
    <d v="2020-02-04T18:23:02"/>
    <s v="Llindrisca Figueroa"/>
    <s v="Spindler.Laura@bcg.com"/>
    <s v="BCG; Tamara Weitzel; Prashant Singh"/>
    <s v="Attn. Laura: Evalueserve Acknowledgment: Integrations _RES1062183_ February 04, 2020"/>
    <s v="Hello Laura, _x000d_  _x000d_   _x000d_  _x000d_  This is Llindrisca from our Chile center. Note that we will be able to initiate efforts on this shortly. _x000d_  _x000d_   _x000d_  _x000d_  We will follow your instructions and add all the integrations by category available on the Mailchimp website. After that, we will search for each competitor if they also have these integrations. Also, we will add any other integration that Mailchimp does not have. For this, we will mainly leverage the company website. _x000d_  _x000d_   _x000d_  _x000d_  We will send you and update after covering a couple of competitors. We hope this is suitable for you and please let us know if there is any chang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Prashant Singh _x000d_  Sent: Tuesday, February 04, 2020 2:27 AM_x000d_  To: Spindler.Laura@"/>
    <e v="#VALUE!"/>
    <n v="0"/>
    <x v="0"/>
    <d v="2020-02-04T00:00:00"/>
    <x v="0"/>
    <x v="65"/>
    <s v="Correct"/>
  </r>
  <r>
    <n v="273"/>
    <d v="2020-02-04T18:28:54"/>
    <s v="Siddharrth Kumar"/>
    <s v="Singh, Nidhi"/>
    <s v="BCG; Chourasia, Amber"/>
    <s v="Attn. Nidhi: Evalueserve Update: Request for Sustainability_RES1052804_February 04, 2020"/>
    <s v="Hi Nidhi,_x000d_  _x000d_   _x000d_  _x000d_  With this update, I have completed Task 1(B) and Task 2 for Tyson Foods and Task 1(B) for Mars, while work on Task 2 for Mars is still in progress. _x000d_  _x000d_   _x000d_  _x000d_  Key Points:_x000d_  _x000d_  *_x0009_Tyson Foods released the updated goals in 2019 &lt;Link &lt;https://www.tysonfoods.com/news/news-releases/2019/5/tyson-foods-accelerates-programs-meet-ambitious-sustainability-goals&gt; &gt;, hence I have provided the year as ‘2019’ for all the goals in Task 1(B)_x000d_  *_x0009_While conducting research on Task 1(B) for Mars, I came across the following observation:_x000d_  _x000d_  *_x0009_The company has categorized the sustainability objectives and their targets under three broad headers: _x000d_  _x000d_  _x0009_*_x0009_Climate Action_x000d_  _x0009_*_x0009_Thriving People_x000d_  _x0009_*_x0009_Nourishing Well being_x000d_  _x000d_  *_x0009_The efforts implemented under these headers by Mars for sustainable operations contributes to multiple SDGs, however, the company has made a strategic decision to focus on ‘three’ goals that align most closely with these three headers, namely: SDG 1 (No Poverty); SDG 3 (Good Health and Well-being); SDG 13 (Climate Action) &lt;Link &lt;https://gateway.mars.com/m/45f64dd4411a8c82/original/Mars-Sustainability-Report-English.pdf&gt; &gt;_x000d_  _x000d_   _x000d_  _x000d_  Methodology:_x000d_  _x000d_  *_x0009_To locate information on Task 2 for Tyson Foods, I first exhausted the initiatives and programs listed in the sustainability reports of 2018 &lt;https://www.tysonsustainability.com/sites/default/files/2019-06/TSN-002_06_20_2019_LOW.pdf&gt;  and 2017 &lt;https://www.tysonsustainability.com/sites/default/files/2019-05/Tyson%202017%20Sustainability%20Report.pdf&gt;  and the press releases of the company website, and then followed up with a General Internet search._x000d_  *_x0009_To locate information on Task 1 (A) for Mars, I have primarily leveraged the 2017-18 report on the Sustainable Generation plan &lt;https://gateway.mars.com/m/45f64dd4411a8c82/original/Mars-Sustainability-Report-English.pdf&gt; _x000d_  _x000d_   _x000d_  _x000d_   _x000d_  _x000d_  Efforts Invested: 8 Hours in this update (Total: 95 Hours)_x000d_  _x000d_  Charge Code: 15001-89_x000d_  _x000d_   _x000d_  _x000d_  Way Forward:  I will continue work on Task 2 for Mars, once we resume our operations by 9:30 am IST, tomorrow (February 05, 2020). Post this, I will initiate work on Task 1(B) and Task 2 for the remaining two companies, starting from Midea Group._x000d_  _x000d_   _x000d_  _x000d_  Hope this works. 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4 February 2020 10:22_x000d_  To: Singh, Nidhi &lt;Singh.Nidhi@"/>
    <s v="15001-89_x000d_  _x000d_"/>
    <n v="8"/>
    <x v="1"/>
    <d v="2020-02-04T00:00:00"/>
    <x v="17"/>
    <x v="19"/>
    <s v="Correct"/>
  </r>
  <r>
    <n v="274"/>
    <d v="2020-02-04T18:32:49"/>
    <s v="Laura Blaga"/>
    <s v="Kim, Innsung"/>
    <s v="BCG"/>
    <s v="Attn. Innsung: EVS - BCG - Deliverable - Request RES1062464 - Wages_RES1062464_February 4, 2020"/>
    <s v="Hi Innsung,_x000d_  _x000d_   _x000d_  _x000d_  Thank you for your Email._x000d_  _x000d_   _x000d_  _x000d_  As previously mentioned, Oanda &lt;https://www1.oanda.com/currency/converter/&gt; ’s exchange rate at 31.12.2019 was leveraged to convert the local currencies in American dollars. However, the figures in American dollars for minimum wage in Hong Kong, Japan, and South Korea were extracted from the initial source, Trading Economics &lt;https://tradingeconomics.com/&gt; , where they were already converted.  _x000d_  _x000d_   _x000d_  _x000d_  Hope this clarifies everything and do let me know in case of any other not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Kim, Innsung [mailto:Kim.Innsung@"/>
    <e v="#VALUE!"/>
    <n v="0"/>
    <x v="4"/>
    <d v="2020-02-04T00:00:00"/>
    <x v="0"/>
    <x v="72"/>
    <s v="Correct"/>
  </r>
  <r>
    <n v="275"/>
    <d v="2020-02-04T18:32:33"/>
    <s v="Himanshu Gaur"/>
    <s v="Berrada.Sofia@bcg.com"/>
    <s v="BCG"/>
    <s v="RE: Attn. Sofia: Evalueserve Update: Vendor Assessment_RES1062164_February 4, 2020"/>
    <s v="Hi Sofia, _x000d_  _x000d_   _x000d_  _x000d_  In this update, I have completed work for first three solutions i.e. “Field Service lightning by Salesforce, Parsable and Arcos” across the following criteria; Product Functionalities, Technical Requirements and Strategic. In order to locate this information, I have looked into company websites, blogs/ reviews on internet and further supplemented it with an Open Internet search.  I have compiled my findings in the attached Excel file under the tabs named; Field force work management, Additional Comment and Sources for your reference._x000d_  _x000d_   _x000d_  _x000d_  Research Methodology:_x000d_  _x000d_  *_x0009_Step 1: I checked the company websites, blogs/ review websites and then referred sections such as; Product overview and description. I also, checked product specification sheets/features descriptions and developer guides in order to exhaustively assess and map the solution features based on the criteria mentioned in the shared Excel file_x000d_  *_x0009_Step 2: Under the tab named “Field force work management” I have marked “Yes” for features which I was able to locate using the above mentioned sources and I have marked “-“ for features where no relevant information was present_x000d_  *_x0009_Step 3: Under the tab named “Additional Comments”  I have captured statements supporting the “Yes” marked in the first tab_x000d_  *_x0009_Step 4: As suggested, I have captured the sources under the tab named “Sources” for your reference_x000d_  _x000d_   _x000d_  _x000d_  Key Points: _x000d_  _x000d_  *_x0009_In order to classify a IT vendor as “Large, Medium or Small” Player, I have taken the following assumption; Large company (revenue is greater than USD 10+ Mn), Medium company (revenue is between  USD 5-10 Mn), Small company (revenue is less than 5 Mn). Hope this works for you, do let me know your thoughts on this_x000d_  _x000d_   _x000d_  _x000d_  Effort Estimation:_x000d_  _x000d_  It took me ~2 hours per solution to locate information for one solution exhaustively, since all the listed 21 names are solutions offered by various IT vendors. It is difficult to locate relevant information across all the mentioned criteria, due to granularity of the ask. Also, for some cases I have to fill an RFQ Enquiry form in order to download the product documentation which makes it a time consuming task. Therefore going by this estimate, I would be able to complete a maximum of 10-11 solution assessment in the allocated budget of 20 hours. _x000d_  _x000d_   _x000d_  _x000d_  Efforts Invested: 6 hours in this update_x000d_  _x000d_  Charge Code: 193560-92_x000d_  _x000d_   _x000d_  _x000d_  Way Forward: Since we are left with 14 hours of the allocated budget, I will be able to cover additional 7-8 solutions tomorrow. Alternatively, there are three approaches to take this forward._x000d_  _x000d_  _x0009_*_x0009_Approach 1: To utilize the remaining 14 hours and cover around 7-8 companies or cap our efforts to 1 hour per company to cover 11 solutions additionally _x000d_  _x0009_*_x0009_Approach 2: To priotise solutions (columns) or criteria (rows) to cover maximum ground in the remaining budget_x000d_  _x0009_*_x0009_Approach 3: To cover all the 18 remaining solutions exhaustively, we will require an additional budget of approximately 21 hours _x000d_  _x000d_   _x000d_  _x000d_  Please let me know which approach suits you the best. Looking forward to your reply. _x000d_  _x000d_   _x000d_  _x000d_  Regards,_x000d_  _x000d_  Himanshu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04 February 2020 10:45_x000d_  To: 'Berrada.Sofia@"/>
    <s v="193560-92_x000d_  "/>
    <n v="6"/>
    <x v="1"/>
    <d v="2020-02-04T00:00:00"/>
    <x v="44"/>
    <x v="63"/>
    <s v="Correct"/>
  </r>
  <r>
    <n v="276"/>
    <d v="2020-02-04T18:33:02"/>
    <s v="Sofia Gonzalez"/>
    <s v="Mujtaba, Syed Aaqib"/>
    <s v="Tamara Weitzel; BCG"/>
    <s v="RE: Attn. Aaqib: Evalueserve Deliverable: Need help on travel research _RES1057309_February 04, 2020"/>
    <s v="Hi Aaqib,_x000d_  _x000d_   _x000d_  _x000d_  Thank you for reaching out._x000d_  _x000d_   _x000d_  _x000d_  Do note that as of now Chile center has capacity to assist you in the second part of our day due to previously committed requests, hence, please share the request details as per your earliest convenience so we can plan work accordingly._x000d_  _x000d_  Look forward to hear back from you.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ujtaba, Syed Aaqib [mailto:Mujtaba.SyedAaqib@"/>
    <e v="#VALUE!"/>
    <n v="0"/>
    <x v="0"/>
    <d v="2020-02-04T00:00:00"/>
    <x v="0"/>
    <x v="0"/>
    <s v="Correct"/>
  </r>
  <r>
    <n v="277"/>
    <d v="2020-02-04T18:33:25"/>
    <s v="Nittya Balodia"/>
    <s v="Ghosh.Kaustav@bcg.com"/>
    <s v="BCG"/>
    <s v="Attn. Kaustav: Evalueserve Update: Help Required with benchmarking of Telematics Payment Services_RES1062397_February 04, 2020"/>
    <s v="Hi Kaustav,_x000d_  _x000d_   _x000d_  _x000d_  I have located information on 11 non-highlighted companies, starting from Row Number 29 to Row number 44 (Total: 25 companies covered today), for parameters namely web- based purchases, browser based purchases, in-car payments etc. My findings are compiled in the attached Excel file for your reference. _x000d_  _x000d_   _x000d_  _x000d_  Key Points:_x000d_  _x000d_  *_x0009_For the companies, where I was unable to validate the data and/or information was not available or it was mentioned that the solution is offered via a dealer, have been marked as “-“ for your reference. Relevant comments, along with the Sources are updated in the “Sources” tab of the shared Excel file_x000d_  *_x0009_Data on browser based purchase for connected car services and in-car payments were on a lower side_x000d_  *_x0009_While conducting the research, I found that most of the connected car services are either in-built or can be upgraded via a smartphone app. However, it is not evident if the end-user has to opt for additional purchase option to avail the features_x000d_  *_x0009_In car/ In vehicle payments are a relatively new concept and automobile manufacturers are indulging into partnerships with payment providers to integrate a hassle free solution via its system dashboards. For example, Fiat Chrysler and Shell partnered to enable in-car fuel payments, via the Uconnect platform &lt;&lt;Link&gt;&gt; &lt;https://www.businessinsider.com/fiat-chrysler-shell-enable-in-car-fuel-payments-2020-1?IR=T&gt; _x000d_  _x000d_   _x000d_  _x000d_  Efforts Invested: 3.5 hours (Total: 8 hours)_x000d_  _x000d_  Charge Code: 249945-97_x000d_  _x000d_   _x000d_  _x000d_  Way Forward: I will continue to locate information on the remaining 16 companies, once we resume our operations by 9:30 am IST, tomorrow (February 05, 2020). _x000d_  _x000d_   _x000d_  _x000d_  Hope you find the above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ittya Balodia _x000d_  Sent: 04 February 2020 15:23_x000d_  To: Ghosh.Kaustav@"/>
    <s v="249945-97_x000d_  "/>
    <n v="3.5"/>
    <x v="1"/>
    <d v="2020-02-04T00:00:00"/>
    <x v="38"/>
    <x v="69"/>
    <s v="Correct"/>
  </r>
  <r>
    <n v="278"/>
    <d v="2020-02-04T18:33:50"/>
    <s v="Katherine Arcaya"/>
    <s v="Prashant Singh; Saint-Bonnet, Charlotte"/>
    <s v="BCG"/>
    <s v="RE: Attn. Charlotte: Evalueserve Deliverable: Request_RES1060389_Jan 31, 2020"/>
    <s v="Hi Charlotte,_x000d_  _x000d_   _x000d_  _x000d_  Thank you for your Email, and glad that the output was aligned with your expectations 😊_x000d_  _x000d_   _x000d_  _x000d_  In relation to your queries:_x000d_  _x000d_   _x000d_  _x000d_  *         Please note that we have conducted extensive search in order to locate their emails; however, in many cases the only means of contact available for the company was through Email form, plus they did not give details on their leadership or who was in charge CSR/Sustainability. We can still push further to see if we can locate any relevant data, but results may be on the lower side._x000d_  _x000d_  *         In relation to our findings (attaching the file with Email cell colored for your reference):_x000d_  _x000d_  o   For 44 companies we were not able to locate a name nor an Email (no color)._x000d_  _x000d_  o   For 23 companies we could find a name and an Email (green)._x000d_  _x000d_  o   For 52 companies we could not find a name but we found an Email (blue)._x000d_  _x000d_  o   For 29 companies we found a name but a generic Email address (orange)._x000d_  _x000d_   _x000d_  _x000d_  We will try to find an Email and/or a name for companies with no information, and will get back to you once we have checked them all. Hope this is suitable.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Prashant Singh _x000d_  Sent: Tuesday, February 04, 2020 6:18 AM_x000d_  To: Saint-Bonnet, Charlotte &lt;saintbonnet.charlotte@"/>
    <e v="#VALUE!"/>
    <n v="0"/>
    <x v="0"/>
    <d v="2020-02-04T00:00:00"/>
    <x v="0"/>
    <x v="1"/>
    <s v="Correct"/>
  </r>
  <r>
    <n v="279"/>
    <d v="2020-02-04T18:44:09"/>
    <s v="Maria Somfelean"/>
    <s v="DaSilva.Bryann@bcg.com"/>
    <s v="BCG; Mansi Narang"/>
    <s v="Attn. Bryann: Evalueserve Update: Corporate Forest Responsibility Efforts_RES1062149_February 04, 2020"/>
    <s v="Hi Bryann,_x000d_  _x000d_   _x000d_  _x000d_  Many thanks for your reply. Our colleagues from India center are offline at the moment but we will put this task on hold until further notice from you side._x000d_  _x000d_   _x000d_  _x000d_  In case of any queries or changes, please do not hesitate to let us know._x000d_  _x000d_   _x000d_  _x000d_  Best wishes,_x000d_  _x000d_  Maria  _x000d_  _x000d_   _x000d_  _x000d_  Maria Somfelean | Business Analyst | Evalueserve | +40 364 730 328 (Extn. 3328) _x000d_  _x000d_   _x000d_  _x000d_  S.C. Evalueserve S.R.L., Olimpia Business Center, Calea Dorobantilor, 98-100, Etaj 7, Cluj-Napoca, Cluj 400609, Romania_x000d_  _x000d_   _x000d_  _x000d_  From: DaSilva, Bryann [mailto:DaSilva.Bryann@"/>
    <e v="#VALUE!"/>
    <n v="0"/>
    <x v="4"/>
    <d v="2020-02-04T00:00:00"/>
    <x v="0"/>
    <x v="61"/>
    <s v="Correct"/>
  </r>
  <r>
    <n v="280"/>
    <d v="2020-02-04T18:47:41"/>
    <s v="Shikha Singh (CaPs-08)"/>
    <s v="Wiesner.Richard@bcg.com"/>
    <s v="BCG"/>
    <s v="Attn. Richard: Evalueserve Update: Locations ranking for greenfield med tech plants_RES1056007_February 04, 2020"/>
    <s v="Hi Richard,_x000d_  _x000d_   _x000d_  _x000d_  Hope you are doing well!_x000d_  _x000d_   _x000d_  _x000d_  With this update, I have completed work for all the criteria under the heading ‘Labour’, for the updated list of regions and populated my findings in the tab ‘Potential indices_ Data’ of the attached Excel file. I have cited all the sources in the tab ‘Potential indices_ sources’ for your reference. Keeping in alignment with this approach, I plan to continue the task by working on one criteria for all the regions and so on for further criteria as well._x000d_  _x000d_   _x000d_  _x000d_  To collate the asked details, I incorporated the previously stated methodology, along with the additional documents shared by you._x000d_  _x000d_   _x000d_  _x000d_  Note: For Croatia, Serbia and China; information could not be located for the below mentioned criteria:_x000d_  _x000d_  *_x0009_Availability of skilled labour rating_x000d_  *_x0009_EIU quality of labour force rating_x000d_  *_x0009_EIU labour market rating_x000d_  _x000d_   _x000d_  _x000d_  Efforts Invested: 5.5 Hours (Total: 11.5 hours)_x000d_  _x000d_  Charge Code: 116580-12_x000d_  _x000d_   _x000d_  _x000d_  Way Forward: Please review the output shared and let me know in case of any query. I will continue my efforts on the remaining task, once we resume our operations by 5:30 AM, Berlin time, tomorrow (February 05, 2020). 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4 February 2020 11:41_x000d_  To: Wiesner.Richard@"/>
    <s v="116580-12_x000d_  "/>
    <n v="5.5"/>
    <x v="1"/>
    <d v="2020-02-04T00:00:00"/>
    <x v="45"/>
    <x v="53"/>
    <s v="Correct"/>
  </r>
  <r>
    <n v="281"/>
    <d v="2020-02-04T18:48:38"/>
    <s v="Maria Somfelean"/>
    <s v="Maini.Pragya@bcg.com"/>
    <s v="BCG; Bianca Metzler; Prashant Singh"/>
    <s v="Attn. Pragya: Evalueserve Request Receipt: Average cost for 3rd party recruitment tools/vendors - Digital POP _RES1062773_ February 04, 2020"/>
    <s v="Hi Pragya,_x000d_  _x000d_   _x000d_  _x000d_  Thank you for your reply and go-ahead. We will add this request in our pipeline and will reach out to you tomorrow morning with more information on methodology, delivery timelines and any queries that we might have._x000d_  _x000d_   _x000d_  _x000d_  In the meantime, please feel free to let us know in case of any notes or suggestions from your side.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China center will be closed until February 09, 2020, following a government advisory in the country._x000d_  _x000d_   _x000d_  _x000d_  From: Maini, Pragya [mailto:Maini.Pragya@"/>
    <e v="#VALUE!"/>
    <n v="0"/>
    <x v="4"/>
    <d v="2020-02-04T00:00:00"/>
    <x v="0"/>
    <x v="82"/>
    <s v="Correct"/>
  </r>
  <r>
    <n v="282"/>
    <d v="2020-02-04T18:49:26"/>
    <s v="Siddhant Sharma"/>
    <s v="Wong.Hanson@bcg.com"/>
    <s v="BCG"/>
    <s v="Attn. Hanson: Evalueserve Deliverable: Auto auction pricing_RES1061713_February 04, 2020"/>
    <s v="Hi Hanson,_x000d_  _x000d_   _x000d_  _x000d_  I have worked on your request to search information on ‘Automobile auction pricing’ for the wholesale used car in the US and compiled my findings in the attached Excel file. The populated results are majorly sourced from search conducted across the General Internet, where I have been able to find the required information for 14 Automobile wholesalers. As per the wholesalers covered today, it can be inferred that the average fee required to be paid for each unit of vehicle purchased is USD 204.5, the mentioned figure does not include uncertain fee charges like Late fees, Third party finance fee, etc._x000d_  _x000d_   _x000d_  _x000d_  Notes:  _x000d_  _x000d_  *_x0009_As the task required information on ‘Car wholesalers’, the search for the ‘type of dealer’ took some additional time, as I had to go through the company description to ascertain the same_x000d_  *_x0009_For four platforms (Copart Inc., Interstate Auto Auction, IAAI, TradeRev), the fee pricing was tiered by value of the car. In such cases, I have taken snippets of the available information (provided in ‘Snippet’ tab), and mentioned the same along with relevant additional information in the ‘Comments’ column of the Excel file_x000d_  *_x0009_For two platforms, i.e. Adesa and Pipeline, the information gathered on the fees charged was sourced from a third party website ‘Caromoto &lt;https://caromoto.com/ww/?cl_prc=1000&amp;cl_cnt=us&amp;cl_usz=&amp;cl_usp=&amp;cl_cntp=&amp;cl_auc=MAN&amp;cl_aucl=&amp;cl_type=CAR&amp;cl_brok=0&amp;cl_logi=0&amp;cl_cert=0&amp;cl_pens=0&amp;cl_insp=0&amp;cl_forw=0&amp;cl_regi=0&amp;cl_ins=0&amp;cl_cus=0&amp;cl_wsl=0#calc&gt; ’. I have only taken into account the ‘Auction fee’ mentioned on the website as other figures (e.g. Caromoto Fee) were irrelevant to the ask_x000d_  *_x0009_Wherever information could not be located, ‘-‘ has been marked in the respective cells_x000d_  _x000d_   _x000d_  _x000d_  Efforts Invested: 6.5 Hours_x000d_  _x000d_  Charge Code: 142460-8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From: Siddhant Sharma _x000d_  Sent: 04 February 2020 11:44_x000d_  To: Wong.Hanson@"/>
    <s v="142460-80_x000d_  "/>
    <n v="6.5"/>
    <x v="1"/>
    <d v="2020-02-04T00:00:00"/>
    <x v="46"/>
    <x v="52"/>
    <s v="Correct"/>
  </r>
  <r>
    <n v="283"/>
    <d v="2020-02-04T18:49:51"/>
    <s v="Nitika Madad"/>
    <s v="Sharma.Rishabh2@bcg.com"/>
    <s v="Ghosh, Kaustav; BCG"/>
    <s v="Attn. Rishabh: Evalueserve Update_Industrial Robotics Diligence_RES1062740 _February 04, 2020"/>
    <s v="Hi Rishabh,_x000d_  _x000d_   _x000d_  _x000d_  I have worked on first three companies (JBT, Daifuku and Dematic) to locate the asked information on partnerships over the period of 2016-2020 and compiled the results in the attached Excel file. As discussed over the call, I have not included M&amp;A for these companies; and dollar values could not be located for the captured partnerships._x000d_  _x000d_   _x000d_  _x000d_  For Lidar Technology, there is no direct results on company websites. However, I will deep dive to look for this technology adoption by given companies. As I found that, this technology is used in in AGV (Automated Guided Vehicles) and it may be used in these vehicles manufacturing.(Source &lt;https://www.conveyco.com/future-agvs-new-technology-keep-eye/&gt; )_x000d_  _x000d_   _x000d_  _x000d_  Efforts Invested: 2.5 hours_x000d_  _x000d_  Charge Code: 119321-16_x000d_  _x000d_   _x000d_  _x000d_  Way Forward: Please review the work done so far and let me know in case of any query. My colleague Varunika (Cc’ed in email) will continue work on this request, once we resume our operations by 9:30 am IST tomorrow (February 05, 2020)._x000d_  _x000d_   _x000d_  _x000d_  Let us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From: Nitika Madad &lt;Nitika.Madad@evalueserve.com &lt;mailto:Nitika.Madad@evalueserve.com&gt; &gt; _x000d_  Sent: 04 February 2020 16:02_x000d_  To: Sharma.Rishabh2@"/>
    <s v="119321-16_x000d_  "/>
    <n v="2.5"/>
    <x v="1"/>
    <d v="2020-02-04T00:00:00"/>
    <x v="47"/>
    <x v="84"/>
    <s v="Correct"/>
  </r>
  <r>
    <n v="284"/>
    <d v="2020-02-04T18:51:26"/>
    <s v="Nicolas Quagliotti"/>
    <s v="Nath, Saaya"/>
    <s v="Aman Bansal; BCG; Vandana Kushwaha; Tyger, Ellie"/>
    <s v="RE: Attn. Ellie: Evalueserve Deliverable: revenue/geographies for environmental / emergency services companies_RES1057148_February 04, 2020"/>
    <s v="Hi Saaya,_x000d_  _x000d_   _x000d_  _x000d_  Hope this email finds you well. This is Nicolas from our Chile center. Please note that we will initiate efforts on this task now._x000d_  _x000d_   _x000d_  _x000d_  We will  search for revenues and annual spend on environmental services for all of the companies listed on the excel file. Also, we will leverage companies’ 10Ks and earning reports/presentations, if available, to see if the companies break out environmental spend in any way. _x000d_  _x000d_   _x000d_  _x000d_  We will share our results as soon as complete. Also, kindly let us know if there is a budget cap in mind._x000d_  _x000d_   _x000d_  _x000d_  Please let us know in case of any comments or changes. 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ath, Saaya [mailto:Nath.Saaya@"/>
    <e v="#VALUE!"/>
    <n v="0"/>
    <x v="0"/>
    <d v="2020-02-04T00:00:00"/>
    <x v="0"/>
    <x v="64"/>
    <s v="Correct"/>
  </r>
  <r>
    <n v="285"/>
    <d v="2020-02-04T18:54:02"/>
    <s v="Maria Somfelean"/>
    <s v="Hara.Takaaki@bcg.com"/>
    <s v="BCG; Prashant Singh"/>
    <s v="Attn. Takaaki: Evalueserve Request Receipt: Research Request _RES1062458_ February 04, 2020"/>
    <s v="Hi Takaaki,_x000d_  _x000d_   _x000d_  _x000d_  Many thanks for your reply and go-ahead. Our colleagues from India center are offline at the moment but we will add the task in their pipeline and the team will reach out to you tomorrow morning with more details on methodology and delivery timelines._x000d_  _x000d_   _x000d_  _x000d_  In case of any notes or changes in the meantime, please do not hesitate to let us know._x000d_  _x000d_   _x000d_  _x000d_  Best wishes,_x000d_  _x000d_  Maria_x000d_  _x000d_   _x000d_  _x000d_  Maria Somfelean | Business Analyst | Evalueserve | +40 364 730 328 (Extn. 3328) _x000d_  _x000d_   _x000d_  _x000d_  S.C. Evalueserve S.R.L., Olimpia Business Center, Calea Dorobantilor, 98-100, Etaj 7, Cluj-Napoca, Cluj 400609, Romania_x000d_  _x000d_   _x000d_  _x000d_  From: Hara, Takaaki [mailto:Hara.Takaaki@"/>
    <e v="#VALUE!"/>
    <n v="0"/>
    <x v="4"/>
    <d v="2020-02-04T00:00:00"/>
    <x v="0"/>
    <x v="71"/>
    <s v="Correct"/>
  </r>
  <r>
    <n v="286"/>
    <d v="2020-02-04T19:07:50"/>
    <s v="Ankit Kumar Verma"/>
    <s v="Inumaru.Yuta@bcg.com"/>
    <s v="BCG; Sanprati Sharma"/>
    <s v="Attn. Yuta: Evalueserve Update: Industry 4.0 Factories Research_RES1058155_February 04, 2020"/>
    <s v="Hi Yuta, _x000d_  _x000d_   _x000d_  _x000d_  We have completed work on 39 facilities of P&amp;G, using the earlier shared methodology. Details covered today are highlighted in Blue; whereas, work on the cells highlighted in Orange colour is yet to be initiated. Our findings for the day are compiled in the tab titled “Data” of the attached Excel file. Further, we have also created an additional tab titled “summary” in which we have provided a brief of our findings covered so far._x000d_  _x000d_   _x000d_  _x000d_  Note:_x000d_  _x000d_  *_x0009_During the course of our research, we identified two additional facilities in Hungary, and one each in Romania and Prague. These locations have been included in this output _x000d_  *_x0009_P&amp;G &lt;https://www.automationworld.com/products/software/news/13319729/pg-puts-manufacturing-data-in-the-cloud&gt;  is using the Predix Manufacturing Data Cloud (MDC) based solution in multiple manufacturing sites. However, P&amp;G has not disclosed any information on the sites equipped with MDC _x000d_  _x000d_   _x000d_  _x000d_  Query: P&amp;G is restructuring its operation, which aims at closure of old facilities and opening of new modern facilities. For now, we have only focused on the facilities mentioned in the shared Excel file, and have not done an exclusive search to locate all the operational facilities. Let us know, if you would like us to check for a comprehensive list of operational facilities of P&amp;G and then search for the asked datapoints._x000d_  _x000d_   _x000d_  _x000d_  Efforts Invested: 12.5 hours (Total: 55 hours)_x000d_  _x000d_  Charge Code: 201660-75_x000d_  _x000d_   _x000d_  _x000d_  Way Forward: Please review the shared output and let us know in case of any queries. Meanwhile, we will resume work on the remaining 10 facilities of P&amp;G, Unilever, Lixil, Carbee and Kewpie, once we resume our operations by 1:00 PM Tokyo time, tomorrow (February 05, 2020)._x000d_  _x000d_   _x000d_  _x000d_  Looking forward to your thoughts on the shared output._x000d_  _x000d_   _x000d_  _x000d_  Regards, _x000d_  _x000d_  Sanprati and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4 February 2020 10:20_x000d_  To: Inumaru.Yuta@"/>
    <s v="201660-75_x000d_  "/>
    <n v="12.5"/>
    <x v="1"/>
    <d v="2020-02-04T00:00:00"/>
    <x v="18"/>
    <x v="18"/>
    <s v="Correct"/>
  </r>
  <r>
    <n v="287"/>
    <d v="2020-02-04T19:09:25"/>
    <s v="Sakshi Sharma"/>
    <s v="Chaudhury.Azraa@bcg.com"/>
    <s v="BCG; Karri Veera Bhadrareddy"/>
    <s v="Attn. Azraa: Evalueserve Deliverable: Chemicals industry_RES1060723_February 04, 2020"/>
    <s v="Hi Azraa,_x000d_  _x000d_   _x000d_  _x000d_  We have completed work on the request and captured information on the parameters ‘Custom peptide synthesis’ along with the ‘Product portfolio’ and ’R&amp;D spend in enzyme manufacturing’ of the key players in the ‘Enzyme manufacturing’ market. _x000d_  _x000d_   _x000d_  _x000d_  To carry out the research, we have leveraged EMIS database (for market reports), referred company websites and their IR materials, followed by a General Internet search. We have compiled our findings in the attached Word document and have also provided the supporting documents in the shared link which can be accessed from: https://send.bcg.com/dmwO6171jXtnDewHzj2Xsbj0 _x000d_  _x000d_   _x000d_  _x000d_  Notes:_x000d_  _x000d_   _x000d_  _x000d_  Enzyme Manufacturing Market_x000d_  _x000d_  *_x0009_By leveraging EMIS, we located a report ‘Global Enzymes Market_2018-2024’ published by Allied Market Research in April 2018, which provides information on the market overview by type, source, reaction, application and region, along with the key companies involved in this segment_x000d_  *_x0009_Leveraging this report, we have collated a list of 10 companies and captured their product portfolio related to enzyme. Further, we referred to these company websites and their IR materials (for public companies), to capture information on their R&amp;D spend on enzyme manufacturing_x000d_  *_x0009_Some of the 10 companies mentioned above were privately held; thus we have checked their company websites to find out the R&amp;D spend on enzyme manufacturing. However, limited information was available for the same _x000d_  _x000d_   _x000d_  _x000d_  Custom Peptides Synthesis_x000d_  _x000d_  *_x0009_Parameter 1: Information on the extent to which proteins are involved in these segments_x000d_  _x000d_  *_x0009_During our research, we came across two research papers named ‘Progress in Chemical Synthesis of Peptides and Proteins, June 23, 2017’ and ‘Sequence-Specific Peptide Synthesis by an Artificial Small-Molecule Machine, January 11, 2013’, through which it could be analysed that proteins can be used in the manufacturing or production process of the Custom Peptides_x000d_  _x000d_  *_x0009_Parameter 2: Market reports covering information on the size, growth, trends in the segment and any barriers to entry_x000d_  _x000d_  *_x0009_In order to locate Industry reports related to this segment, we first leveraged EMIS database; however, no relevant reports could be located. Also, we tried to search for reports using keyword ‘peptide’, but no relevant reports were available for the same as well_x000d_  *_x0009_Post that, we conducted a General Internet search and located a paid report ‘Peptide Synthesis Market Size, Share &amp; Trends Analysis Report By Product (Equipment, Reagents &amp; Consumables, and Other), Technology (Solid Phase Peptide Synthesis (SPPS), Liquid Phase Peptide Synthesis (LPPS), and Hybrid Technology), And Segment Forecasts, 2019 – 2026’ published by Grand View Research. As per the report “The global peptide synthesis market size recorded a revenue of USD 379.99 million in 2018 and is expected to reach USD 1,011.99 million by 2026 growing at a CAGR of 13.0% during the forecast period (2019-2026)”._x000d_  _x000d_  The cost for single user license is USD 5,950 and the report covers information on several segments including ‘Product Benchmarking - Top 10 companies’,’ Peptides Synthesis Market– Industry Market Entry Scenario’ and ‘Peptides Synthesis Market Company Analysis’, etc. (Link) &lt;https://www.grandviewresearch.com/industry-analysis/peptide-synthesis-market/toc&gt; _x000d_  _x000d_  *_x0009_As of now, we have collated the information on this parameter in the Word document, from the abstract of the above mentioned paid report_x000d_  *_x0009_Additionally, we found another paid report ‘Customized Peptide Synthesis Market Overview’ by P&amp;S Intelligence. We believe that it may contain relevant information related to the ask, therefore, we are sharing the (Link &lt;https://www.psmarketresearch.com/market-analysis/customized-peptide-synthesis-market&gt; ), for your reference_x000d_  _x000d_   _x000d_  _x000d_  Efforts Invested: 7 hours (Total: 22.5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Also, feel free to reach out to us, in case you require any further assistance on this or any other task and we will be happy to book the earliest available time slot for you, accordingly._x000d_  _x000d_   _x000d_  _x000d_  Looking forward to working with you on future assignments. _x000d_  _x000d_   _x000d_  _x000d_  Kind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4 February 2020 17:00_x000d_  To: 'Chaudhury.Azraa@"/>
    <s v="240883-51_x000d_  "/>
    <n v="7"/>
    <x v="1"/>
    <d v="2020-02-04T00:00:00"/>
    <x v="4"/>
    <x v="26"/>
    <s v="Correct"/>
  </r>
  <r>
    <n v="288"/>
    <d v="2020-02-04T19:16:21"/>
    <s v="Ratika Saxena"/>
    <s v="VNDTuretskaya.Maria@bcg.com"/>
    <s v="BCG; Swapnil Jain; Ritaban Mukhopadhyay; Bruno Pasten"/>
    <s v="Attn. Maria: Evalueserve Update: Research how governments use the customer journey/citizen centric approach to improve the services_RES1060069_February 04, 2020"/>
    <s v="Hi Maria,_x000d_  _x000d_   _x000d_  _x000d_  In this update, we have compiled the cases (highlighted in Blue), wherein the government of Japan, Finland, Switzerland, UAE and Hong Kong, used a customer centric approach to improve its services, in any of the suggested six industries. As mentioned, by the time we received your last email, we had already captured two cases in Japan (transportation and medicine). For other four regions, we have captured one case each. As of now, the work is yet to be initiated on Chile and the list of six cities._x000d_  _x000d_   _x000d_  _x000d_  We have followed the previously stated methodology to locate the details._x000d_  _x000d_   _x000d_  _x000d_  Efforts Invested: 10 hours (Total: 32 hours)_x000d_  _x000d_  Charge Code: 11900-08_x000d_  _x000d_   _x000d_  _x000d_  Way Forward: Our colleagues from Chile (marked in this email) will initiate work on the remaining seven locations, and will share the detailed methodology and estimated timelines in sometime. Also, we have reserved tomorrow’s (February 05, 2020) capacity for this request from our India center. Let us know in case you would like to leverage this capacity for the task._x000d_  _x000d_   _x000d_  _x000d_  Please review the shared work and let us know in case of any queries or suggestions._x000d_  _x000d_   _x000d_  _x000d_  Best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4 February 2020 17:41_x000d_  To: VNDTuretskaya.Maria@"/>
    <s v="11900-08_x000d_  _x000d_"/>
    <n v="10"/>
    <x v="1"/>
    <d v="2020-02-04T00:00:00"/>
    <x v="22"/>
    <x v="21"/>
    <s v="Correct"/>
  </r>
  <r>
    <n v="289"/>
    <d v="2020-02-04T19:18:27"/>
    <s v="Sofia Gonzalez"/>
    <s v="Mujtaba, Syed Aaqib"/>
    <s v="Tamara Weitzel; BCG; Daher Mansour, Jean"/>
    <s v="RE: Attn. Aaqib: Evalueserve Deliverable: Need help on travel research _RES1057309_February 04, 2020"/>
    <s v="Thank you for sharing the request details, Aaqib._x000d_  _x000d_   _x000d_  _x000d_  The instructions seem clear so far, hence, we will let you know once we initiate efforts on your request and share results by our EOD._x000d_  _x000d_  Let us know in case of any changes and updat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ujtaba, Syed Aaqib [mailto:Mujtaba.SyedAaqib@"/>
    <e v="#VALUE!"/>
    <n v="0"/>
    <x v="0"/>
    <d v="2020-02-04T00:00:00"/>
    <x v="0"/>
    <x v="0"/>
    <s v="Correct"/>
  </r>
  <r>
    <n v="290"/>
    <d v="2020-02-04T19:20:00"/>
    <s v="Tanuj Anand"/>
    <s v="Tan.Alethea@bcg.com"/>
    <s v="BCG; Rebollo, Cristina; Angela Nunez; Smarth Grover"/>
    <s v="Attn. Alethea: Evalueserve Update: Request for company background and financial data_RES1061943_February 04, 2020"/>
    <s v="Hi Alethea, _x000d_  _x000d_   _x000d_  _x000d_  We hope you are doing good!_x000d_  _x000d_   _x000d_  _x000d_  In this update, we have captured information for 10 companies (GKN Holdings Limited, Parker-Hannifin Corporation (NYSE:PH), Precision Castparts Corp., Safran SA (ENXTPA:SAF), Senior plc (LSE:SNR), TransDigm Group Incorporated (NYSE:TDG), Doncasters Group Limited, Eaton Corporation plc (NYSE:ETN), GE Aviation, Magellan Aerospace Corporation (TSX:MAL)). _x000d_  _x000d_   _x000d_  _x000d_  To locate the data, we referred to company website, their annual reports followed by a General Internet search. As mentioned by our colleagues from Chile center, this took more time than anticipated as the data availability was scattered and we had to refer multiple links to capture the asked information._x000d_  _x000d_   _x000d_  _x000d_  Notes:_x000d_  _x000d_  *_x0009_For Geographical Footprint (WIP)_x000d_  _x000d_  _x0009_*_x0009_As suggested, we have captured information for only the manufacturing locations of the covered companies_x000d_  _x0009_*_x0009_For parameter ‘Geographical footprint sub points i.e. Address, Country, Facility name or products’, data availability was limited_x000d_  _x0009_*_x0009_As highlighted by our colleagues from Chile team, capturing plant locations is very time consuming as several companies have multiple production facilities. As of now, we have provided a brief overview on the same in the output shared, on the basis of data availability. Capturing regional plant location is also taking excessive time as in few cases we need to manually count the plant location in a particular country/region (for instance, Precision Castparts &lt;http://www.precast.com/locations/&gt;  provide list of plants on a world map; in order to capture the regional information we need to count the plants, individually)_x000d_  _x0009_*_x0009_For few companies, we have captured information for only a few manufacturing plants out of the total plant locations available in order to provide a brief overview on the same (for instance: total 144 manufacturing locations were available for GKN, however, we have captured information for approximately 15 entries in this update). Let us know, if you would like us to capture information for all of the available plant locations_x000d_  _x000d_  *_x0009_For major competitors_x000d_  _x000d_  _x0009_*_x0009_Data availability for this parameter was limited on the respective company websites. Thus, in most cases we have captured this information from third party websites. Hope this is suitable_x000d_  _x000d_  *_x0009_For developments_x000d_  _x000d_  _x0009_*_x0009_To locate the information, we have checked company reports, press releases followed by a General Internet search targeting information for the time period 2017-2020. However, limited information was available for the same_x000d_  _x000d_  *_x0009_Additional comments: _x000d_  _x000d_  _x0009_*_x0009_We were able to locate Aecc Aero-Engine Control Co.,Ltd. Website (Link &lt;http://www.aaec.com.cn/&gt; ), however, we could not locate any relevant information due to language constraints (as most of information on the company website and annual report was published in Chinese language)_x000d_  _x0009_*_x0009_Work on the remaining entries is highlighted in ‘Yellow’ _x000d_  _x000d_   _x000d_  _x000d_  Efforts Invested: 12 hours (Total: 18 hours; India: 12 hours, Chile: 6 hours)_x000d_  _x000d_  Charge Code: 247767-57_x000d_  _x000d_   _x000d_  _x000d_  Way forward: Please review the work done and let us know in case of any queries. Meanwhile, our colleague Angela (CC’ed) from Chile center will continue work on the remaining companies and fields. They will contact you once they resume their operations on this task._x000d_  _x000d_   _x000d_  _x000d_  Let us know in case of any realignments,_x000d_  _x000d_   _x000d_  _x000d_  Best regards,_x000d_  _x000d_  Smarth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 Alethea &lt;Tan.Alethea@"/>
    <s v="247767-57_x000d_  "/>
    <n v="12"/>
    <x v="1"/>
    <d v="2020-02-04T00:00:00"/>
    <x v="48"/>
    <x v="56"/>
    <s v="Correct"/>
  </r>
  <r>
    <n v="291"/>
    <d v="2020-02-04T19:21:58"/>
    <s v="Bruno Pasten"/>
    <s v="VNDTuretskaya.Maria@bcg.com"/>
    <s v="BCG; Swapnil Jain; Ritaban Mukhopadhyay; Ratika Saxena"/>
    <s v="RE: Attn. Maria: Evalueserve Update: Research how governments use the customer journey/citizen centric approach to improve the services_RES1060069_February 04, 2020"/>
    <s v="Hi Maria,_x000d_  _x000d_   _x000d_  _x000d_  This is Bruno from Chile Center. Please note that we have resumed operations for today and we will continue working on your request. We have coordinated our work with India Center and we will take the remaining locations (Chile and the list of six cities) following the previously stated methodology. _x000d_  _x000d_   _x000d_  _x000d_  We will share our results by our EOD, around 2:00 AM (February 5) Moscow Time._x000d_  _x000d_   _x000d_  _x000d_  Please let us know in case of any changes or querie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Ratika Saxena _x000d_  Sent: Tuesday, February 04, 2020 10:46 AM_x000d_  To: VNDTuretskaya.Maria@"/>
    <e v="#VALUE!"/>
    <n v="0"/>
    <x v="0"/>
    <d v="2020-02-04T00:00:00"/>
    <x v="0"/>
    <x v="21"/>
    <s v="Correct"/>
  </r>
  <r>
    <n v="292"/>
    <d v="2020-02-04T19:23:28"/>
    <s v="Pablo Huber"/>
    <s v="Christensen.Mathias@bcg.com"/>
    <s v="Katherine Arcaya; Gupta3.Nikita@bcg.com; Chiotopoulos.Alexandros@bcg.com; BCG"/>
    <s v="RE: Attn. Mathias: Evalueserve Request Receipt: RE: Knowledge Download on P&amp;C RES1055744_ February 04, 2020"/>
    <s v="Hi Mathias,_x000d_  _x000d_   _x000d_  _x000d_  This is Pablo from Evalueserve Chile center and will assist you on this request today._x000d_  _x000d_   _x000d_  _x000d_  I have read the mail chain and per my understanding you would like us to pull out revenue from data bases (Orbis) for P&amp;C companies. Could you please share the file with the list of players you are interested in?_x000d_  _x000d_   _x000d_  _x000d_  We will start efforts on this as soon as we get the list of companies to look for.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_x000d_  _x000d_  From: Prashant Singh _x000d_  Sent: Tuesday, February 04, 2020 4:44 AM_x000d_  To: Christensen, Mathias &lt;Christensen.Mathias@"/>
    <e v="#VALUE!"/>
    <n v="0"/>
    <x v="0"/>
    <d v="2020-02-04T00:00:00"/>
    <x v="0"/>
    <x v="7"/>
    <s v="Correct"/>
  </r>
  <r>
    <n v="293"/>
    <d v="2020-02-04T19:23:08"/>
    <s v="Vandana Kushwaha"/>
    <s v="Poon.Lynette@bcg.com"/>
    <s v="Aman Bansal; Deepak Bansal (CaPS-08); Neha Sharma; BCG"/>
    <s v="Attn. Lynette: Evalueserve Update: UOB Subsidiary Data Research _RES1059931_February 04, 2020"/>
    <s v="Hi Lynette,_x000d_  _x000d_   _x000d_  _x000d_  In the attached Excel file, we have updated the financials for UOB Indonesia by using the previously stated methodology. However, it is work-in-progress. Please retrieve the source documents for UOB Indonesia from this link (Link) &lt;https://send.bcg.com/thkWaMFvBeCF8Jug90k8xB2D&gt; _x000d_  _x000d_   _x000d_  _x000d_  Efforts Invested: 6 hours (Total Efforts Invested: 40 hours)_x000d_  _x000d_  Charge Code: 248006-04_x000d_  _x000d_   _x000d_  _x000d_  Way Forward: We will continue work on UOB Indonesia, once we resume our operations by 12 Noon SGT, tomorrow (February 05, 2020)._x000d_  _x000d_   _x000d_  _x000d_  Hope this is fine.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Vandana Kushwaha &lt;Vandana.Kushwaha@evalueserve.com&gt; _x000d_  Sent: 04 February 2020 15:50_x000d_  To: Poon.Lynette@"/>
    <s v="248006-04_x000d_  "/>
    <n v="6"/>
    <x v="1"/>
    <d v="2020-02-04T00:00:00"/>
    <x v="10"/>
    <x v="24"/>
    <s v="Correct"/>
  </r>
  <r>
    <n v="294"/>
    <d v="2020-02-04T19:37:01"/>
    <s v="Katherine Arcaya"/>
    <s v="Gharaibeh, Yasmine; Khurana, Harshit"/>
    <s v="Jin, Leticia; Hirodiya, Neha; BCG; AskKT_MiddleEast"/>
    <s v="RE: list check"/>
    <s v="Thank you, Yasmine!_x000d_  _x000d_   _x000d_  _x000d_  We will conduct open internet search and use the Email addresses as starting point to locate the entities required. We will determine if they are operational or not based on their website and any additional element._x000d_  _x000d_   _x000d_  _x000d_  We will cover as much ground as possible as will share our findings by our EOD. Hope this is suitable.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Gharaibeh, Yasmine [mailto:Gharaibeh.Yasmine@"/>
    <e v="#VALUE!"/>
    <n v="0"/>
    <x v="0"/>
    <d v="2020-02-04T00:00:00"/>
    <x v="0"/>
    <x v="7"/>
    <s v="Correct"/>
  </r>
  <r>
    <n v="295"/>
    <d v="2020-02-04T19:45:45"/>
    <s v="Angela Nunez"/>
    <s v="Tan.Alethea@bcg.com"/>
    <s v="BCG; Smarth Grover; Tanuj Anand"/>
    <s v="RE: Attn. Alethea: Evalueserve Update: Request for company background and financial data_RES1061943_February 04, 2020"/>
    <s v="Hi Alethea, _x000d_  _x000d_   _x000d_  _x000d_  As mentioned by my colleague, we will continue working on the remaining companies from our Chile center. _x000d_  _x000d_   _x000d_  _x000d_  Regarding locations, we will include country/city depending on availability and how the company provides the data. We will make comments for this. _x000d_  _x000d_   _x000d_  _x000d_  In order to progress as much as possible, we will deploy multiple analysts on this and share as much as we can cover by our EOD today. _x000d_  _x000d_   _x000d_  _x000d_  Best regards,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Tanuj Anand _x000d_  Sent: Tuesday, February 04, 2020 10:50 AM_x000d_  To: Tan.Alethea@"/>
    <e v="#VALUE!"/>
    <n v="0"/>
    <x v="0"/>
    <d v="2020-02-04T00:00:00"/>
    <x v="0"/>
    <x v="56"/>
    <s v="Correct"/>
  </r>
  <r>
    <n v="296"/>
    <d v="2020-02-04T20:00:36"/>
    <s v="Adela Blaga"/>
    <s v="Raji.Maria@bcg.com"/>
    <s v="BCG"/>
    <s v="Attn. Maria: EVS - BCG - Update 1 -  List of indicators from report / FRENCH SPEAKING resource required_RES1062808_February 4, 2020"/>
    <s v="Hello Maria,_x000d_  _x000d_   _x000d_  _x000d_  I am sharing a first update in order to make sure that the information captured so far is in line with your expectations._x000d_  _x000d_   _x000d_  _x000d_  I would like to emphasize on this occasion that the task is extremely time-consuming in the sense that I have spent one hour on the first 2-page section, Synthèse et chiffres clés du Panorama EY-France Créative 2019, and have already extracted and translated about 20 indicators. _x000d_  _x000d_  *         Where the year was not clearly specified, I marked the respective cell with a dash. _x000d_  _x000d_  *         Additionally, I have included indicators which were only enumerated in the text, without being associated with a certain year or source._x000d_  _x000d_   _x000d_  _x000d_  Efforts Invested: 1.5 Hours _x000d_  _x000d_  Charge Code: 187405-03_x000d_  _x000d_   _x000d_  _x000d_  It would be great if you could take a look at the attached Excel file and decide upon what I should prioritize under these circumstances. _x000d_  _x000d_   _x000d_  _x000d_  Meanwhile, I will continue as before and share another update within an hour approximately._x000d_  _x000d_   _x000d_  _x000d_  Looking forward to your thoughts.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uesday, February 4, 2020 2:48 PM_x000d_  To: Raji.Maria@"/>
    <s v="187405-03_x000d_  "/>
    <n v="1.5"/>
    <x v="4"/>
    <d v="2020-02-04T00:00:00"/>
    <x v="49"/>
    <x v="83"/>
    <s v="Correct"/>
  </r>
  <r>
    <n v="297"/>
    <d v="2020-02-04T20:01:56"/>
    <s v="Bianca Metzler"/>
    <s v="Kondo.Amy@bcg.com"/>
    <s v="BCG"/>
    <s v="Attn. Amy: EVS Acknowledgement: Open source research on landbanks_RES1062832_February 4, 2020"/>
    <s v="Hi Amy,_x000d_  _x000d_   _x000d_  _x000d_  Many thanks for reaching out to us. We would gladly assist you with this research and have capacity to start building up the list of contacts tomorrow, February 5, from our Romania center._x000d_  _x000d_   _x000d_  _x000d_  We have noticed that in RMS it is mentioned that the request should be allocated to a US citizen but do note that we do not have such an analyst within our team, across centers. We have already done a preliminary research on the first few entries provided as an example and we are able to access the respective websites without any issues – nonetheless, in case of any such situations, of websites blocked due to our location, we will definitely let you know as we come across them._x000d_  _x000d_   _x000d_  _x000d_  As for an estimate, it would be hard to tell as of now, without spending a bit of time on this research but if we were to limit ourselves to 10 minutes per entry, this would result into around 33 hours’ worth of effort. Do note that you will be charged at a rate of USD 55/hr. which brings this task to USD 1,815 in total. However, do note that this is just a rough estimate and we will be in a better position to update you on this once having a chance to invest a few hours into it. Also, if we were to only look for the website and email address, it will definitely take less time (probably a maximum of 5 minutes, if the data is hard to find)._x000d_  _x000d_   _x000d_  _x000d_  Do let us know your thoughts on this and based on your go-ahead, we will book our pipeline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
    <e v="#VALUE!"/>
    <n v="0"/>
    <x v="4"/>
    <d v="2020-02-04T00:00:00"/>
    <x v="0"/>
    <x v="85"/>
    <s v="Correct"/>
  </r>
  <r>
    <n v="298"/>
    <d v="2020-02-04T20:09:51"/>
    <s v="Pablo Huber"/>
    <s v="Christensen, Mathias"/>
    <s v="Katherine Arcaya; BCG"/>
    <s v="RE: Attn. Mathias: Evalueserve Request Receipt: RE: Knowledge Download on P&amp;C RES1055744_ February 04, 2020"/>
    <s v="Mathias,_x000d_  _x000d_   _x000d_  _x000d_  Thank you for your swift reply._x000d_  _x000d_   _x000d_  _x000d_  I have reviewed the file and everything seems to be clear._x000d_  _x000d_  We will convert currencies to Euro and also leverage different data bases when revenue is not available in Orbis (Thomson One for public, Factiva for private companies)._x000d_  _x000d_   _x000d_  _x000d_  We will share our findings as soon as complete or by our EOD around 23:00 Denmark time._x000d_  _x000d_   _x000d_  _x000d_  Please let us know if you have further comments or any update on this.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Christensen, Mathias [mailto:Christensen.Mathias@"/>
    <e v="#VALUE!"/>
    <n v="0"/>
    <x v="0"/>
    <d v="2020-02-04T00:00:00"/>
    <x v="0"/>
    <x v="7"/>
    <s v="Correct"/>
  </r>
  <r>
    <n v="299"/>
    <d v="2020-02-04T20:10:52"/>
    <s v="Prince Girdhar"/>
    <s v="Ramesh.Shreekar@bcg.com"/>
    <s v="BCG; Estrellita.Vania@bcg.com; Bianca Metzler"/>
    <s v="Attn. Shreekar: Evalueserve Update: Need help on Telco products benchmarking_RES1058879_February 04, 2020"/>
    <s v="Hi Shreekar,_x000d_  _x000d_   _x000d_  _x000d_  We tried reaching you over call to update you on data availability for Thailand as there was very large number of packs available under prepaid and post-paid categories for operator 'AIS' _x000d_  _x000d_   _x000d_  _x000d_  In this update, I have captured the Product Offerings (108 plans for Post-paid and 29 plans for Prepaid) of the Telecom operator (AIS) for Thailand, however the work is still in progress. The work on the other two countries (China and US) is also pending. To locate the required information, I have followed the similar methodology as shared in the previous Emails and compiled my findings in the same Excel file._x000d_  _x000d_   _x000d_  _x000d_  For Thailand, I would like to highlight that there were large number of packs (more than 200) under Pospaid and Prepaid plans of company ‘AIS’, which took me considerable amount of time to capture information for this country. To cover information on Thailand, it took me around 2.5-3 minutes to cover each pack/plan. Because, as company website is available in its local language, first I had to translate website to English language and then manually populate the information in the Excel file. _x000d_  _x000d_   _x000d_  _x000d_  Efforts Invested: 6 hours (Total: 21.5 hours) _x000d_  _x000d_  Charge Code: 170640-11_x000d_  _x000d_   _x000d_  _x000d_  Query:_x000d_  _x000d_  *_x0009_I found that there was a product category named ‘New Sim Register’, that includes offers/plans on purchasing new sim, under both Postpaid plans and Prepaid categories_x000d_  *_x0009_There was also another category ‘Exclusive for other mobile operators who becoming AIS Family’ under post-paid plans_x000d_  *_x0009_Covering both tasks would be highly time consuming, as of now, I have not captured details for both the categories as I was not sure if you require information on such plans _x000d_  _x000d_   _x000d_  _x000d_  Way Forward: Please review the work done so far and let me know in case of any queries. I will continue work on the remaining plans for Thailand and, post completion, initiate work on other two countries (China and US), once we resume our operations, by 11:00 am Jakarta time, tomorrow (February 05, 2020). _x000d_  _x000d_   _x000d_  _x000d_  Looking forward to your reply,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mesh, Shreekar &lt;Ramesh.Shreekar@"/>
    <s v="170640-11_x000d_  "/>
    <n v="6"/>
    <x v="1"/>
    <d v="2020-02-04T00:00:00"/>
    <x v="24"/>
    <x v="22"/>
    <s v="Correct"/>
  </r>
  <r>
    <n v="300"/>
    <d v="2020-02-04T20:12:02"/>
    <s v="Bianca Metzler"/>
    <s v="Ghirardi.Alessandro@bcg.com"/>
    <s v="BCG"/>
    <s v="Attn. Alessandro: EVS Acknowledgement: EVMP peugeout citroen platform_RES1062912_February 4, 2020"/>
    <s v="Hi Alessandro,_x000d_  _x000d_   _x000d_  _x000d_  Thank you reaching out to us. We understand you would need this today but based on our current capacity, we would be able to help with this research tomorrow, February 5, from our India center._x000d_  _x000d_   _x000d_  _x000d_  Please let us know in case this timeline might still work for you and the team will be in touch in the morning with more details on methodology, delivery timelines and any queries they might have.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
    <e v="#VALUE!"/>
    <n v="0"/>
    <x v="4"/>
    <d v="2020-02-04T00:00:00"/>
    <x v="0"/>
    <x v="86"/>
    <s v="Correct"/>
  </r>
  <r>
    <n v="301"/>
    <d v="2020-02-04T20:17:47"/>
    <s v="Katherine Arcaya"/>
    <s v="Saint-Bonnet, Charlotte; Prashant Singh"/>
    <s v="BCG"/>
    <s v="RE: Attn. Charlotte: Evalueserve Deliverable: Request_RES1060389_Jan 31, 2020"/>
    <s v="Hi Charlotte,_x000d_  _x000d_   _x000d_  _x000d_  Thank you for your guidance. _x000d_  _x000d_   _x000d_  _x000d_  We will aim at locating a name and/or an Email address for remaining companies that do not have any information._x000d_  _x000d_   _x000d_  _x000d_  We will share results with you as soon as complet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aint-Bonnet, Charlotte [mailto:saintbonnet.charlotte@"/>
    <e v="#VALUE!"/>
    <n v="0"/>
    <x v="0"/>
    <d v="2020-02-04T00:00:00"/>
    <x v="0"/>
    <x v="1"/>
    <s v="Correct"/>
  </r>
  <r>
    <n v="302"/>
    <d v="2020-02-04T20:24:15"/>
    <s v="Bianca Metzler"/>
    <s v="Kwon, Dogeun"/>
    <s v="IGKT Shipbuilding; BCG; BCG_Servicenow"/>
    <s v="Attn. Dogeun: EVS Acknowledgement: request on MAN research_RES1063006_February 4, 2020"/>
    <s v="Hi Dogeun,_x000d_  _x000d_   _x000d_  _x000d_  Hope my Email finds you well._x000d_  _x000d_   _x000d_  _x000d_  Based on the Email below, we understand that you are interested in reaching out to IG KT team. Do note that Evalueserve Direct KPO team (bcg@evalueserve.com &lt;mailto:bcg@evalueserve.com&gt; ) was also marked in CC thus, in case you need any assistance from our side, please feel free to let us know and we will happily book the earliest available slot.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Tuesday, February 4, 2020 4:43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3006 &lt;https://bcg.service-now.com/nav_to.do?uri=u_request_drs_kpo_evs.do%3Fsys_id=4ab13d4d1bf20454b176964ead4bcb40%26sysparm_stack=u_request_drs_kpo_evs_list.do&gt; _x000d_  Requestor: Kwon Dogeun_x000d_  Request Subject: request on MAN research_x000d_  Requested Deadline: _x000d_  _x000d_  Original Request:_x000d_  From: Kwon.Dogeun@"/>
    <e v="#VALUE!"/>
    <n v="0"/>
    <x v="4"/>
    <d v="2020-02-04T00:00:00"/>
    <x v="0"/>
    <x v="87"/>
    <s v="Correct"/>
  </r>
  <r>
    <n v="303"/>
    <d v="2020-02-04T20:27:16"/>
    <s v="Bianca Metzler"/>
    <s v="Chaudhury, Azraa; Nitika Madad; Woodfinden, Leonie"/>
    <s v="Dickinson, Abigail; Ahn, Alice; BCG"/>
    <s v="RE: Attn. Leonie: Evalueserve Deliverable_Biopharma segments with protein folding applications_RES1058356_February 04, 2020"/>
    <s v="Hi Azraa, Alice,_x000d_  _x000d_   _x000d_  _x000d_  Many thanks for your replies on this. Our team in India is offline at the moment but they will be in touch tomorrow with more details, once back in the office._x000d_  _x000d_   _x000d_  _x000d_  Hope this works for you and do let us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haudhury, Azraa &lt;Chaudhury.Azraa@"/>
    <e v="#VALUE!"/>
    <n v="0"/>
    <x v="4"/>
    <d v="2020-02-04T00:00:00"/>
    <x v="0"/>
    <x v="8"/>
    <s v="Correct"/>
  </r>
  <r>
    <n v="304"/>
    <d v="2020-02-04T20:30:29"/>
    <s v="Bianca Metzler"/>
    <s v="Ramesh, Shreekar"/>
    <s v="BCG; Estrellita, Vania; Prince Girdhar"/>
    <s v="Attn. Shreekar: Evalueserve Update: Need help on Telco products benchmarking_RES1058879_February 04, 2020"/>
    <s v="Hi Shreekar,_x000d_  _x000d_   _x000d_  _x000d_  Many thanks for your note on this. Our India team will take it into consideration tomorrow, once resuming efforts on the research._x000d_  _x000d_   _x000d_  _x000d_  In case of anything else, please do not hesitat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amesh, Shreekar &lt;Ramesh.Shreekar@"/>
    <e v="#VALUE!"/>
    <n v="0"/>
    <x v="4"/>
    <d v="2020-02-04T00:00:00"/>
    <x v="0"/>
    <x v="22"/>
    <s v="Correct"/>
  </r>
  <r>
    <n v="305"/>
    <d v="2020-02-04T20:32:14"/>
    <s v="Andra Ciobanu"/>
    <s v="Bigelow.Sara@bcg.com"/>
    <s v="BCG"/>
    <s v="Attn. Sara: EVS - BCG - Deliverable - Gastroenterology company profile data_RES1059879_February 4, 2020"/>
    <s v="Hi Sara,_x000d_  _x000d_   _x000d_  _x000d_  Hope you’re having a great morning. We are coming back with the results for this request._x000d_  _x000d_   _x000d_  _x000d_  We have followed the established methodology to cover the remaining entries. Since the desired information is covered in very different ways by the targeted companies, we have strived to present it in a uniform manner. However, there have been cases where this was not possible and in those instances we have used our best judgement to include the most accurate data. For example, while it was possible for smaller companies to enumerate the locations, for large groups this was not feasible due to the sheer volume or because the website only provided areas/regions/towns - and in these situations we have offered this breakdown._x000d_  _x000d_   _x000d_  _x000d_  General notes:_x000d_  _x000d_  *         We used a “/” to make note of individuals that worked in more than one location. For instance, “PAs: 2 in Newberg/Tualatin’ means that there are 2 PAs that practice in both Newberg and Tualatin._x000d_  _x000d_  *         Throughout our research, we have found that most professionals are assigned to more than one office._x000d_  _x000d_  *         Press coverage is low for smaller entities. To make sure that we covered every relevant source we have conducted press searched through Google and Factiva and have checked the “News” section of the company websites._x000d_  _x000d_   _x000d_  _x000d_  Advanced Digestive Care: While press clipping on the exact targeted areas are not available, we have added some information that we think could be of interest in the comments section._x000d_  _x000d_   _x000d_  _x000d_  The Oregon Clinic: _x000d_  _x000d_  *         There are a large number of advanced practice providers that work at more than 2 Portland locations. Thus, to save the time required to look up the region given for each of their offices and for clarity in the output, we have written “Portland areas” for these instances. _x000d_  _x000d_  *         To establish the number of physicians, we have deducted the number of advanced practice providers out of the number of “providers” shown by the website, since they were not presented in different sections. This has also been applied to other similar cases._x000d_  _x000d_   _x000d_  _x000d_  Texas Digestive Disease Consultants: This company has 204 physicians and 50 Pas and NPs. In order to capture how many individuals work in each location, we would have to access each individual’s page and extract the location from there. Considering how time consuming this would be, we have only been able to provide the total numbers in the time available today. However, if you would like the manual allocation to be made, please let us know and we can do so tomorrow.  _x000d_  _x000d_   _x000d_  _x000d_  Efforts Invested: 8.5 Hours (Total Hours: 28 Hours)_x000d_  _x000d_  Charge Code: 317298-76_x000d_  _x000d_   _x000d_  _x000d_  We hope the results are useful for your project and please let us know whenever we can assist on this or anything else.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Tuesday, February 4, 2020 9:55 AM_x000d_  To: Bigelow.Sara@"/>
    <s v="317298-76_x000d_  "/>
    <n v="8.5"/>
    <x v="4"/>
    <d v="2020-02-04T00:00:00"/>
    <x v="29"/>
    <x v="12"/>
    <s v="Correct"/>
  </r>
  <r>
    <n v="306"/>
    <d v="2020-02-04T20:37:35"/>
    <s v="Bianca Metzler"/>
    <s v="Ghirardi, Alessandro"/>
    <s v="BCG"/>
    <s v="Attn. Alessandro: EVS Acknowledgement: EVMP peugeout citroen platform_RES1062912_February 4, 2020"/>
    <s v="Thank you for your reply and note, Alessandro. No problem at all, my colleagues will take the time zone into consideration in case a call might be needed to clarify any doubts and will strive to send the results by the mentioned deadline._x000d_  _x000d_   _x000d_  _x000d_  In the meantime, in case of any changes from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hirardi, Alessandro &lt;Ghirardi.Alessandro@"/>
    <e v="#VALUE!"/>
    <n v="0"/>
    <x v="4"/>
    <d v="2020-02-04T00:00:00"/>
    <x v="0"/>
    <x v="86"/>
    <s v="Correct"/>
  </r>
  <r>
    <n v="307"/>
    <d v="2020-02-04T21:20:12"/>
    <s v="Katherine Arcaya"/>
    <s v="Alnoaimi.Abdulrahman@bcg.com"/>
    <s v="BCG"/>
    <s v="Attn. Abdulrahman: Evalueserve Acknowledgment: Compiling company information_RES1063031_Feb 4, 2020"/>
    <s v="Hi Abdulrahman,_x000d_  _x000d_   _x000d_  _x000d_  Thank you for sharing this request with us. This is Katherine from Evalueserve Chile center. Please note that we have capacity to assist you on this task today from our center. _x000d_  _x000d_   _x000d_  _x000d_  In terms of methodology, we will go to the corporate website of the institutions listed and pull the names of C-level and Executive members of the company that report to the CEO, and also we will pull the Board members. In case the Bio is available, we will include the direct link for each of them in column ‘Profile’._x000d_  _x000d_   _x000d_  _x000d_  For now we will only add the name and will not include the title (Chief Financial Officer, Executive Vice President, etc.). Please let us know if you would like us to add the title._x000d_  _x000d_   _x000d_  _x000d_  We will cover as much ground as possible and will share our findings by our EOD._x000d_  _x000d_   _x000d_  _x000d_  In case of any update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4T00:00:00"/>
    <x v="0"/>
    <x v="88"/>
    <s v="Correct"/>
  </r>
  <r>
    <n v="308"/>
    <d v="2020-02-04T21:24:57"/>
    <s v="Kathrin Groszhart"/>
    <s v="Feldmeier.Anna@bcg.com"/>
    <s v="BCG"/>
    <s v="Attn. Anna: EVS - BCG - Deliverable _RESearch for Segment Financial KPIs for German Banks _RES1057684_February 4, 2020"/>
    <s v="Hi Anna,_x000d_  _x000d_   _x000d_  _x000d_  Hope my Email finds you well. I am reaching out with the deliverable._x000d_  _x000d_   _x000d_  _x000d_  Key points to note:_x000d_  _x000d_  *_x0009_When RoTE was not available, I used RoE._x000d_  *_x0009_The sources and additional notes have been added as internal comments in each field in the Excel file._x000d_  *_x0009_When certain measures were available only at a group level, I have compiled those and highlighted them in red._x000d_  *_x0009_BNP: for the “Corporate Banking” and “Global Markets” subsegments I have added the same CIR value, because it was only available for the whole “Corporate and Institutional Banking” segment._x000d_  *_x0009_BNP: RWA, total assets, RoE, nor RoTE  were available for the segments. Thus, I compiled the RWA and RoTE values for the whole group, in case they might be helpful._x000d_  *_x0009_Helaba: the RoE was available only for the whole group._x000d_  _x000d_   _x000d_  _x000d_  Efforts Invested: 5.5 Hours (Total Hours: 23.5 Hours)_x000d_  _x000d_  Charge Code: 162240-74_x000d_  _x000d_   _x000d_  _x000d_  I hope the results prove useful and please let me know in case you need further help on this request or on anything else.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_x000d_  Sent: Tuesday, February 4, 2020 9:48 AM_x000d_  To: Feldmeier, Anna &lt;Feldmeier.Anna@"/>
    <s v="162240-74_x000d_  "/>
    <n v="5.5"/>
    <x v="4"/>
    <d v="2020-02-04T00:00:00"/>
    <x v="31"/>
    <x v="43"/>
    <s v="Correct"/>
  </r>
  <r>
    <n v="309"/>
    <d v="2020-02-04T21:28:00"/>
    <s v="Katherine Arcaya"/>
    <s v="Alnoaimi, Abdulrahman"/>
    <s v="BCG"/>
    <s v="RE: Attn. Abdulrahman: Evalueserve Acknowledgment: Compiling company information_RES1063031_Feb 4, 2020"/>
    <s v="Hi Abdulrahman,_x000d_  _x000d_   _x000d_  _x000d_  Thank you for your swift reply and feedback, we will apply guidelines accordingly.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Alnoaimi, Abdulrahman [mailto:Alnoaimi.Abdulrahman@"/>
    <e v="#VALUE!"/>
    <n v="0"/>
    <x v="0"/>
    <d v="2020-02-04T00:00:00"/>
    <x v="0"/>
    <x v="88"/>
    <s v="Correct"/>
  </r>
  <r>
    <n v="310"/>
    <d v="2020-02-04T21:31:25"/>
    <s v="Laura Blaga"/>
    <s v="bekki.amine@bcg.com"/>
    <s v="BCG; Natalchenko.Inna@bcg.com; EXTSorea.Andrada@bcg.com"/>
    <s v="Attn. Amine: EVS - BCG - Update 1 - Newspapers and magazines publisher revenues from social media platforms_RES1063075_February 4, 2020"/>
    <s v="Hi Amine,_x000d_  _x000d_   _x000d_  _x000d_  Hope my Email finds you well._x000d_  _x000d_   _x000d_  _x000d_  Due to some workflow realignments in our center, I have managed to invest 2 hours into this task today, covering Daily Mail, The Economist and Le Figaro. As methodology, the companies’ websites and most recent annual reports were leveraged together with press articles._x000d_  _x000d_   _x000d_  _x000d_  As an overview, I was not able to locate the desired information for any of the three players covered until now. However, during my search on advertising/social media revenues, I have encountered a source &lt;https://digiday.com/media/shedding-ad-tech-vendors-le-figaro-sees-video-ad-revenue-jump-50-percent/&gt;  which states that in 2018, Le Figaro received video ad revenues of around €1.5M. The specialists estimated that the figure was about to rise to between €2.5M and €3M by the end of 2018. No figures for 2019 were encountered during my search._x000d_  _x000d_   _x000d_  _x000d_  Apart from this, the digital advertising revenues might be available for the groups, in case you might consider this as being useful for the project – do let me know and I will proceed as such._x000d_  _x000d_   _x000d_  _x000d_  Efforts Invested: 2 Hours _x000d_  _x000d_  Charge Code: 350405-07_x000d_  _x000d_   _x000d_  _x000d_  Considering the low data availability on this subject, do let me know if you would like me to invest some more time tomorrow on the remaining players – I will keep this request on hold until hearing back from you. As a side note, for billing purposes, you will be charged at a rate of USD 55/hr._x000d_  _x000d_   _x000d_  _x000d_  Looking forward to any thoughts or suggestions you might hav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Ref:MSG5709465_qJle0mX42SF5WBD9rLw9_x000d_  _x000d_   _x000d_  _x000d_  From: VND Sorea, Andrada [mailto:EXTSorea.Andrada@"/>
    <s v="350405-07_x000d_  "/>
    <n v="2"/>
    <x v="4"/>
    <d v="2020-02-04T00:00:00"/>
    <x v="50"/>
    <x v="89"/>
    <s v="Correct"/>
  </r>
  <r>
    <n v="311"/>
    <d v="2020-02-04T21:31:42"/>
    <s v="Sofia Gonzalez"/>
    <s v="To, Carmen"/>
    <s v="BCG; Katherine Arcaya; Prashant Singh"/>
    <s v="RE: Attn. Carmen: Evalueserve Deliverable: Help finding holistic wellness campaigns by employers_RES1062116_Feb 4, 2020"/>
    <s v="Hi Carmen,_x000d_  _x000d_   _x000d_  _x000d_  Please find attached the deliverable for your request._x000d_  _x000d_   _x000d_  _x000d_  We have completed search for companies that have holistic wellness campaigns for their employees, for this we created an excel file in which you will find a tab for “Campaings” and another for the “Screenshots”._x000d_  _x000d_  In “Campaigns” tab, we searched for employee benefits for the companies you listed (Capital Group, Lowe's, UA Brands, BNY Mellon, Google, Facebook, Microsoft) and also conducted search for additional ones, being able to complete research on 17 companies. Of the 17 companies, we took screenshots of 7 companies that present their benefits in graphics or images. We have also recorded all sources used for your reference, as well as complementary sources in column E (such as PDF presentations of the benefits)._x000d_  _x000d_  Please note that for Capital Group (highlighted in yellow), we were not able to locate information regarding a list of benefits they provide to their employees, however, in the website &lt;https://jobs.capitalgroup.com/content/Benefits/?locale=en_US&gt;  there are testimonies from employees that mention different types of benefits._x000d_  _x000d_   _x000d_  _x000d_  Efforts Invested: 3 Hours_x000d_  _x000d_  Charge Code: 331606-31_x000d_  _x000d_   _x000d_  _x000d_  Hope that the information shared is useful to you._x000d_  _x000d_  Please let us know in case you require further help in this or in future projects,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Tuesday, February 04, 2020 9:52 AM_x000d_  To: To, Carmen &lt;To.Carmen@"/>
    <s v="331606-31_x000d_  "/>
    <n v="3"/>
    <x v="0"/>
    <d v="2020-02-04T00:00:00"/>
    <x v="51"/>
    <x v="60"/>
    <s v="Correct"/>
  </r>
  <r>
    <n v="312"/>
    <d v="2020-02-04T21:32:06"/>
    <s v="Adela Blaga"/>
    <s v="Raji.Maria@bcg.com"/>
    <s v="BCG"/>
    <s v="Attn. Maria: EVS - BCG - Update 2 -  List of indicators from report / FRENCH SPEAKING resource required_RES1062808_February 4, 2020"/>
    <s v="Hello Maria,_x000d_  _x000d_   _x000d_  _x000d_  Thank you for your reply and suggestions._x000d_  _x000d_   _x000d_  _x000d_  Before receiving your answer, I have already completed the second update containing indicators from both texts and graphs, till page 11 (included)._x000d_  _x000d_   _x000d_  _x000d_  Efforts Invested: 1.5 Hours (Total Hours: 3 Hours)_x000d_  _x000d_  Charge Code: 187405-03_x000d_  _x000d_   _x000d_  _x000d_  I have booked capacity to continue tomorrow, February 5, by only focusing on graphs indicators as recommended, and will provide a new update by 11 am Riyadh time. Do note however, that given this deadline, I will manage to partially cover the document. Nevertheless, I can remain available for any further assistance needed on this request during the day._x000d_  _x000d_   _x000d_  _x000d_  Any additional notes you might have, please let me know._x000d_  _x000d_   _x000d_  _x000d_  Have a good evening,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i, Maria [mailto:Raji.Maria@"/>
    <s v="187405-03_x000d_  "/>
    <n v="1.5"/>
    <x v="4"/>
    <d v="2020-02-04T00:00:00"/>
    <x v="49"/>
    <x v="83"/>
    <s v="Correct"/>
  </r>
  <r>
    <n v="313"/>
    <d v="2020-02-04T21:51:48"/>
    <s v="Marion Volk"/>
    <s v="Clements.James@bcg.com"/>
    <s v="Koeleman, Jan; Slack, Aidan; Molloy, Matthew; BCG"/>
    <s v="Attn: James: EVS - BCG - Mental Health Offerings in Sport and across Victoria_RES1062620_February 4, 2020"/>
    <s v="Hi James,_x000d_  _x000d_   _x000d_  _x000d_  Hope your day is starting well._x000d_  _x000d_   _x000d_  _x000d_  Please find attached the Excel and PPT files updated with our findings so far. We have managed to complete the first task, namely 2.9. of Workstream 2. As methodology, we have started with the website provided in the Excel file and continued with a General Internet search, whenever the details were not available in the organizations’ websites. Please note that to cover this part it took us longer than initially expected as we had to go through the organizations, look for their services and partnerships, and insert the information as per the PPT template. For your reference, we have copied the same information in the Excel file._x000d_  _x000d_   _x000d_  _x000d_  Key points to note:_x000d_  _x000d_  *         The slides are numbered (0-13) in order of appearance in the Excel file._x000d_  _x000d_  *         For PARC Services we could not find a logo._x000d_  _x000d_  *         Most organizations do not have partnerships with sports clubs; instead we expanded information on programs and services or added pictures/screenshots where it was possible._x000d_  _x000d_  *         For Beyond Blue we have selected and included only the most relevant partnerships, the remaining ones being included in the Excel file._x000d_  _x000d_  *         For Orygen we could only identify one sports partnership, namely Outdoor camps for people with mental illness, however, be aware that this campaign is from 2013. (Source &lt;https://www.ncbi.nlm.nih.gov/pubmed/23828947&gt; ) Nonetheless, the organization does have a suite of resources designed to help sporting organizations support the mental wellbeing of young people aged 12-24 years. (Source &lt;https://www.orygen.org.au/Training/Resources/General-resources/Guides/Supporting-mental-wellbeing-in-community-sport&gt; )_x000d_  _x000d_   _x000d_  _x000d_  Efforts Invested: 12 Hours_x000d_  _x000d_  Charge Code: 184504-01_x000d_  _x000d_   _x000d_  _x000d_  Tomorrow we will continue work on Workstream 1, 3 and the points 2.2. – 2.4. from Workstream 2. As of now we still do not know how much time will be needed to finish the remaining work, as the required information seems to be different from one tab to another. Please note that you will be charged at USD 55/hour and in case you would like us to prioritize some of the tasks, do let us know. _x000d_  _x000d_   _x000d_  _x000d_  Looking forward to your reply in case of any notes or changes from your side._x000d_  _x000d_   _x000d_  _x000d_  Have a great day ahead.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arion Volk _x000d_  Sent: Tuesday, February 4, 2020 12:03 PM_x000d_  To: Clements, James_x000d_  Cc: Koeleman, Jan; Slack, Aidan; Molloy, Matthew; BCG_x000d_  Subject: Attn: James: EVS Acknowledgement: Mental Health Offerings in Sport and across Victoria_RES1062620_February 4, 2020_x000d_  _x000d_   _x000d_  _x000d_  Hello James,_x000d_  _x000d_   _x000d_  _x000d_  Thank you for your swift reply with notes on the steps and the PPT file. We are starting work on the request and will get back to you with an update by our EOD, February 5, 2020,  03.00 am AEDT._x000d_  _x000d_   _x000d_  _x000d_  In case of any notes or changes from your sid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lements, James [mailto:Clements.James@"/>
    <s v="184504-01_x000d_  "/>
    <n v="12"/>
    <x v="4"/>
    <d v="2020-02-04T00:00:00"/>
    <x v="52"/>
    <x v="76"/>
    <s v="Correct"/>
  </r>
  <r>
    <n v="314"/>
    <d v="2020-02-04T22:53:14"/>
    <s v="Katherine Arcaya"/>
    <s v="Khairallah, Hajar"/>
    <s v="BCG"/>
    <s v="Attn. Hajar: Evalueserve Acknowledgment: Warehouses geodis_RES1063197_Feb 4, 2020"/>
    <s v="Hi Hajar,_x000d_  _x000d_   _x000d_  _x000d_  Thank you for sharing this request with us._x000d_  _x000d_   _x000d_  _x000d_  Please note that the earliest slot available to assist you on this task is tomorrow, February 5 from our India center. Our colleagues will get back to you with a detailed methodology once they resume operations, after 5AM CET. Hope this is suitable._x000d_  _x000d_   _x000d_  _x000d_  If you have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hairallah, Hajar [mailto:Khairallah.Hajar@"/>
    <e v="#VALUE!"/>
    <n v="0"/>
    <x v="0"/>
    <d v="2020-02-04T00:00:00"/>
    <x v="0"/>
    <x v="90"/>
    <s v="Correct"/>
  </r>
  <r>
    <n v="315"/>
    <d v="2020-02-04T23:17:07"/>
    <s v="Katherine Arcaya"/>
    <s v="Berube.Samuel@bcg.com"/>
    <s v="BCG"/>
    <s v="Attn. Samuel: Evalueserve Acknowledgment: Socialbakers sentiment analysis_RES1063166_Feb 4, 2020"/>
    <s v="Hi Samuel,_x000d_  _x000d_   _x000d_  _x000d_  Thank you for reaching out to us. This is Katherine from Evalueserve Chile center._x000d_  _x000d_   _x000d_  _x000d_  Please note that we have capacity to assist you on this task tomorrow, Feb. 5 from our Chile center. In relation to the task, as per our understanding we would need to go through the websites shared, revise the opinions for ‘Socialbakers’ and classify them based on their inclination (positive, negative or neutral). _x000d_  _x000d_   _x000d_  _x000d_  Kindly note that we do not provide Advance analytics services, so this task would be performed manually._x000d_  _x000d_   _x000d_  _x000d_  Feel free to send us more details about what you expect from this request.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4T00:00:00"/>
    <x v="0"/>
    <x v="91"/>
    <s v="Correct"/>
  </r>
  <r>
    <n v="316"/>
    <d v="2020-02-04T23:19:04"/>
    <s v="Katherine Arcaya"/>
    <s v="Khairallah, Hajar"/>
    <s v="BCG"/>
    <s v="RE: Attn. Hajar: Evalueserve Acknowledgment: Warehouses geodis_RES1063197_Feb 4, 2020"/>
    <s v="Hajar,_x000d_  _x000d_   _x000d_  _x000d_  Thank you for your swift reply and go-ahead. Our colleagues will get back to you as soon as they initiate efforts on the task.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hairallah, Hajar [mailto:Khairallah.Hajar@"/>
    <e v="#VALUE!"/>
    <n v="0"/>
    <x v="0"/>
    <d v="2020-02-04T00:00:00"/>
    <x v="0"/>
    <x v="90"/>
    <s v="Correct"/>
  </r>
  <r>
    <n v="317"/>
    <d v="2020-02-04T23:39:48"/>
    <s v="Llindrisca Figueroa"/>
    <s v="Spindler, Laura"/>
    <s v="BCG; Tamara Weitzel; Prashant Singh"/>
    <s v="Attn. Laura: Evalueserve Update: Integrations _RES1062183_ February 04, 2020"/>
    <s v="Hello Laura, _x000d_  _x000d_   _x000d_  _x000d_  As promise, please find attached an update for your request. _x000d_  _x000d_   _x000d_  _x000d_  We first added all the integrations for Mailchimp by category, from the link you shared with us. Then we searched, for each competitor, a list of integrations. We added on the sources sheet, the correspondent links. Note that we were not able to find one for GoDaddy and Malify. Please review the sources and let us know if you have any comments. Finally, we added the integrations for 2 players, Hubspot and Squarespace. Since there is a great quantity of integrations, the task has been time consuming. _x000d_  _x000d_   _x000d_  _x000d_  We noticed that the integrations are repeated within several categories and also that the categories sometimes do not match between the competitors. Hence, we decided to not repeat the integration, and add all the categories where the integration is repeated in the first column (e.g. Marketing/Sales/Customer Success). We hope this is suitable for with you. _x000d_  _x000d_   _x000d_  _x000d_  Efforts Invested: 4 Hours_x000d_  _x000d_  Charge Code: 397273-10_x000d_  _x000d_   _x000d_  _x000d_  Way forward: Please review the work done so far and let us know if you have any remark. We will continue working on this, covering as much as we can until our EOD, unless you tell us otherwise. _x000d_  _x000d_   _x000d_  _x000d_  Looking forward to your comments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Spindler, Laura [mailto:Spindler.Laura@"/>
    <s v="397273-10_x000d_  "/>
    <n v="4"/>
    <x v="0"/>
    <d v="2020-02-04T00:00:00"/>
    <x v="53"/>
    <x v="65"/>
    <s v="Correct"/>
  </r>
  <r>
    <n v="318"/>
    <d v="2020-02-05T00:07:17"/>
    <s v="Katherine Arcaya"/>
    <s v="Chaudhury, Azraa; Sakshi Sharma"/>
    <s v="BCG; Karri Veera Bhadrareddy"/>
    <s v="RE: Attn. Azraa: Evalueserve Deliverable: Chemicals industry_RES1060723_February 04, 2020"/>
    <s v="Hi Azraa,_x000d_  _x000d_   _x000d_  _x000d_  Thank you for your Email. Our colleagues from India center have left for the day, but they will get back to you on this matter once they resume operations tomorrow.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haudhury, Azraa [mailto:Chaudhury.Azraa@"/>
    <e v="#VALUE!"/>
    <n v="0"/>
    <x v="0"/>
    <d v="2020-02-04T00:00:00"/>
    <x v="0"/>
    <x v="26"/>
    <s v="Correct"/>
  </r>
  <r>
    <n v="319"/>
    <d v="2020-02-05T01:47:50"/>
    <s v="Katherine Arcaya"/>
    <s v="Sentissi.Omar@bcg.com"/>
    <s v="BCG"/>
    <s v="Attn. Omar: Evalueserve Acknowledgment: Screening of O&amp;P component players_RES1063333_Feb 4, 2020"/>
    <s v="Hi Omar,_x000d_  _x000d_   _x000d_  _x000d_  Thank you for sharing this request with us. _x000d_  _x000d_   _x000d_  _x000d_  Please note that we have capacity to assist you on this task tomorrow, February 5 from our Chile center. We will get back to you with a detailed methodology once we resume operations, at around 1:30PM CET. Hope this is suitable.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4T00:00:00"/>
    <x v="0"/>
    <x v="92"/>
    <s v="Correct"/>
  </r>
  <r>
    <n v="320"/>
    <d v="2020-02-05T01:52:43"/>
    <s v="Katherine Arcaya"/>
    <s v="Kondo, Amy; Bianca Metzler"/>
    <s v="BCG"/>
    <s v="RE: Attn. Amy: EVS Acknowledgement: Open source research on landbanks_RES1062832_February 4, 2020"/>
    <s v="Hi Amy,_x000d_  _x000d_   _x000d_  _x000d_  Thank you for your Email. Bianca and the Romania team are currently offline, but they will get back to you on this matter once they resume operations tomorrow._x000d_  _x000d_   _x000d_  _x000d_  In case of any further comment or update in the meantime, please let us know._x000d_  _x000d_   _x000d_  _x000d_  Kind Regards,_x000d_  _x000d_  Katherine 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ondo, Amy [mailto:Kondo.Amy@"/>
    <e v="#VALUE!"/>
    <n v="0"/>
    <x v="0"/>
    <d v="2020-02-04T00:00:00"/>
    <x v="0"/>
    <x v="85"/>
    <s v="Correct"/>
  </r>
  <r>
    <n v="321"/>
    <d v="2020-02-05T02:05:10"/>
    <s v="Pablo Huber"/>
    <s v="Jimenez, Macarena"/>
    <s v="BCG; Katherine Arcaya"/>
    <s v="RE: Attn. Macarena: Evalueserve Acknowledgment: Busqueda de prensa proyecto Horizonte de Colbun_RES1061643_Feb 3, 2020"/>
    <s v="Hola Maca,_x000d_  _x000d_   _x000d_  _x000d_  ¡Muchas gracias por compartir el charge code!_x000d_  _x000d_   _x000d_  _x000d_  Por favor haznos saber ante cualquier duda o comentario._x000d_  _x000d_   _x000d_  _x000d_  Saludos,_x000d_  _x000d_  Pablo_x000d_  _x000d_   _x000d_  _x000d_  Pablo Huber | Business Analyst | Evalueserve | +56 32 299 6100 (Anx. 6348)_x000d_  _x000d_  Evalueserve Chile S.A., Alvarez 646, Piso-10, Edf. Alcazar, Viña del Mar, 2580107 Chile_x000d_  _x000d_   _x000d_  _x000d_  From: Jimenez, Macarena [mailto:Jimenez.Macarena@"/>
    <e v="#VALUE!"/>
    <n v="0"/>
    <x v="0"/>
    <d v="2020-02-04T00:00:00"/>
    <x v="0"/>
    <x v="48"/>
    <s v="Correct"/>
  </r>
  <r>
    <n v="322"/>
    <d v="2020-02-05T02:29:46"/>
    <s v="Katherine Arcaya"/>
    <s v="(Kardok) Wendt, Meghan"/>
    <s v="BCG"/>
    <s v="RE: Attn. Samuel: Evalueserve Acknowledgment: Socialbakers sentiment analysis_RES1063166_Feb 4, 2020"/>
    <s v="Hi Meghan,_x000d_  _x000d_   _x000d_  _x000d_  We tried reaching you over the phone but were redirected to voice mail. Please let us know when is a suitable time to talk. Kindly note that we will be closing operations in about an hour.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rdok) Wendt, Meghan [mailto:Wendt.Meghan@"/>
    <e v="#VALUE!"/>
    <n v="0"/>
    <x v="0"/>
    <d v="2020-02-04T00:00:00"/>
    <x v="0"/>
    <x v="91"/>
    <s v="Correct"/>
  </r>
  <r>
    <n v="323"/>
    <d v="2020-02-05T03:07:22"/>
    <s v="Katherine Arcaya"/>
    <s v="(Kardok) Wendt, Meghan"/>
    <s v="BCG"/>
    <s v="RE: Attn. Samuel: Evalueserve Acknowledgment: Socialbakers sentiment analysis_RES1063166_Feb 4, 2020"/>
    <s v="Hi Meghan,_x000d_  _x000d_   _x000d_  _x000d_  Thank you for your time over the phone, it was nice talking to you 😊. As discussed, we will proceed as follows:_x000d_  _x000d_   _x000d_  _x000d_  *         We will create a file in which we capture Company Size, Star Rating, Overall sentiment (Positive, Negative, Neutral), elements that the person liked about the software, and elements that they disliked._x000d_  _x000d_  *         We will go through opinions, starting with G2 website._x000d_  _x000d_  *         We will work for around 2 hours and will share an update with you in order to estimate efforts._x000d_  _x000d_   _x000d_  _x000d_  We will get in touch with you as soon as we initiate efforts on the task tomorrow.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rdok) Wendt, Meghan [mailto:Wendt.Meghan@"/>
    <e v="#VALUE!"/>
    <n v="0"/>
    <x v="0"/>
    <d v="2020-02-04T00:00:00"/>
    <x v="0"/>
    <x v="91"/>
    <s v="Correct"/>
  </r>
  <r>
    <n v="324"/>
    <d v="2020-02-05T03:08:00"/>
    <s v="Pablo Huber"/>
    <s v="Christensen, Mathias"/>
    <s v="Katherine Arcaya; BCG"/>
    <s v="RE: Attn. Mathias: Evalueserve deliverable: M_A_deals_missing_revenue_RES1063017_ February 04, 2020"/>
    <s v="Hi Mathias,_x000d_  _x000d_   _x000d_  _x000d_  Please find attached the deliverable for your request._x000d_  _x000d_   _x000d_  _x000d_  We have leveraged Orbis and Factiva data bases in order to pull out revenue for the companies from the file you shared.  We had no need to use Thomson One since any of them was a public company._x000d_  _x000d_   _x000d_  _x000d_  Points to note:_x000d_  _x000d_  *         In some cases company’s name was clearly wrong or was a description of the company instead the name. We have highlighted those cells in yellow._x000d_  _x000d_  *         There are 2 companies that changed their names in the past years. Despite that, Orbis recognized them and deployed their data. We have added a comment in column E and highlighted them for your reference._x000d_  _x000d_  *         In many cases we were unable to locate data for the exact year you requested, however we included revenue for the closest available year. We hope this suits good for you._x000d_  _x000d_  *         Please note that we have converted all currencies in EUR, for this we used this &lt;https://fxtop.com/en/historical-exchange-rates.php?MA=1&gt;  website and included the original amount and currency in the comments as well._x000d_  _x000d_  *         We marked with a dash those companies that we were unable to locate data._x000d_  _x000d_   _x000d_  _x000d_  Effort hours: 6.5 Hours_x000d_  _x000d_  Charge Code: 194900-03_x000d_  _x000d_   _x000d_  _x000d_  We hope this information is useful for your project and please do not hesitate in reaching out to us in case you have any queries or comments.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Pablo Huber _x000d_  Sent: Tuesday, February 04, 2020 11:40 AM_x000d_  To: Christensen, Mathias &lt;Christensen.Mathias@"/>
    <s v="194900-03_x000d_  "/>
    <n v="0"/>
    <x v="0"/>
    <d v="2020-02-04T00:00:00"/>
    <x v="54"/>
    <x v="93"/>
    <s v="Error"/>
  </r>
  <r>
    <n v="325"/>
    <d v="2020-02-05T03:13:08"/>
    <s v="Sofia Gonzalez"/>
    <s v="Mujtaba, Syed Aaqib"/>
    <s v="Tamara Weitzel; BCG; Daher Mansour, Jean"/>
    <s v="RE: Attn. Aaqib: Evalueserve Update: Need help on travel research_RES1057309_February 04, 2020"/>
    <s v="Hi Aaqib,_x000d_  _x000d_   _x000d_  _x000d_  Please find attached an update for your request._x000d_  _x000d_   _x000d_  _x000d_  As previously mentioned, we initiated efforts on the request on the second part of our day and were able to complete work for France OAT tab, India file and Germany TO tab in the time available; Germany TA and OTA tabs, China and UK files are still Work in Progress. For the task we used mainly company’s websites and conducted open Internet search in case necessary._x000d_  _x000d_   _x000d_  _x000d_  Points to note:_x000d_  _x000d_  *         Whenever the company provides the service we added a “Yes” and hyperlinked the source for your reference. _x000d_  _x000d_  *         In order to confirm if the companies provide “Packages to UAE” we have mostly used the search tool/booking tool and typed “Dubai/Abu Dhabi”. Same case for “Packages to Middle East” we looked for cities from Egypt, Israel, etc.  _x000d_  _x000d_  *         For France OAT tab, please note that Ebookers.com (Expedia Group Inc) offers adventure and culture activities however, they are not included in packages._x000d_  _x000d_  *         Germany TO tab:_x000d_  _x000d_  o   A. Kempf GetrAnkegroBhandel Gmbh website appears to be out of service (http://www.kempf-getraenke.de/)_x000d_  _x000d_  o   Also, we were unable to locate the following websites: A.L.S. Berliner Speditions-Logistik Gmbh, Alfred Reindel E.K., Allsped Gmbh Internationale Spedition, Axicorp Logistics Gmbh, Bcs Buck Cargo Services Gmbh and Binoli GmbH._x000d_  _x000d_   _x000d_  _x000d_  Efforts Invested: 4.5 Hours (India Hours: 36 hours; Chile Hours: 7.5 Hours ; Total Hours: 43.5 Hours) _x000d_  _x000d_  Charge Code: 340461-16_x000d_  _x000d_   _x000d_  _x000d_  Way Forward: Please review the work done so far and let us know in case of any comments or changes that must be made. Our colleagues from India center will continue working on the remaining work (Germany (TA and OTA), China and UK), once they resume operations for the day at 9 am IST tomorrow Wednesday._x000d_  _x000d_   _x000d_  _x000d_  Looking forward to hearing back from you.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Tuesday, February 04, 2020 10:48 AM_x000d_  To: Mujtaba, Syed Aaqib &lt;Mujtaba.SyedAaqib@"/>
    <s v="340461-16_x000d_  "/>
    <n v="4.5"/>
    <x v="0"/>
    <d v="2020-02-04T00:00:00"/>
    <x v="5"/>
    <x v="0"/>
    <s v="Correct"/>
  </r>
  <r>
    <n v="326"/>
    <d v="2020-02-05T03:19:47"/>
    <s v="Llindrisca Figueroa"/>
    <s v="Spindler, Laura"/>
    <s v="BCG; Tamara Weitzel; Prashant Singh"/>
    <s v="Attn. Laura: Evalueserve Update2: Integrations _RES1062183_ February 04, 2020"/>
    <s v="Hello Laura, _x000d_  _x000d_   _x000d_  _x000d_  Please find attached another update for your request. _x000d_  _x000d_   _x000d_  _x000d_  We followed the same methodology than before covering ActiveCampaign, Campaign Monitor and Constant Contact is work in progress. _x000d_  _x000d_   _x000d_  _x000d_  Points to note: _x000d_  _x000d_  *         Constant Contact have several integrations names with specifications (e.g. Agile CRM Integration from PieSync). However, Agile CRM is already on the list, covered during another competitor. Please let us know if we should consider these as the same integration, and remove these specifications from the names. _x000d_  _x000d_  *         We skipped Shopify: according to the website, there are more than 3200 integrations to be covered for this competitor. Given the great amount of entries that we should review, please confirm if we found the correct webpage to extract the integrations. _x000d_  _x000d_   _x000d_  _x000d_  Efforts Invested: 4 Hours (Total Hours: 9 Hours)_x000d_  _x000d_  Charge Code: 397273-10_x000d_  _x000d_   _x000d_  _x000d_  Way forward: Please review the work done so far and let us know if you have any comments. We will continue working on this tomorrow, February 5, once we are back at the office. _x000d_  _x000d_   _x000d_  _x000d_  Looking forward to your comments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Tuesday, February 04, 2020 3:10 PM_x000d_  To: Spindler, Laura &lt;Spindler.Laura@"/>
    <s v="397273-10_x000d_  "/>
    <n v="4"/>
    <x v="0"/>
    <d v="2020-02-04T00:00:00"/>
    <x v="53"/>
    <x v="65"/>
    <s v="Correct"/>
  </r>
  <r>
    <n v="327"/>
    <d v="2020-02-05T03:25:13"/>
    <s v="Katherine Arcaya"/>
    <s v="Saint-Bonnet, Charlotte; Prashant Singh"/>
    <s v="BCG"/>
    <s v="RE: Attn. Charlotte: Evalueserve Deliverable: Request_RES1060389_Jan 31, 2020"/>
    <s v="Hi Charlotte,_x000d_  _x000d_   _x000d_  _x000d_  We are coming back with our results for this task. _x000d_  _x000d_   _x000d_  _x000d_  Points to note_x000d_  _x000d_   _x000d_  _x000d_  *         We were able to locate emails for 45 additional companies. Only 18 remain with no Email address (marked in red)._x000d_  _x000d_  *         For those that were not located we conducted multiple ways of searching, with no positive results._x000d_  _x000d_   _x000d_  _x000d_  Efforts Invested: 8.5 Hours (Total: 28.5 Hours)_x000d_  _x000d_  Charge Code: 237420-10_x000d_  _x000d_   _x000d_  _x000d_  We hope this information is useful for you.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Tuesday, February 04, 2020 11:48 AM_x000d_  To: Saint-Bonnet, Charlotte &lt;saintbonnet.charlotte@"/>
    <s v="237420-10_x000d_  "/>
    <n v="8.5"/>
    <x v="0"/>
    <d v="2020-02-04T00:00:00"/>
    <x v="7"/>
    <x v="1"/>
    <s v="Correct"/>
  </r>
  <r>
    <n v="328"/>
    <d v="2020-02-05T03:27:20"/>
    <s v="Bruno Pasten"/>
    <s v="VNDTuretskaya.Maria@bcg.com"/>
    <s v="BCG; Swapnil Jain; Ritaban Mukhopadhyay; Ratika Saxena"/>
    <s v="RE: Attn. Maria: Evalueserve Update: Research how governments use the customer journey/citizen centric approach to improve the services_RES1060069_February 04, 2020"/>
    <s v="Hi Maria,_x000d_  _x000d_   _x000d_  _x000d_  Please find attached an update for your request. Today, we were able to cover six (Chile, Beijing, London, Paris, Tokyo, and Istanbul) out of the seven remaining locations, only Bangaluru city is remaining. Please note that we deployed two analysts in order to speed up the process._x000d_  _x000d_   _x000d_  _x000d_  Points to note:_x000d_  _x000d_  *         As mentioned before, we followed the previously stated methodology._x000d_  _x000d_  *         In general terms the task was time consuming due to the specificity of the request, but also due to some language constrains to find government documents in English (China, Japan and France for example), in some cases we were able to translate these documents through Google Translate to review them._x000d_  _x000d_  *         As for Beijing, we spent around 1 hour searching through different keywords and multiple research techniques but we could not find any piece of information related to customer centric approaches implemented by their city government. We have highlighted the city in yellow._x000d_  _x000d_  *         As per your instructions, we excluded from our research all the tourism related cases, and tried to focus our research on a more varied scope of industries._x000d_  _x000d_   _x000d_  _x000d_  Efforts Invested: 11 Hours (Total Hours: 43 Hours, India: 32 Hours, Chile: 11 Hours)_x000d_  _x000d_  Charge Code: 11900-08_x000d_  _x000d_   _x000d_  _x000d_  Way Forward: Our colleagues from India Center will continue work on the remaining city (Bangaluru) once they resume operations tomorrow, February 5.  _x000d_  _x000d_   _x000d_  _x000d_  Please review the shared work and let us know in case of any queries or suggestion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Tuesday, February 04, 2020 10:52 AM_x000d_  To: VNDTuretskaya.Maria@"/>
    <s v="11900-08_x000d_  _x000d_"/>
    <n v="11"/>
    <x v="0"/>
    <d v="2020-02-04T00:00:00"/>
    <x v="22"/>
    <x v="21"/>
    <s v="Correct"/>
  </r>
  <r>
    <n v="329"/>
    <d v="2020-02-05T03:34:53"/>
    <s v="Katherine Arcaya"/>
    <s v="Gharaibeh, Yasmine"/>
    <s v="Jin, Leticia; Hirodiya, Neha; BCG"/>
    <s v="Attn. Yasmine: Evalueserve Deliverable_list check_RES1063023_Feb 4, 2020"/>
    <s v="Hi Yasmine,_x000d_  _x000d_   _x000d_  _x000d_  We are coming back with our results for this task. We created a new file where we included columns ‘Name of entity’, ‘Email’, ‘Phone Number 1’ (those columns were pulled from the file shared), and we added columns for ‘Entity name found’, ‘Status’ (If operational: Y or N), ‘company website’, and ‘comments’ (if applicable)._x000d_  _x000d_   _x000d_  _x000d_  Points to note_x000d_  _x000d_  *_x0009_We were able to confirm the operation for 133 of the entities listed, marked as “Y” on the “Status (Operational)” column_x000d_  *_x0009_Some email addresses needed to be corrected since it was different from the website. These entries have been marked in yellow._x000d_  *_x0009_Entries that did not have email address or phone number rarely had websites._x000d_  *_x0009_There were duplicate entries, either with “(Branch)”  included or exact duplicates. In these cases we included the information for all entries._x000d_  _x000d_   _x000d_  _x000d_  Efforts Invested: 14 hours _x000d_  _x000d_  Charge Code: Please share_x000d_  _x000d_   _x000d_  _x000d_  We hope this information is useful for you. Please let us know if you require further assistanc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Tuesday, February 04, 2020 11:07 AM_x000d_  To: Gharaibeh, Yasmine &lt;Gharaibeh.Yasmine@"/>
    <s v="Please share"/>
    <n v="14"/>
    <x v="0"/>
    <d v="2020-02-04T00:00:00"/>
    <x v="8"/>
    <x v="94"/>
    <s v="Correct"/>
  </r>
  <r>
    <n v="330"/>
    <d v="2020-02-05T03:36:22"/>
    <s v="Llindrisca Figueroa"/>
    <s v="Newman.Dylan@bcg.com"/>
    <s v="BCG"/>
    <s v="Attn. Dylan: Evalueserve - Acknowledgment: UAV / UAS Market for USA (Unmanned Aerial Systems) _RES1063425_Feb 4, 2020"/>
    <s v="Hello Dylan, _x000d_  _x000d_   _x000d_  _x000d_  Thank you for sharing this request with us. _x000d_  _x000d_   _x000d_  _x000d_  Note that the earliest slot available to assist you is tomorrow, February 5, from our center in India. Please let us know if this is suitable for you and we will add your request in our colleagues pipeline. _x000d_  _x000d_   _x000d_  _x000d_  Looking forward to your answer.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
    <e v="#VALUE!"/>
    <n v="0"/>
    <x v="0"/>
    <d v="2020-02-04T00:00:00"/>
    <x v="0"/>
    <x v="95"/>
    <s v="Correct"/>
  </r>
  <r>
    <n v="331"/>
    <d v="2020-02-05T03:36:56"/>
    <s v="Angela Nunez"/>
    <s v="Tan, Alethea"/>
    <s v="BCG; Smarth Grover; Tanuj Anand"/>
    <s v="RE: Attn. Alethea: Evalueserve Update: Request for company background and financial data_RES1061943_February 04, 2020"/>
    <s v="Hi Alethea, _x000d_  _x000d_   _x000d_  _x000d_  As promised, we are coming back with our progress for the day. We have been able to check 22 companies more as per the earliest stated methodology. _x000d_  _x000d_   _x000d_  _x000d_  Notes:_x000d_  _x000d_  *_x0009_For Geographical Footprint (WIP) _x000d_  _x000d_  _x0009_*_x0009_Whenever the information was readily available, we captured it as per the row by row format. However, when extracting the data was more challenging, we decided to provide a brief overview on the footprint. Brief overviews have been marked in blue for your reference. _x000d_  _x000d_  *_x0009_Companies_x000d_  _x000d_  _x0009_*_x0009_For Aubert &amp; Duval, AIDC and Daido Steel Co, we have extracted some data points from Marketline’s reports, pulled from Thomson One (attached)._x000d_  _x0009_*_x0009_Howmet castings and Firth Rixson Forging had been acquired by Arconic, and given that they not have specific websites. We have not spent time on researching for the required points. Arconic has been already covered in previous work. _x000d_  _x0009_*_x0009_Trac Precision has been acquired by Chromalloy, which is yet to be covered. _x000d_  _x000d_  o   For Meggitt PLC we were not able to locate the manufacturing plants in detail, only general locations for Production plants and research facilities distributed within America, Europe and Middle east and Asia Pacific_x000d_  _x000d_  _x0009_*_x0009_For Forgit Italy information was on the lower side. While researching, we came across that is was acquired by The Carlyle Group in 2019._x000d_  _x000d_   _x000d_  _x000d_  Efforts Invested: 16 Hours (Total: 34 hours; India: 12 hours, Chile: 22 hours)_x000d_  _x000d_  Charge Code: 247767-57_x000d_  _x000d_   _x000d_  _x000d_  Way forward: Please review the work done and let us know your thoughts on this. We have reserved capacity from our India center to continue working on the remaining companies and fields. They will contact you once resuming operations at around 5am London time. we have also reserved capacity from our Chile center in case it is necessary to continue._x000d_  _x000d_   _x000d_  _x000d_  Let us know in case of anything. _x000d_  _x000d_   _x000d_  _x000d_  Best regards,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Tan, Alethea [mailto:Tan.Alethea@"/>
    <s v="247767-57_x000d_  "/>
    <n v="16"/>
    <x v="0"/>
    <d v="2020-02-04T00:00:00"/>
    <x v="48"/>
    <x v="56"/>
    <s v="Correct"/>
  </r>
  <r>
    <n v="332"/>
    <d v="2020-02-05T03:44:09"/>
    <s v="Katherine Arcaya"/>
    <s v="Alnoaimi, Abdulrahman"/>
    <s v="BCG"/>
    <s v="RE: Attn. Abdulrahman: Evalueserve Update: Compiling company information_RES1063031_Feb 4, 2020"/>
    <s v="Hi Abdulrahman,_x000d_  _x000d_   _x000d_  _x000d_  We are coming back with partial results for this task. _x000d_  _x000d_   _x000d_  _x000d_  Points to note_x000d_  _x000d_   _x000d_  _x000d_  *         So far we have captured information for 14 companies._x000d_  _x000d_  *         3 of them did not have Bios available for their leadership members (those cases were marked in yellow)._x000d_  _x000d_  *         A few explanatory notes were included in hidden comments._x000d_  _x000d_   _x000d_  _x000d_  Efforts Invested: 7.5 Hours_x000d_  _x000d_  Charge Code: 64503-01_x000d_  _x000d_   _x000d_  _x000d_  Way Forward: Please review the work shared and let us know in case of any questions. Please note that based on our current pace, we estimate we would need around 16 additional hours to complete the full task. Based on your go-ahead, we will continue work tomorrow from our center.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Tuesday, February 04, 2020 12:58 PM_x000d_  To: Alnoaimi, Abdulrahman &lt;Alnoaimi.Abdulrahman@"/>
    <s v="64503-01_x000d_  _x000d_"/>
    <n v="7.5"/>
    <x v="0"/>
    <d v="2020-02-04T00:00:00"/>
    <x v="55"/>
    <x v="88"/>
    <s v="Correct"/>
  </r>
  <r>
    <n v="333"/>
    <d v="2020-02-05T03:50:21"/>
    <s v="Nicolas Quagliotti"/>
    <s v="Nath, Saaya"/>
    <s v="Aman Bansal; BCG; Vandana Kushwaha; Tyger, Ellie"/>
    <s v="RE: Attn. Ellie: Evalueserve Deliverable: Follow up_RES1057148_February 04, 2020"/>
    <s v="Hi Saaya,_x000d_  _x000d_   _x000d_  _x000d_  Please find attached the deliverable for your request._x000d_  _x000d_   _x000d_  _x000d_  Today, we searched for Revenue and ‘Environmental Services spend’ for all 25 companies listed on the excel file, leveraging company websites, Annual Reports / 10K Reports and financial statements. For private companies, we also leveraged Factiva database. _x000d_  _x000d_   _x000d_  _x000d_  Please note that Information availability for ‘Environmental Services spend’ was on the lower side, however, we located values for ‘Environmental Liabilities’, usually disclosed by public companies, which are the estimated expenses of Operation, Maintenance and other remediation costs for Environmental Matters, disclose yearly. Hence, we created a new column ‘G’ and included these values and more information in the Comments column, for your reference._x000d_  _x000d_   _x000d_  _x000d_  Efforts Invested: 8 Hours (Total Hours India: 21 Hours; Total Hours Chile: 8 Hours ; Total Hours: 29 Hours)  _x000d_  _x000d_  Charge Code: 273141-10_x000d_  _x000d_   _x000d_  _x000d_  Hope this is useful for you and please let us know in case of any remark. Also, kindly let us know if you need further assistance on this or any future assignments.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Tuesday, February 04, 2020 10:21 AM_x000d_  To: Nath, Saaya &lt;Nath.Saaya@"/>
    <s v="273141-10_x000d_  "/>
    <n v="8"/>
    <x v="0"/>
    <d v="2020-02-04T00:00:00"/>
    <x v="56"/>
    <x v="64"/>
    <s v="Correct"/>
  </r>
  <r>
    <n v="334"/>
    <d v="2020-02-05T09:47:58"/>
    <s v="Aman Bansal"/>
    <s v="Horrocks.Amy@bcg.com"/>
    <s v="BCG"/>
    <s v="Attn. Amy: Evalueserve Deliverable: Excel manipulation || high priority_RES1052324_February 05, 2020"/>
    <s v="Hi Amy,_x000d_  _x000d_   _x000d_  _x000d_  It would be great if you could share the charge code for this request.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_x000d_  _x000d_  From: Aman Bansal &lt;Aman.Bansal@evalueserve.com &lt;mailto:Aman.Bansal@evalueserve.com&gt; &gt; _x000d_  Sent: 23 January 2020 17:41_x000d_  To: Horrocks.Amy@"/>
    <e v="#VALUE!"/>
    <n v="0"/>
    <x v="1"/>
    <d v="2020-02-05T00:00:00"/>
    <x v="0"/>
    <x v="96"/>
    <s v="Correct"/>
  </r>
  <r>
    <n v="335"/>
    <d v="2020-02-05T09:59:02"/>
    <s v="Prashant Singh"/>
    <s v="Chaudhary, Neil"/>
    <s v="BCG; Rajat Pandey; Nitika Madad"/>
    <s v="RE: Attn. Isabel: Evalueserve Deliverable_ Diagnostic of clinical trial sites_RES1048738_ February 04, 2020"/>
    <s v="Hi Neil,_x000d_  _x000d_   _x000d_  _x000d_  Thank you for sharing the request details._x000d_  _x000d_   _x000d_  _x000d_  We are in the process of scoping the request and will reach out to you with a detailed methodology and expected delivery timelines shortl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ary, Neil &lt;Chaudhary.Neil@"/>
    <e v="#VALUE!"/>
    <n v="0"/>
    <x v="1"/>
    <d v="2020-02-05T00:00:00"/>
    <x v="0"/>
    <x v="81"/>
    <s v="Correct"/>
  </r>
  <r>
    <n v="336"/>
    <d v="2020-02-05T10:14:48"/>
    <s v="Sakshi Sharma"/>
    <s v="Chaudhury.Azraa@bcg.com"/>
    <s v="BCG"/>
    <s v="Attn. Azraa: Evalueserve Update: Chemicals industry_RES1060723_February 05, 2020"/>
    <s v="Hi Azraa,_x000d_  _x000d_   _x000d_  _x000d_  Thank you for sharing the additional task, _x000d_  _x000d_   _x000d_  _x000d_  We have resumed our operations for the day from our India centre; and I am initiating work to locate reports on ‘life science research tools’ which covers information on the mentioned five processes (Protein isolation and analysis, Protein production, ELISA, Western blots and Protein microarrays). To locate the asked information, I will leverage EMIS database, followed by a General Internet search.  _x000d_  _x000d_   _x000d_  _x000d_  As of now, I plan to invest around 2-3 hours on this task and will share the covered information, by 3:30 am New Jersey time, today (February 05, 2020). _x000d_  _x000d_   _x000d_  _x000d_  Let me know in case of any changes._x000d_  _x000d_   _x000d_  _x000d_  Regards,_x000d_  _x000d_  Sakshi  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5 February 2020 00:07_x000d_  To: Chaudhury, Azraa &lt;Chaudhury.Azraa@"/>
    <e v="#VALUE!"/>
    <n v="0"/>
    <x v="1"/>
    <d v="2020-02-05T00:00:00"/>
    <x v="0"/>
    <x v="26"/>
    <s v="Correct"/>
  </r>
  <r>
    <n v="337"/>
    <d v="2020-02-05T10:15:08"/>
    <s v="Siddharrth Kumar"/>
    <s v="Singh, Nidhi"/>
    <s v="BCG; Chourasia, Amber"/>
    <s v="Attn. Nidhi: Evalueserve Update: Request for Sustainability_RES1052804_February 05, 2020"/>
    <s v="Hi Nidhi,_x000d_  _x000d_   _x000d_  _x000d_  Greetings for the day!_x000d_  _x000d_   _x000d_  _x000d_  I am now resuming work on Task 2 for Mars. After this, I will initiate work on Task 1 (B) and Task 2 for the remaining two companies using the same methodology followed in our previous updates. _x000d_  _x000d_   _x000d_  _x000d_  I will share an update, covering as much ground as possible, by 7:00 pm IST, today (February 05, 2020)._x000d_  _x000d_   _x000d_  _x000d_  Feel free to let me know in case of any queries or suggestion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4 February 2020 18:29_x000d_  To: Singh, Nidhi &lt;Singh.Nidhi@"/>
    <e v="#VALUE!"/>
    <n v="0"/>
    <x v="1"/>
    <d v="2020-02-05T00:00:00"/>
    <x v="0"/>
    <x v="19"/>
    <s v="Correct"/>
  </r>
  <r>
    <n v="338"/>
    <d v="2020-02-05T10:20:33"/>
    <s v="Ratika Saxena"/>
    <s v="VNDTuretskaya.Maria@bcg.com"/>
    <s v="BCG"/>
    <s v="Attn. Maria: Evalueserve Update: Research how governments use the customer journey/citizen centric approach to improve the services_RES1060069_February 05, 2020"/>
    <s v="Hi Maria,_x000d_  _x000d_   _x000d_  _x000d_  I hope you had a chance to review the work shared yesterday! _x000d_  _x000d_   _x000d_  _x000d_  I am resuming search to locate the case wherein the government has introduced customer centric initiatives in Bangalore city by following the earlier used methodology._x000d_  _x000d_   _x000d_  _x000d_  I will share an update by 10:30 PM Moscow time today (February 05, 2020). _x000d_  _x000d_   _x000d_  _x000d_  Let me know in case of any realignment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ND Turetskaya, Maria &lt;VNDTuretskaya.Maria@"/>
    <e v="#VALUE!"/>
    <n v="0"/>
    <x v="1"/>
    <d v="2020-02-05T00:00:00"/>
    <x v="0"/>
    <x v="21"/>
    <s v="Correct"/>
  </r>
  <r>
    <n v="339"/>
    <d v="2020-02-05T10:21:48"/>
    <s v="Aman Bansal"/>
    <s v="Massari.Giovanni@bcg.com"/>
    <s v="BCG"/>
    <s v="Attn. Giovanni: Evalueserve Acknowledgment: Support needed_RES1063621_ February 05, 2020"/>
    <s v="Hi Giovanni,_x000d_  _x000d_   _x000d_  _x000d_  We are initiating work to translate the graphical information from the shared 3 links into a tabular form in an Excel file in separate tabs. Let us know if you want a summary of qualitative information provided in these links as well._x000d_  _x000d_   _x000d_  _x000d_  Let us know, if you have any budget cap on this request. We will share our findings by 2:30 PM Zurich time, today (February 05, 2020).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5 February 2020 04:10:0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447 &lt;https://bcg.service-now.com/nav_to.do?uri=u_request_drs_kpo_evs.do%3Fsys_id=2b0f9b411b368454b176964ead4bcb85%26sysparm_stack=u_request_drs_kpo_evs_list.do&gt; _x000d_  Requestor: Massari Giovanni_x000d_  Request Subject: Support needed_x000d_  Requested Deadline: _x000d_  _x000d_  Original Request:_x000d_  From: Massari.Giovanni@"/>
    <e v="#VALUE!"/>
    <n v="0"/>
    <x v="1"/>
    <d v="2020-02-05T00:00:00"/>
    <x v="0"/>
    <x v="97"/>
    <s v="Correct"/>
  </r>
  <r>
    <n v="340"/>
    <d v="2020-02-05T10:23:14"/>
    <s v="Ankit Kumar Verma"/>
    <s v="Inumaru.Yuta@bcg.com"/>
    <s v="BCG"/>
    <s v="Attn. Yuta: Evalueserve Update: Industry 4.0 Factories Research_RES1058155_February 05, 2020"/>
    <s v="Hi Yuta, _x000d_  _x000d_   _x000d_  _x000d_  Thank you for the your Email._x000d_  _x000d_   _x000d_  _x000d_  I have done a preliminary search and found L’Oreal &lt;https://www.loreal.hk/en-hk/careers/whoyoucanbe/operations/op-fabrication&gt;  owns about 41 manufacturing plants globally, I will append the remaining facilities to the current list along with the required datapoints. Post completing work on L’Oreal, I will initiate work on P&amp;G._x000d_  _x000d_   _x000d_  _x000d_  I will share my findings for the day, covering as much as possible, by 10:30 pm Tokyo time, (February 05, 2020)._x000d_  _x000d_   _x000d_  _x000d_  Feel free to reach out in case of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
    <e v="#VALUE!"/>
    <n v="0"/>
    <x v="1"/>
    <d v="2020-02-05T00:00:00"/>
    <x v="0"/>
    <x v="18"/>
    <s v="Correct"/>
  </r>
  <r>
    <n v="341"/>
    <d v="2020-02-05T10:30:19"/>
    <s v="Tanuj Anand"/>
    <s v="Zeilig.Linor@bcg.com"/>
    <s v="BCG; Rebollo.Cristina@bcg.com"/>
    <s v="Attn. Linor: Evalueserve Capacity Release: Chemical shipping - trade flows_RES1056664_February 05, 2020"/>
    <s v="Hi Linor,_x000d_  _x000d_   _x000d_  _x000d_  I am reaching out, as we are in the process of finalizing the billing cycle for the month of January and we would really appreciate if you could share the case code for the below request._x000d_  _x000d_   _x000d_  _x000d_  Looking forward to your reply, _x000d_  _x000d_   _x000d_  _x000d_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anuj Anand &lt;Tanuj.Anand@evalueserve.com &lt;mailto:Tanuj.Anand@evalueserve.com&gt; &gt; _x000d_  Sent: 30 January 2020 14:55_x000d_  To: Zeilig.Linor@"/>
    <e v="#VALUE!"/>
    <n v="0"/>
    <x v="1"/>
    <d v="2020-02-05T00:00:00"/>
    <x v="0"/>
    <x v="98"/>
    <s v="Correct"/>
  </r>
  <r>
    <n v="342"/>
    <d v="2020-02-05T10:35:52"/>
    <s v="Meenu Kumari"/>
    <s v="Hung.Wesley@bcg.com"/>
    <s v="BCG; Shourya Jaiswal"/>
    <s v="Attn. Wesley: Evalueserve Deliverable: Cloud services for financial institutions_RES1062231_February 05, 2020"/>
    <s v="Hi Wesley, _x000d_  _x000d_   _x000d_  _x000d_  Thank you for your reply. _x000d_  _x000d_   _x000d_  _x000d_  As suggested, we are halting our efforts on this request. Please feel free to reach out to us in case of any additional help required on this request.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shared findings are helpful and in-line with your expectations. Let us know in case of assistance required on any project and we will book the earliest available slot to help you on the same._x000d_  _x000d_   _x000d_  _x000d_  Regards,_x000d_  _x000d_  Meenu &amp; Shoury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Hung, Wesley &lt;Hung.Wesley@"/>
    <e v="#VALUE!"/>
    <n v="0"/>
    <x v="1"/>
    <d v="2020-02-05T00:00:00"/>
    <x v="0"/>
    <x v="66"/>
    <s v="Correct"/>
  </r>
  <r>
    <n v="343"/>
    <d v="2020-02-05T10:44:04"/>
    <s v="Himanshu Gaur"/>
    <s v="Oyedele.Akinola@bcg.com"/>
    <s v="BCG; Shourya Jaiswal; Katherine Arcaya; Stickel.Ben@bcg.com; 'Ford, Carolyn'"/>
    <s v="RE: Attn. Akinola:  Evalueserve Update: Help with IT application vendor research_RES1060398_February 3, 2020"/>
    <s v=" _x000d_  _x000d_  Hi Akinola, _x000d_  _x000d_   _x000d_  _x000d_  Hope you had the chance to review the work shared. _x000d_  _x000d_   _x000d_  _x000d_  Since we have not heard back from you related to the remaining parameters i.e. “the how are their products lined up against the customers” and “perception of the IT tech community” which were marked as WIP in the last update shared. Therefore, we are releasing the capacity from our end. However, please feel free to reach out to us in case you further need assistance on this request. We will book the earliest available slot to assist you. _x000d_  _x000d_   _x000d_  _x000d_  Looking forward to working with you on future assignment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03 February 2020 19:12_x000d_  To: Oyedele.Akinola@"/>
    <e v="#VALUE!"/>
    <n v="0"/>
    <x v="1"/>
    <d v="2020-02-05T00:00:00"/>
    <x v="0"/>
    <x v="2"/>
    <s v="Correct"/>
  </r>
  <r>
    <n v="344"/>
    <d v="2020-02-05T10:44:13"/>
    <s v="Sanprati Sharma"/>
    <s v="Mujtaba.SyedAaqib@bcg.com"/>
    <s v="BCG"/>
    <s v="Attn. Aaqib: Evalueserve Update: Need help on travel research_RES1057309_February 05, 2020"/>
    <s v="Hi Aaqib,_x000d_  _x000d_   _x000d_  _x000d_  Greetings from our India centre!_x000d_  _x000d_   _x000d_  _x000d_  I am resuming work on the task to capture the different tour packages provided by the companies mentioned in the Tour Operator, Travel Agent and Online Travel Agents tabs of the shared Excel file. As our colleagues from the Chile have already completed work on France, India and Tour Operator tab of Germany, I will continue the work and will cover Germany Travel Agent and Online Travel Agent tabs, also all the tabs for China and UK. _x000d_  _x000d_   _x000d_  _x000d_  To locate the ask, I will check the company websites followed by conducting a General Internet search._x000d_  _x000d_   _x000d_  _x000d_  I will share an update, covering as much ground as possible, by 7:00 pm IST, today (February  05,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ofia Gonzalez &lt;Sofia.Gonzalez@evalueserve.com &lt;mailto:Sofia.Gonzalez@evalueserve.com&gt; &gt; _x000d_  Sent: 05 February 2020 03:12_x000d_  To: Mujtaba, Syed Aaqib &lt;Mujtaba.SyedAaqib@"/>
    <e v="#VALUE!"/>
    <n v="0"/>
    <x v="1"/>
    <d v="2020-02-05T00:00:00"/>
    <x v="0"/>
    <x v="0"/>
    <s v="Correct"/>
  </r>
  <r>
    <n v="345"/>
    <d v="2020-02-05T10:44:45"/>
    <s v="Ritaban Mukhopadhyay"/>
    <s v="Chourasia.Amber@bcg.com"/>
    <s v="BCG"/>
    <s v="Attn. Amber: Evalueserve Acknowledgement: Ad spend research request _RES1062664_ February 05, 2020"/>
    <s v="Hi Amber,_x000d_  _x000d_   _x000d_  _x000d_  Greetings for the day!_x000d_  _x000d_   _x000d_  _x000d_  I went through the shared Excel sheet which includes 25 Companies and after going through the instructions, I understand that you require me to search for the latest revenue along with any figure suggesting the ‘expense’ on advertising their products. _x000d_  _x000d_   _x000d_  _x000d_  To locate the required information, I will check the Annual reports, IR materials to capture the latest revenue along with information on ‘advertising expense’ for Public companies. Orbis can be leveraged to locate the revenue for private companies. I will follow up with an Open Internet Search to fill out any gaps._x000d_  _x000d_   _x000d_  _x000d_  Let us know if you would want us to go-ahead and resume work on the same, as we have already crossed the requested deadline (6 pm IST, February 4, 2020)._x000d_  _x000d_   _x000d_  _x000d_  Looking forward to you reply.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4 February 2020 15:28_x000d_  To: Chourasia.Amber@"/>
    <e v="#VALUE!"/>
    <n v="0"/>
    <x v="1"/>
    <d v="2020-02-05T00:00:00"/>
    <x v="0"/>
    <x v="80"/>
    <s v="Correct"/>
  </r>
  <r>
    <n v="346"/>
    <d v="2020-02-05T10:45:45"/>
    <s v="Smarth Grover"/>
    <s v="Tan.Alethea@bcg.com"/>
    <s v="BCG; Tanuj Anand; Angela Nunez"/>
    <s v="Attn. Alethea: Evalueserve Update: Request for company background and financial data_RES1061943_February 05, 2020"/>
    <s v="Hi Alethea,_x000d_  _x000d_   _x000d_  _x000d_  We hope you are doing well!_x000d_  _x000d_   _x000d_  _x000d_  We have resumed our operations for the day from our India centre; and are resuming work to capture information on the asked parameters for the 33 remaining companies, including 6 WIP companies (‘GKN Holdings Limited‘, ‘Precision Castparts Corp.’, ‘TransDigm Group Incorporated (NYSE:TDG)’, ‘Howmet castings’, ‘Firth Rixson Forging’, ‘Trac Precision Machining’). To locate the asked information, we will use similar methodology as shared by our colleagues from Chile center._x000d_  _x000d_   _x000d_  _x000d_  We will share an update, covering as much ground as possible, by 1:30 pm London time, today (February 5, 2020)._x000d_  _x000d_   _x000d_  _x000d_  Let us know in case of any realignments._x000d_  _x000d_   _x000d_  _x000d_  Best Regards,_x000d_  _x000d_  Tanuj and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 Alethea &lt;Tan.Alethea@"/>
    <e v="#VALUE!"/>
    <n v="0"/>
    <x v="1"/>
    <d v="2020-02-05T00:00:00"/>
    <x v="0"/>
    <x v="56"/>
    <s v="Correct"/>
  </r>
  <r>
    <n v="347"/>
    <d v="2020-02-05T10:50:26"/>
    <s v="Swapnil Jain"/>
    <s v="DaSilva, Bryann"/>
    <s v="BCG; Mansi Narang; Maria Somfelean"/>
    <s v="Attn. Bryann: Evalueserve Update: Corporate Forest Responsibility Efforts_RES1062149_February 05, 2020"/>
    <s v="Hi Bryann,_x000d_  _x000d_   _x000d_  _x000d_  Thank you for your Email. We are glad to be of help._x000d_  _x000d_   _x000d_  _x000d_  We are resuming work on the remaining 20 companies, to identify the initiative undertaken and targets completed by them on Corporate Forest Responsibility. We will leverage the earlier used methodology of scanning the sustainability report of respective companies along with conducting a quick Internet search._x000d_  _x000d_   _x000d_  _x000d_  We plan to share our findings after completing work on all the remaining companies, latest by 6:30 AM US time, today (February 05, 2020)._x000d_  _x000d_   _x000d_  _x000d_  We hope this is suitable. Let us know in case of any re-alignment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DaSilva, Bryann &lt;DaSilva.Bryann@"/>
    <e v="#VALUE!"/>
    <n v="0"/>
    <x v="1"/>
    <d v="2020-02-05T00:00:00"/>
    <x v="0"/>
    <x v="61"/>
    <s v="Correct"/>
  </r>
  <r>
    <n v="348"/>
    <d v="2020-02-05T10:50:23"/>
    <s v="Shikha Singh (CaPs-08)"/>
    <s v="Wiesner.Richard@bcg.com"/>
    <s v="BCG"/>
    <s v="Attn. Richard: Evalueserve Update: Locations ranking for greenfield med tech plants_RES1056007_February 05, 2020"/>
    <s v="Hi Richard,_x000d_  _x000d_   _x000d_  _x000d_  Greetings for the day!_x000d_  _x000d_   _x000d_  _x000d_  I hope you had a chance to review the work shared earlier. I am resuming work on the task, to locate information catering to the remaining criteria under Heading: ‘Political Environment’, ‘Infrastructure’ and ‘Other Risks’. To collate the requisite details, I will keep my approach aligned with the previously stated methodology._x000d_  _x000d_   _x000d_  _x000d_  I plan to compile my findings in an Excel file and share an update by 2:30 PM, Berlin time, today (February 05, 2020). _x000d_  _x000d_   _x000d_  _x000d_  Let me know in cases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4 February 2020 18:48_x000d_  To: Wiesner.Richard@"/>
    <e v="#VALUE!"/>
    <n v="0"/>
    <x v="1"/>
    <d v="2020-02-05T00:00:00"/>
    <x v="0"/>
    <x v="53"/>
    <s v="Correct"/>
  </r>
  <r>
    <n v="349"/>
    <d v="2020-02-05T10:50:04"/>
    <s v="Prashant Singh"/>
    <s v="Huang.Caroline@bcg.com"/>
    <s v="BCG; Peggy Meng; Florence Hao"/>
    <s v="Attn. carolie: Evalueserve Request Receipt: 汽车零部件出口数据 _RES1063568_ February 05, 2020"/>
    <s v="Hi Caroline,_x000d_  _x000d_   _x000d_  _x000d_  Thank you for reaching out to us,_x000d_  _x000d_   _x000d_  _x000d_  The Shanghai government has asked all the firms to extend the Chinese New Year break till February 9th because of the outbreak of Coronavirus. Evalueserve China is expected to resume work from February 10th onwards._x000d_  _x000d_   _x000d_  _x000d_  We will keep you posted in case there are any more updat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5 February 2020 07:57:30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568 &lt;https://bcg.service-now.com/nav_to.do?uri=u_request_drs_kpo_evs.do%3Fsys_id=b7f2d05d1bfa8454b176964ead4bcb47%26sysparm_stack=u_request_drs_kpo_evs_list.do&gt; _x000d_  Requestor: Huang Caroline_x000d_  Request Subject: 汽车零部件出口数据_x000d_  Requested Deadline: _x000d_  _x000d_  Original Request:_x000d_  From: Huang.Caroline@"/>
    <e v="#VALUE!"/>
    <n v="0"/>
    <x v="1"/>
    <d v="2020-02-05T00:00:00"/>
    <x v="0"/>
    <x v="99"/>
    <s v="Correct"/>
  </r>
  <r>
    <n v="350"/>
    <d v="2020-02-05T10:52:58"/>
    <s v="Ratika Saxena"/>
    <s v="Dolezalek.Lorenz@bcg.com; Ortmann, Jens"/>
    <s v="BCG"/>
    <s v="Attn. Lorenz: Evalueserve Acknowledgement: Locations _RES1062581_ February 05, 2020"/>
    <s v="Hi Lorenz, Hi Jens,_x000d_  _x000d_   _x000d_  _x000d_  I hope you are doing good!_x000d_  _x000d_   _x000d_  _x000d_  I will be initiating work on this request in second half of the day; and will share the detailed methodology and estimated timelines by 9:30 am Munich time._x000d_  _x000d_   _x000d_  _x000d_  Hope this works well. Let me know in case of any suggestions,_x000d_  _x000d_   _x000d_  _x000d_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ashant Singh &lt;Prashant.Singh@evalueserve.com &lt;mailto:Prashant.Singh@evalueserve.com&gt; &gt; _x000d_  Sent: 04 February 2020 15:16_x000d_  To: Dolezalek, Lorenz &lt;Dolezalek.Lorenz@"/>
    <e v="#VALUE!"/>
    <n v="0"/>
    <x v="1"/>
    <d v="2020-02-05T00:00:00"/>
    <x v="0"/>
    <x v="79"/>
    <s v="Correct"/>
  </r>
  <r>
    <n v="351"/>
    <d v="2020-02-05T11:04:12"/>
    <s v="Sanprati Sharma"/>
    <s v="Mujtaba.SyedAaqib@bcg.com"/>
    <s v="DaherMansour.Jean@bcg.com; BCG; Sofia Gonzalez"/>
    <s v="Attn. Aaqib: Evalueserve Update: Need help on travel research_RES1057309_February 05, 2020"/>
    <s v="Hi Aaqib,_x000d_  _x000d_   _x000d_  _x000d_  Apologies for the multiple emails. Marking Jean as wel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gt; _x000d_  Sent: 05 February 2020 10:44_x000d_  To: Mujtaba.SyedAaqib@"/>
    <e v="#VALUE!"/>
    <n v="0"/>
    <x v="1"/>
    <d v="2020-02-05T00:00:00"/>
    <x v="0"/>
    <x v="0"/>
    <s v="Correct"/>
  </r>
  <r>
    <n v="352"/>
    <d v="2020-02-05T11:04:40"/>
    <s v="Meenu Kumari"/>
    <s v="Newman.Dylan@bcg.com"/>
    <s v="BCG; Evans.Danielle@bcg.com"/>
    <s v="Attn. Dylan: Evalueserve Acknowledgment: UAV / UAS Market for USA (Unmanned Aerial Systems) _RES1063425_February 5, 2020"/>
    <s v="Hi Dylan,_x000d_  _x000d_   _x000d_  _x000d_  We have resumed our operations for the day from our India centre. While going through the request details, I observed that you have mentioned 5 groups related to UAV/UAS. However, I could not find any attached E-mail from Dorsten, for reference to those 5 group. Let us know if you would like us to work on this request. Also, please share the necessary files accordingly._x000d_  _x000d_   _x000d_  _x000d_  Looking forward to your reply,_x000d_  _x000d_   _x000d_  _x000d_  Best regards, 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Newman, Dylan &lt;Newman.Dylan@"/>
    <e v="#VALUE!"/>
    <n v="0"/>
    <x v="1"/>
    <d v="2020-02-05T00:00:00"/>
    <x v="0"/>
    <x v="95"/>
    <s v="Correct"/>
  </r>
  <r>
    <n v="353"/>
    <d v="2020-02-05T11:06:25"/>
    <s v="Prashant Singh"/>
    <s v="denheijer.brad@bcg.com"/>
    <s v="VazquezAnderson.Jorge@bcg.com; BCG"/>
    <s v="Attn. Brad: Evalueserve Request Receipt: Bio-pharmaceutical Regulatory Processes _RES1063453_February 05, 2020"/>
    <s v="Hi Brad,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2:30 pm Melbourne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________________________________x000d_  _x000d_  From: Request Management System_x000d_  Sent: 05 February 2020 04:19:10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453 &lt;https://bcg.service-now.com/nav_to.do?uri=u_request_drs_kpo_evs.do%3Fsys_id=34e81f891bbe08503fbd2067ec4bcb0c%26sysparm_stack=u_request_drs_kpo_evs_list.do&gt; _x000d_  Requestor: den Heijer Brad_x000d_  Request Subject: Bio-pharmaceutical Regulatory Processes_x000d_  Requested Deadline: 2020-02-04 20:00_x000d_  _x000d_  Original Request:_x000d_  Hi team, we are currently working with a bio-pharmaceutical company where a large portion of the pharmaceutical company and its products are being acquired by another entity. Our project team is looking at the implications of this carve out for the Regulatory function/team at the client. Regulatory teams at Pharmaceutical companies complete a wide variety of activities, but we are focused on 7 key processes which are relatively standardized across Regulatory teams at pharmaceutical companies. The 7 key regulatory processes we need to understand are as follows:_x000d_  1. Artwork management_x000d_  2. Label management (incl. CDS updates and national drug code)_x000d_  3. Safety submissions (incl. periodic reporting, e.g. article 57 reporting)_x000d_  4. Safety issue mgmt and urgent safety restrictions_x000d_  5. Commitments tracking, reporting and close-out_x000d_  6. License mgmt (variations incl. AR, renewals, referrals)_x000d_  7. Health Authority Interactions_x000d_  _x000d_  We have two requests for each of the 7 processes above._x000d_  A. Identify good resources that discuss/describe/depict each of these processes in more detail and make a quick summary of what info the resource found has_x000d_  B. Use the info from the resources identified in A to propose/show the major steps in each process (e.g. the approx. ~6 high level important steps that summarize the process)_x000d_  _x000d_  Spend 1 hour on A. and 30 mins on B. for each of the 7 processes. Please complete A. and B. for process 1, then complete A. and B. for process 2, and so on. Please send through your output for each of the 7 process as it is ready, we can then review the results and provide feedback / commentary as required._x000d_  _x000d_  If any questions please feel free to contact myself (denheijer.brad@"/>
    <e v="#VALUE!"/>
    <n v="0"/>
    <x v="1"/>
    <d v="2020-02-05T00:00:00"/>
    <x v="0"/>
    <x v="100"/>
    <s v="Correct"/>
  </r>
  <r>
    <n v="354"/>
    <d v="2020-02-05T11:06:43"/>
    <s v="Prince Girdhar"/>
    <s v="Ramesh.Shreekar@bcg.com"/>
    <s v="BCG; Estrellita, Vania; Bianca Metzler"/>
    <s v="Attn. Shreekar: Evalueserve Update: Need help on Telco products benchmarking_RES1058879_February 05, 2020"/>
    <s v="Hi Shreekar,_x000d_  _x000d_   _x000d_  _x000d_  Thank you for the reply._x000d_  _x000d_   _x000d_  _x000d_  I am continuing work on Thailand to capture the remaining plans for ‘AIS’. As suggested, I will capture ‘New Sim Register’ and ‘Exclusive for other mobile operators who becoming AIS Family’ plans under post-paid category and the remaining plans under the prepaid category._x000d_  _x000d_   _x000d_  _x000d_  To locate the required information, I will follow the similar methodology as shared in the previous Emails._x000d_  _x000d_   _x000d_  _x000d_  I will compile my findings in the same Excel file and share an update by, 8:30 pm Jakarta time, today (February 05, 2020)._x000d_  _x000d_   _x000d_  _x000d_  Let me know in case of any change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ianca Metzler &lt;bianca.metzler@evalueserve.com &lt;mailto:bianca.metzler@evalueserve.com&gt; &gt; _x000d_  Sent: 04 February 2020 20:30_x000d_  To: Ramesh, Shreekar &lt;Ramesh.Shreekar@"/>
    <e v="#VALUE!"/>
    <n v="0"/>
    <x v="1"/>
    <d v="2020-02-05T00:00:00"/>
    <x v="0"/>
    <x v="22"/>
    <s v="Correct"/>
  </r>
  <r>
    <n v="355"/>
    <d v="2020-02-05T11:06:56"/>
    <s v="Siddhant Sharma"/>
    <s v="Kwon.Dogeun@bcg.com"/>
    <s v="BCG"/>
    <s v="Attn. Dogeun: Evalueserve Acknowledgement: request on MAN research_RES1063463_February 05, 2020"/>
    <s v="Hi Dogeun_x000d_  _x000d_   _x000d_  _x000d_  Thank you for sharing the request._x000d_  _x000d_   _x000d_  _x000d_  I am initiating work to locate information for MAN SE &lt;https://www.corporate.man.eu/en/index.html&gt;  and its business divisions. To capture the asked information, I will be working on the three tasks in the mentioned order: _x000d_  _x000d_   _x000d_  _x000d_  *_x0009_Task 1: Locate the business divisions of the company, business model of each division and ascertaining the division responsible for Marine Engines_x000d_  *_x0009_Task 2: For each of the branch division identified – find location (including headquarters) and workforce (focusing on marine engine business)_x000d_  *_x0009_Task 3: Finding revenue for each business division (including Marine engine spare parts revenue, Marine engine service revenue, Marine engine critical parts long term contract revenue and LTSA revenue)_x000d_  _x000d_   _x000d_  _x000d_  Methodology: To capture information on the asked, I plan to refer official company website, latest available IR material, wherein I would specifically be focussing on the division that is into the operations of ‘Marine engines’. Further, I will be leveraging Factiva database (for press search) followed by a General Internet search to find the locations (headquarters) of the branch divisions. _x000d_  _x000d_   _x000d_  _x000d_  I will share my findings in an Excel file, by 10:30 PM Seoul time, today (February 5,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5 February 2020 04:31:00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463 &lt;https://bcg.service-now.com/nav_to.do?uri=u_request_drs_kpo_evs.do%3Fsys_id=b1d3e3c91b368454b176964ead4bcb69%26sysparm_stack=u_request_drs_kpo_evs_list.do&gt; _x000d_  Requestor: Kwon Dogeun_x000d_  Request Subject: RE: request on MAN research_x000d_  Requested Deadline: _x000d_  _x000d_  Original Request:_x000d_  From: Kwon.Dogeun@"/>
    <e v="#VALUE!"/>
    <n v="0"/>
    <x v="1"/>
    <d v="2020-02-05T00:00:00"/>
    <x v="0"/>
    <x v="101"/>
    <s v="Correct"/>
  </r>
  <r>
    <n v="356"/>
    <d v="2020-02-05T11:10:10"/>
    <s v="Nittya Balodia"/>
    <s v="Ghosh.Kaustav@bcg.com"/>
    <s v="BCG"/>
    <s v="Attn. Kaustav: Evalueserve Update: Help Required with benchmarking of Telematics Payment Services_RES1062397_February 05, 2020"/>
    <s v="Hi Kaustav,_x000d_  _x000d_   _x000d_  _x000d_  Thank you for your reply. I am glad that the shared output was in line with you expectations. _x000d_  _x000d_   _x000d_  _x000d_  I am resuming work to locate information on the remaining 15 non-highlighted companies, starting from Row Number 42, for the asked parameters related to in-vehicle payments and purchases, using the methodology followed in my previous updates._x000d_  _x000d_   _x000d_  _x000d_  I will compile my findings in the Excel file shared by you, and send an interim update by 3:00 pm IST, today (February 05,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hosh, Kaustav &lt;Ghosh.Kaustav@"/>
    <e v="#VALUE!"/>
    <n v="0"/>
    <x v="1"/>
    <d v="2020-02-05T00:00:00"/>
    <x v="0"/>
    <x v="69"/>
    <s v="Correct"/>
  </r>
  <r>
    <n v="357"/>
    <d v="2020-02-05T11:18:43"/>
    <s v="Prashant Singh"/>
    <s v="Ruiz.Marc@bcg.com"/>
    <s v="BCG"/>
    <s v="Attn. Marc: Evalueserve Request Receipt: Health condition market sizing for the United States (patients and market value in USD) _RES1063472_February 05, 2020"/>
    <s v="Hi Marc,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10:30 pm Miami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 _x000d_  _x000d_   _x000d_  _x000d_  _________________________________x000d_  _x000d_  F"/>
    <e v="#VALUE!"/>
    <n v="0"/>
    <x v="1"/>
    <d v="2020-02-05T00:00:00"/>
    <x v="0"/>
    <x v="102"/>
    <s v="Correct"/>
  </r>
  <r>
    <n v="358"/>
    <d v="2020-02-05T11:19:09"/>
    <s v="Vandana Kushwaha"/>
    <s v="Poon.Lynette@bcg.com"/>
    <s v="Aman Bansal; Deepak Bansal (CaPS-08); Neha Sharma; BCG"/>
    <s v="Attn. Lynette: Evalueserve Update: UOB Subsidiary Data Research _RES1059931_February 05, 2020"/>
    <s v="Hi Lynette,_x000d_  _x000d_   _x000d_  _x000d_  Hope you had a chance to review the work shared._x000d_  _x000d_   _x000d_  _x000d_  We have resumed work to update financials for UOB Indonesia using the previously shared approach and will share the final deliverable by 3:00 PM SGT, today._x000d_  _x000d_   _x000d_  _x000d_  Let us know in case of any realignments._x000d_  _x000d_   _x000d_  _x000d_  Kind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Vandana Kushwaha _x000d_  Sent: 04 February 2020 19:23_x000d_  To: Poon.Lynette@"/>
    <e v="#VALUE!"/>
    <n v="0"/>
    <x v="1"/>
    <d v="2020-02-05T00:00:00"/>
    <x v="0"/>
    <x v="24"/>
    <s v="Correct"/>
  </r>
  <r>
    <n v="359"/>
    <d v="2020-02-05T11:20:02"/>
    <s v="Nitika Madad"/>
    <s v="Gwalani.Gaurish@bcg.com"/>
    <s v="Aggarwal.Rohan@bcg.com; BCG"/>
    <s v="Attn. Gaurish: Evalueserve Acknowledgement_Oral Solid Dosage market_RES1063581_February 05, 2020"/>
    <s v="Hi Gaurish,_x000d_  _x000d_   _x000d_  _x000d_  Thank you for sharing the request with us._x000d_  _x000d_   _x000d_  _x000d_  I will initiate work to locate any report on oral dosage form drugs market on oncology during second half of the day. To source this information, I will leverage EMIS database followed by a conducting a General Internet search where I will refer to publicly accessible reports from sources like IQVIA, Evaluate Pharma, etc. which provide information on the percentage of oral dosage drugs under development in oncology._x000d_  _x000d_   _x000d_  _x000d_  In case information availability seems limited for oral dosage form drugs in oncology, I plan to leverage Clinitaltrial.gov and analyst reports to check the required oncology pipeline for oral dosage drugs._x000d_  _x000d_   _x000d_  _x000d_  I will share an update with you by 8:30 am Miami time, today (February 05, 2020)._x000d_  _x000d_   _x000d_  _x000d_  Let me know in case you have any budget cap for this request,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5 February 2020 08:16:44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581 &lt;https://bcg.service-now.com/nav_to.do?uri=u_request_drs_kpo_evs.do%3Fsys_id=dd479c951b3e8454b176964ead4bcb2b%26sysparm_stack=u_request_drs_kpo_evs_list.do&gt; _x000d_  Requestor: Gwalani Gaurish_x000d_  Request Subject: Research Request on Oral Solid Dosage market_x000d_  Requested Deadline: _x000d_  _x000d_  Original Request:_x000d_  From: Gwalani.Gaurish@"/>
    <e v="#VALUE!"/>
    <n v="0"/>
    <x v="1"/>
    <d v="2020-02-05T00:00:00"/>
    <x v="0"/>
    <x v="103"/>
    <s v="Correct"/>
  </r>
  <r>
    <n v="360"/>
    <d v="2020-02-05T11:23:42"/>
    <s v="Prashant Singh"/>
    <s v="Alnoaimi, Abdulrahman"/>
    <s v="BCG; Katherine Arcaya"/>
    <s v="RE: Attn. Abdulrahman: Evalueserve Update: Compiling company information_RES1063031_Feb 4, 2020"/>
    <s v="Hi Abdulrahman,_x000d_  _x000d_   _x000d_  _x000d_  Thank you for your Email._x000d_  _x000d_   _x000d_  _x000d_  Our colleagues in Chile are offline right now; thus, Katherine and team will continue work on the request,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lnoaimi, Abdulrahman &lt;Alnoaimi.Abdulrahman@"/>
    <e v="#VALUE!"/>
    <n v="0"/>
    <x v="1"/>
    <d v="2020-02-05T00:00:00"/>
    <x v="0"/>
    <x v="88"/>
    <s v="Correct"/>
  </r>
  <r>
    <n v="361"/>
    <d v="2020-02-05T11:24:39"/>
    <s v="Karri Veera Bhadrareddy"/>
    <s v="Ghirardi, Alessandro"/>
    <s v="BCG"/>
    <s v="Attn. Alessandro: EVS Acknowledgement: EVMP peugeout citroen platform_RES1062912_February 5, 2020"/>
    <s v="Hi Alessandro,_x000d_  _x000d_   _x000d_  _x000d_  Thank you for sharing the request with us,_x000d_  _x000d_   _x000d_  _x000d_  I am initiating work to locate information related to ‘Ongoing EVMP platform of Groupe PSA (Peugeot, Citroen and Opel)’ on the following parameters:_x000d_  _x000d_  *_x0009_Brands and models expected to be in this platform_x000d_  *_x0009_Vehicle dimensions _x000d_  *_x0009_Production volumes and locations_x000d_  *_x0009_Battery capacity in kWh_x000d_  *_x0009_Segments covered (A/B/C/D/E)_x000d_  _x000d_   _x000d_  _x000d_  To locate the asked information, I will check company website, leverage Factiva (for press articles), Thomson One (for analyst reports), followed by conducting a General internet search. _x000d_  _x000d_   _x000d_  _x000d_  Query: As per my understanding on parameter ‘Segments covered (A/B/C/D/E)’, you would like us to capture information on Groupe PSA upcoming car models that are segmented (as Segment A, B, C, D, E) on the basis of ‘length of the cars’ (Link &lt;https://www.mycarhelpline.com/index.php?option=com_latestnews&amp;view=detail&amp;n_id=149&amp;Itemid=10&gt; ). Please let me know if my understanding is correct._x000d_  _x000d_   _x000d_  _x000d_  I will compile my finding in an Excel file and share an update by 2:30 pm, Riyadh time today (February 5, 2020)._x000d_  _x000d_   _x000d_  _x000d_  Looking forward for your reply on query,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ianca Metzler &lt;bianca.metzler@evalueserve.com &lt;mailto:bianca.metzler@evalueserve.com&gt; &gt; _x000d_  Sent: 04 February 2020 20:38_x000d_  To: Ghirardi, Alessandro &lt;Ghirardi.Alessandro@"/>
    <e v="#VALUE!"/>
    <n v="0"/>
    <x v="1"/>
    <d v="2020-02-05T00:00:00"/>
    <x v="0"/>
    <x v="86"/>
    <s v="Correct"/>
  </r>
  <r>
    <n v="362"/>
    <d v="2020-02-05T11:25:56"/>
    <s v="Rajat Pandey"/>
    <s v="Chaudhary.Neil@bcg.com"/>
    <s v="BCG"/>
    <s v="Attn. Neil: Evalueserve Acknowledgement_ Medical Institution Data Collection_RES1063648_ February 05, 2020"/>
    <s v="Hi Neil,_x000d_  _x000d_   _x000d_  _x000d_  I am initiating work on the given tasks. I will prioritize Assignment 1 to capture data on the Interventional Cardiologists or Cardiothoracic Surgeons for Intermountain (IMC), Robert Wood Johnson, and Piedmont sites. As mentioned, I will look for below information:_x000d_  _x000d_   _x000d_  _x000d_  *_x0009_Staff Name – First and last name_x000d_  *_x0009_Staff Position – Interventional Cardiologist or Cardiothoracic Surgeon_x000d_  *_x0009_List of procedures they are qualified to perform. I will keep an eye for MVR (Mitral Valve Replacement), MVR (Mitral Valve Repair), TMVR (Transcather Mitral Valve Replacement), TMVr (Transcather Mitral Valve Repair), Balloon valvuloplasty_x000d_  *_x0009_Leadership positions (i.e., President, Treasurer, etc) they have in the following associations:_x000d_  _x000d_  _x0009_*_x0009_ACC – American College of Cardiology_x000d_  _x0009_*_x0009_AHA – American Heart Association_x000d_  _x0009_*_x0009_STS – Society of Thoracic Surgeons_x000d_  _x0009_*_x0009_Others_x000d_  _x000d_   _x000d_  _x000d_  Thereafter will start working on Assignment 2 to identify whether the 27 listed sites have LVAD or Heart Transplant Service on-site at the facility. _x000d_  _x000d_   _x000d_  _x000d_  To gather the information, I will scan facilities’ officials websites, press releases/news articles, ACC/AHA/STS websites, followed by a General Internet search._x000d_  _x000d_   _x000d_  _x000d_  NOTE: I would like to highlight that I will not be able to use LinkedIn for this request, due to the copyright policies of the websites._x000d_  _x000d_   _x000d_  _x000d_  As per the standard LinkedIn user agreement (that a LinkedIn User has to accept prior to using LinkedIn Services), copying and reproducing LinkedIn data without the express consent of LinkedIn or the relevant user is prohibited. The applicable restrictions are also listed below:_x000d_  _x000d_   _x000d_  _x000d_  “LinkedIn User Agreement – Section 8.2 - LinkedIn “DOs” and “DON’Ts - Don'ts. You agree that you will not:_x000d_  _x000d_  *_x0009_Scrape or copy profiles and information of others through any means (including crawlers, browser plugins and add-ons, and any other technology or manual work);_x000d_  *_x0009_Copy or use the information, content or data of others available on the Services (except as expressly authorized);_x000d_  *_x0009_Copy, modify or create derivative works of LinkedIn, the Services or any related technology (except as expressly authorized by LinkedIn);_x000d_  *_x0009_Collect, use, copy, or transfer any information obtained from LinkedIn without the consent of LinkedIn;_x000d_  *_x0009_Share or disclose information of others without their express consent. “_x000d_  _x000d_   _x000d_  _x000d_  I plan to share an update in the provided Excel file by 05:30 am Los Angeles time, today (February 05,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5 February 2020 09:59_x000d_  To: Chaudhary, Neil &lt;Chaudhary.Neil@"/>
    <e v="#VALUE!"/>
    <n v="0"/>
    <x v="3"/>
    <d v="2020-02-05T00:00:00"/>
    <x v="0"/>
    <x v="104"/>
    <s v="Correct"/>
  </r>
  <r>
    <n v="363"/>
    <d v="2020-02-05T11:27:04"/>
    <s v="Prashant Singh"/>
    <s v="Vazquez Anderson, Jorge"/>
    <s v="den Heijer, Brad; BCG"/>
    <s v="RE: Attn. Brad: Evalueserve Request Receipt: Bio-pharmaceutical Regulatory Processes _RES1063453_February 05, 2020"/>
    <s v="Hi Jorge,_x000d_  _x000d_   _x000d_  _x000d_  Thank you for your go-ahead on this._x000d_  _x000d_   _x000d_  _x000d_  The capacity has been blocked, and the team will reach out to you with a detailed methodology and expected delivery timelines before initiating efforts on the request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Vazquez Anderson, Jorge &lt;VazquezAnderson.Jorge@"/>
    <e v="#VALUE!"/>
    <n v="0"/>
    <x v="1"/>
    <d v="2020-02-05T00:00:00"/>
    <x v="0"/>
    <x v="100"/>
    <s v="Correct"/>
  </r>
  <r>
    <n v="364"/>
    <d v="2020-02-05T11:27:11"/>
    <s v="Ritaban Mukhopadhyay"/>
    <s v="Chourasia.Amber@bcg.com"/>
    <s v="BCG"/>
    <s v="Attn. Amber: Evalueserve Acknowledgement: Ad spend research request _RES1062664_ February 05, 2020"/>
    <s v="Hi Amber,_x000d_  _x000d_   _x000d_  _x000d_  Thank you for your go-ahead on this request._x000d_  _x000d_   _x000d_  _x000d_  I am initiating work on the shared list of 25 companies, using the shared methodology. As suggested, I will do an Open Internet search to identify the ‘Trade spend’ (column D), which essentially means expense made on in-store trade promotions. I will try to cover as many companies as possible and share an update by our EOD, i.e. by 7:00 pm IST, today (February 5, 2020)._x000d_  _x000d_   _x000d_  _x000d_  Let me know is case of any suggestion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ourasia, Amber &lt;Chourasia.Amber@"/>
    <e v="#VALUE!"/>
    <n v="0"/>
    <x v="1"/>
    <d v="2020-02-05T00:00:00"/>
    <x v="0"/>
    <x v="80"/>
    <s v="Correct"/>
  </r>
  <r>
    <n v="365"/>
    <d v="2020-02-05T11:28:18"/>
    <s v="Krati Goyal"/>
    <s v="Gupta.Nishant2@bcg.com"/>
    <s v="BCG; Aman Bansal"/>
    <s v="Attn. Nishant: Evalueserve Acknowledgment: Need help with identifying cluster names_RES1063621_February 05, 2020"/>
    <s v="Hi Nishant,_x000d_  _x000d_   _x000d_  _x000d_  Thank you for your time over the call. _x000d_  _x000d_   _x000d_  _x000d_  We are initiating work to identify the cluster names for the list of ~6500 entries in the Excel file. As discussed, we will work on the first 15 cities (Bangalore onwards) from the list shared by you. _x000d_  _x000d_   _x000d_  _x000d_  We understand that you want us to do the following:_x000d_  _x000d_  *_x0009_Identify the cluster name (in Column H) by selecting a common area/dominant area name by looking at the complete addresses of the outlets (in Column G) _x000d_  *_x0009_In case the cluster is very dispersed and cannot be named, we will highlight the entries in Yellow_x000d_  *_x0009_In cases where duplicate outlet names with slight spelling or address variations in a cluster are identified, we will highlight those entries in Red_x000d_  _x000d_   _x000d_  _x000d_  We plan to share an interim update by investing around 9 hours on this request, by 3:30 PM IST, today (February 05, 2020)._x000d_  _x000d_   _x000d_  _x000d_  We hope this is suitable. Let us know in case of any re-alignmen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5 February 2020 08:59:42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3621 &lt;https://bcg.service-now.com/nav_to.do?uri=u_request_drs_kpo_evs.do%3Fsys_id=9731a89d1b7e8454b176964ead4bcb3d%26sysparm_stack=u_request_drs_kpo_evs_list.do&gt; _x000d_  Requestor: Gupta Nishant (BGL)_x000d_  Request Subject: Need help with identifying cluster names_x000d_  Requested Deadline: _x000d_  _x000d_  Original Request:_x000d_  From: Gupta.Nishant2@"/>
    <e v="#VALUE!"/>
    <n v="0"/>
    <x v="1"/>
    <d v="2020-02-05T00:00:00"/>
    <x v="0"/>
    <x v="97"/>
    <s v="Correct"/>
  </r>
  <r>
    <n v="366"/>
    <d v="2020-02-05T11:28:36"/>
    <s v="Ritaban Mukhopadhyay"/>
    <s v="Connor.Tim@bcg.com"/>
    <s v="BCG"/>
    <s v="Attn. Tim: Evalueserve Capacity Release: Retail SKU Counting_RES1059622_February 05, 2020"/>
    <s v="Hi Tim,_x000d_  _x000d_   _x000d_  _x000d_  Thank you for sharing the request details._x000d_  _x000d_   _x000d_  _x000d_  I went through the Excel sheet titled – ‘Sheets_Attribute Counting’, however, I am unable to access the file from 'send.bcg' link as I believe it is in ‘Alteryx database format’. Hence, I would request you the share it in an Excel format (‘xls’/‘.xlsx’)._x000d_  _x000d_   _x000d_  _x000d_  Meanwhile, due to difference of time zone, I believe Chile will be in a better position to coordinate and work on this request. They can connect with you before proceeding with it, once they resume their operation at around 7:00 am New Jersey time today (February 5, 2020)._x000d_  _x000d_   _x000d_  _x000d_  Let us know if this works for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________________________________x000d_  _x000d_  From: Connor, Tim &lt;Connor.Tim@"/>
    <e v="#VALUE!"/>
    <n v="0"/>
    <x v="1"/>
    <d v="2020-02-05T00:00:00"/>
    <x v="0"/>
    <x v="40"/>
    <s v="Correct"/>
  </r>
  <r>
    <n v="367"/>
    <d v="2020-02-05T11:31:02"/>
    <s v="Nitika Madad"/>
    <s v="Sharma.Rishabh2@bcg.com"/>
    <s v="Kaustav; Arnav Saxena; BCG"/>
    <s v="Attn. Rishabh: Evalueserve Capacity Release_Industrial Robotics Diligence_RES1062740 _February 05, 2020"/>
    <s v="Hi Rishabh,_x000d_  _x000d_   _x000d_  _x000d_  Thank you for your Email._x000d_  _x000d_   _x000d_  _x000d_  As suggested, I am releasing the booked capacity for this request. In case you need our assistance on any other task, please feel free to reach out; we will be happy to book the earliest slot available,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arma, Rishabh (BEK) &lt;Sharma.Rishabh2@"/>
    <e v="#VALUE!"/>
    <n v="0"/>
    <x v="1"/>
    <d v="2020-02-05T00:00:00"/>
    <x v="0"/>
    <x v="84"/>
    <s v="Correct"/>
  </r>
  <r>
    <n v="368"/>
    <d v="2020-02-05T11:31:11"/>
    <s v="Aman Bansal"/>
    <s v="Khairallah.Hajar@bcg.com"/>
    <s v="BCG"/>
    <s v="Attn. Hajar: Evalueserve Acknowledgment: Warehouses geodis_RES1063197_February 05, 2020"/>
    <s v="Hi Hajar,_x000d_  _x000d_   _x000d_  _x000d_  Thank you for reaching out to us._x000d_  _x000d_   _x000d_  _x000d_  We will be able to assist you on this request in the second half of our day, today (February 05, 2020); and will get back to you with detailed methodology and timelines, by 10:30 AM Paris time.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04 February 2020 23:19_x000d_  To: Khairallah, Hajar &lt;Khairallah.Hajar@"/>
    <e v="#VALUE!"/>
    <n v="0"/>
    <x v="1"/>
    <d v="2020-02-05T00:00:00"/>
    <x v="0"/>
    <x v="90"/>
    <s v="Correct"/>
  </r>
  <r>
    <n v="369"/>
    <d v="2020-02-05T11:33:19"/>
    <s v="Prashant Singh"/>
    <s v="To, Carmen"/>
    <s v="BCG; Katherine Arcaya; Sofia Gonzalez"/>
    <s v="RE: Attn. Carmen: Evalueserve Deliverable: Help finding holistic wellness campaigns by employers_RES1062116_Feb 05, 2020"/>
    <s v="Hi carmen,_x000d_  _x000d_   _x000d_  _x000d_  Thank you for sharing the follow up request._x000d_  _x000d_   _x000d_  _x000d_  Our colleagues in Chile are offline right now; thus, Sofia and team will continue work on the request,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o, Carmen &lt;To.Carmen@"/>
    <e v="#VALUE!"/>
    <n v="0"/>
    <x v="1"/>
    <d v="2020-02-05T00:00:00"/>
    <x v="0"/>
    <x v="60"/>
    <s v="Correct"/>
  </r>
  <r>
    <n v="370"/>
    <d v="2020-02-05T11:34:33"/>
    <s v="Nitika Madad"/>
    <s v="Ahn, Alice; Chaudhury.Azraa@bcg.com"/>
    <s v="Dickinson, Abigail; BCG; Woodfinden, Leonie"/>
    <s v="Attn. Azraa &amp; Alice: Evalueserve Update_Biopharma segments with protein folding applications_RES1058356_February 05, 2020"/>
    <s v="Hi Azraa, Alice, _x000d_  _x000d_   _x000d_  _x000d_  I am glad to know that the shared output was in line with your requirements._x000d_  _x000d_   _x000d_  _x000d_  I am resuming work to locate the answers on below mentioned queries by leveraging EMIS database, analyst reports; followed by conducting a General Internet search:_x000d_  _x000d_   _x000d_  _x000d_  *_x0009_Key competitors in global polypeptide superabsorbent polymer market_x000d_  *_x0009_For crystallography, you sent a link to a paid report (https://www.zionmarketresearch.com/report/protein-crystallization-crystallography-market &lt;https://www.zionmarketresearch.com/report/protein-crystallization-crystallography-market&gt; ). You indicated the market size in 2018 and CAGR. Are these the only values you could extract without buying the report? _x000d_  *_x0009_We found a report by Zion on cryo-EM (https://www.zionmarketresearch.com/report/cryo-electron-microscopy-market &lt;https://www.zionmarketresearch.com/report/cryo-electron-microscopy-market&gt; ). Would you be able to tell us any values from this report?_x000d_  *_x0009_There is a link to a report for the structural prediction of proteins segment (https://www.grandviewresearch.com/industry-analysis/structural-biology-and-molecular-modeling-technique-market &lt;https://www.grandviewresearch.com/industry-analysis/structural-biology-and-molecular-modeling-technique-market&gt; ). Do you know what they mean by databases in this report?_x000d_  _x000d_   _x000d_  _x000d_  I will share an update on the same by 4:30 am New Jersey time, today (February 05,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ianca Metzler &lt;bianca.metzler@evalueserve.com &lt;mailto:bianca.metzler@evalueserve.com&gt; &gt; _x000d_  Sent: 04 February 2020 20:27_x000d_  To: Chaudhury, Azraa &lt;Chaudhury.Azraa@"/>
    <e v="#VALUE!"/>
    <n v="0"/>
    <x v="1"/>
    <d v="2020-02-05T00:00:00"/>
    <x v="0"/>
    <x v="8"/>
    <s v="Correct"/>
  </r>
  <r>
    <n v="371"/>
    <d v="2020-02-05T11:37:09"/>
    <s v="Shourya Jaiswal"/>
    <s v="Hara.Takaaki@bcg.com"/>
    <s v="BCG; Varunika Shah; Meenu Kumari"/>
    <s v="Attn.Takaaki: Evalueserve Acknowledgement: Research Request _RES1062458_ February 05, 2020"/>
    <s v="Hi Takaaki,_x000d_  _x000d_   _x000d_  _x000d_  Thank you for your reply._x000d_  _x000d_   _x000d_  _x000d_  We are initiating work on the request to capture the information related to financials, pilot test programmes and industry solutions offered in Unmanned Aerial Systems (UAS) and Unmanned Traffic Management (UTM) market._x000d_  _x000d_   _x000d_  _x000d_  Approach and Methodology:_x000d_  _x000d_  *_x0009_Tab: “Financial”: We will locate information on the financial figures such as revenue and revenue growth, operating profit and operating growth,  for the shared list of 31 companies in the shared Excel file. For this, we will leverage Orbis and Factiva database to gather data for the FY’s 2019, 2018 and 2017. However, we are apprehensive about the data availability on the asked parameters, since these companies are private in nature. _x000d_  *_x0009_Tab: “Pilot Test Programs”: We understand that you want us to populate details on pilot test programs for the seven test sites mentioned in the mentioned tab. For this we will consider a timeframe of three years (January, 2017 - January 2020. We will leverage Factiva database followed by conducting a press search to gather the required information_x000d_  *_x0009_Tab: “Industry Solutions”: We will validate if the given companies operate in the asked verticals and put check marks against the same. For this, we will visit company’s website and further supplement it by a General Internet search_x000d_  _x000d_   _x000d_  _x000d_  We will compile our findings in the shared Excel file and send an update, covering as much ground as possible by, 8:30 am Washington time, today (February 05, 2020)._x000d_  _x000d_   _x000d_  _x000d_  Regards,_x000d_  _x000d_  Evalueserve Team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Hara, Takaaki &lt;Hara.Takaaki@"/>
    <e v="#VALUE!"/>
    <n v="0"/>
    <x v="1"/>
    <d v="2020-02-05T00:00:00"/>
    <x v="0"/>
    <x v="71"/>
    <s v="Correct"/>
  </r>
  <r>
    <n v="372"/>
    <d v="2020-02-05T11:39:18"/>
    <s v="Prashant Singh"/>
    <s v="Mixter, Katy"/>
    <s v="BCG; Sofia Gonzalez; Katherine Arcaya"/>
    <s v="RE: Attn. Katy: Evalueserve Deliverable: Non-governmental stakeholders_RES1061607_February 5, 2020"/>
    <s v="Hi Katy,_x000d_  _x000d_   _x000d_  _x000d_  Thank you for sharing the follow up request._x000d_  _x000d_   _x000d_  _x000d_  Unfortunately, our Chile center is running at full capacity today with previously committed requests._x000d_  _x000d_   _x000d_  _x000d_  The next available slot to assist you on this request will be tomorrow, February 06, 2020 from our Chile center. The team will get back to you with a detailed methodology and expected delivery timelines, once they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ixter, Katy &lt;Mixter.Katy@"/>
    <e v="#VALUE!"/>
    <n v="0"/>
    <x v="1"/>
    <d v="2020-02-05T00:00:00"/>
    <x v="0"/>
    <x v="46"/>
    <s v="Correct"/>
  </r>
  <r>
    <n v="373"/>
    <d v="2020-02-05T11:42:10"/>
    <s v="Himanshu Gaur"/>
    <s v="Berrada.Sofia@bcg.com"/>
    <s v="BCG"/>
    <s v="RE: Attn. Sofia: Evalueserve Update: Vendor Assessment_RES1062164_February 5, 2020"/>
    <s v="Hi Sofia, _x000d_  _x000d_   _x000d_  _x000d_  Thank you for your reply and for the go ahead on the budget. I am glad that the output shared is in line with your requirements. _x000d_  _x000d_   _x000d_  _x000d_  I am resuming work, for the remaining 16 solutions (starting from Kirona Solutions) along the updated criteria as listed in the updated Excel file shared by you. As suggested, I will follow the colour coding criteria as mentioned in your E-mail and capture my findings for the remaining 16 solutions at a higher level. _x000d_  _x000d_   _x000d_  _x000d_  In order to locate this information, I have looked into company websites, blogs/ reviews on internet and further supplemented it with an Open Internet search._x000d_  _x000d_   _x000d_  _x000d_  I will share an update covering at least 3 additional solutions by 8:30 AM, New York time, today (February 5, 2020).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Berrada, Sofia &lt;Berrada.Sofia@"/>
    <e v="#VALUE!"/>
    <n v="0"/>
    <x v="1"/>
    <d v="2020-02-05T00:00:00"/>
    <x v="0"/>
    <x v="63"/>
    <s v="Correct"/>
  </r>
  <r>
    <n v="374"/>
    <d v="2020-02-05T11:43:31"/>
    <s v="Prashant Singh"/>
    <s v="Yamauchi, Katsutoshi"/>
    <s v="BCG; Paula Barb"/>
    <s v="RE: Attn. Katsutoshi: EVS - BCG - Update _RESearch on partnership model between a major bank and money transfer service providers_RES1059142_January 31,2020"/>
    <s v="Hi Katsutoshi,_x000d_  _x000d_   _x000d_  _x000d_  Thank you for your Email._x000d_  _x000d_   _x000d_  _x000d_  As suggested, we will halt our efforts on the request and release the booked capacity for the day._x000d_  _x000d_   _x000d_  _x000d_  Please feel free to reach out to us whenever in need of help.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Yamauchi, Katsutoshi &lt;Yamauchi.Katsutoshi@"/>
    <e v="#VALUE!"/>
    <n v="0"/>
    <x v="1"/>
    <d v="2020-02-05T00:00:00"/>
    <x v="0"/>
    <x v="35"/>
    <s v="Correct"/>
  </r>
  <r>
    <n v="375"/>
    <d v="2020-02-05T11:46:33"/>
    <s v="Prashant Singh"/>
    <s v="Spindler, Laura"/>
    <s v="BCG; Tamara Weitzel; Llindrisca Figueroa"/>
    <s v="RE: Attn. Laura: Evalueserve Update2: Integrations _RES1062183_ February 05, 2020"/>
    <s v="Hi Laura,_x000d_  _x000d_   _x000d_  _x000d_  Thank you for your notes._x000d_  _x000d_   _x000d_  _x000d_  Our colleagues in Chile are offline right now; thus, Llindrisca and team will get back to you on this, once our Chile center resumes operations in 6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pindler, Laura &lt;Spindler.Laura@"/>
    <e v="#VALUE!"/>
    <n v="0"/>
    <x v="1"/>
    <d v="2020-02-05T00:00:00"/>
    <x v="0"/>
    <x v="65"/>
    <s v="Correct"/>
  </r>
  <r>
    <n v="376"/>
    <d v="2020-02-05T11:50:42"/>
    <s v="Prashant Singh"/>
    <s v="Clements, James"/>
    <s v="Koeleman, Jan; Slack, Aidan; Molloy, Matthew; BCG; Marion Volk"/>
    <s v="RE: Attn: James: EVS - BCG - Mental Health Offerings in Sport and across Victoria_RES1062620_February 4, 2020"/>
    <s v="Hi James,_x000d_  _x000d_   _x000d_  _x000d_  Thank you for your notes._x000d_  _x000d_   _x000d_  _x000d_  Our colleagues in Romania are offline right now; thus, Marion and team will get back to you on this, once our Romania center resumes operations in 1 hour.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lements, James &lt;Clements.James@"/>
    <e v="#VALUE!"/>
    <n v="0"/>
    <x v="1"/>
    <d v="2020-02-05T00:00:00"/>
    <x v="0"/>
    <x v="76"/>
    <s v="Correct"/>
  </r>
  <r>
    <n v="377"/>
    <d v="2020-02-05T11:52:13"/>
    <s v="Hannah Liu"/>
    <s v="Huang.Caroline@bcg.com"/>
    <s v="BCG; Peggy Meng"/>
    <s v="Attn. Caroline: Evalueserve Acknowledgement: 汽车零部件出口数据 _RES1063568_February 05, 2020"/>
    <s v="Hi Caroline,_x000d_  _x000d_   _x000d_  _x000d_  谢谢您分享的任务。_x000d_  _x000d_   _x000d_  _x000d_  由于新型肺炎，我们要10号才能复工（10号前可在家办公），因此Wind和Hibor数据库都无法使用。_x000d_  _x000d_   _x000d_  _x000d_  我们预计花~1小时帮您在现下可用数据库里（EMIS、EIU和Statista）和网络上看看中国汽车零部件的出口按种类按地区(口岸)的出口数据，做完后发给您。_x000d_  _x000d_   _x000d_  _x000d_  如有变更，请及时联系。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uang, Caroline &lt;Huang.Caroline@"/>
    <e v="#VALUE!"/>
    <n v="0"/>
    <x v="2"/>
    <d v="2020-02-05T00:00:00"/>
    <x v="0"/>
    <x v="99"/>
    <s v="Correct"/>
  </r>
  <r>
    <n v="378"/>
    <d v="2020-02-05T12:12:52"/>
    <s v="Nitika Madad"/>
    <s v="Gwalani.Gaurish@bcg.com"/>
    <s v="BCG"/>
    <s v="Attn. Gaurish: Evalueserve Acknowledgement_Oral Solid Dosage market_RES1063581_February 05, 2020"/>
    <s v="Hi Gaurish,_x000d_  _x000d_   _x000d_  _x000d_  Thank you for your Email._x000d_  _x000d_   _x000d_  _x000d_  As of now, I am sure not about the estimated time for this request. However, I will share an update with you after spending 3 hours on this request, by 8:30 am Miami time, today (February 05, 2020)._x000d_  _x000d_   _x000d_  _x000d_  Charge Rate: You will be charged at USD 55 per hour based on actual efforts invested on the request._x000d_  _x000d_   _x000d_  _x000d_  Let me know in case of any realignment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walani, Gaurish &lt;Gwalani.Gaurish@"/>
    <e v="#VALUE!"/>
    <n v="0"/>
    <x v="1"/>
    <d v="2020-02-05T00:00:00"/>
    <x v="0"/>
    <x v="103"/>
    <s v="Correct"/>
  </r>
  <r>
    <n v="379"/>
    <d v="2020-02-05T12:20:59"/>
    <s v="Hannah Liu"/>
    <s v="Huang, Caroline"/>
    <s v="BCG; Peggy Meng"/>
    <s v="RE: Attn. Caroline: Evalueserve Acknowledgement: 汽车零部件出口数据 _RES1063568_February 05, 2020"/>
    <s v="Hi Caroline,_x000d_  _x000d_   _x000d_  _x000d_  谢谢您的建议，我们会帮您找找看中汽研CATARC的2018/2019年的年度数据。_x000d_  _x000d_   _x000d_  _x000d_  先把我们刚刚找到的发给您，结果已整理如下：_x000d_  _x000d_   _x000d_  _x000d_  _x000d_  _x000d_  (Source: EMIS Insights - 中国汽车零部件行业 2019_2023)_x000d_  _x000d_   _x000d_  _x000d_  中国汽车工业协会进出口数据中的零部件方面：_x000d_  _x000d_  2019上半年中国铝合金车轮出口情况简析 &lt;http://www.caam.org.cn/chn/4/cate_37/con_5225301.html&gt; 中提及“2019上半年，中国铝合金车轮共计出口162个国家和地区，数量≥5万只的有45个国家及地区、≥10万只的有31个、≥20万只的有19个、≥50万只的11个、≥100万的5个、≥700万的2个、≥1800万的1个。具体数据见下表：2019上半年中国铝车轮出口≥5万只45个国家及地区名单。”（表格参见链接）_x000d_  _x000d_   _x000d_  _x000d_  我们会继续根据您的建议找找看，做完后发给您。_x000d_  _x000d_   _x000d_  _x000d_  如有变更，请及时告知。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uang, Caroline &lt;Huang.Caroline@"/>
    <e v="#VALUE!"/>
    <n v="0"/>
    <x v="2"/>
    <d v="2020-02-05T00:00:00"/>
    <x v="0"/>
    <x v="99"/>
    <s v="Correct"/>
  </r>
  <r>
    <n v="380"/>
    <d v="2020-02-05T12:23:15"/>
    <s v="Hannah Liu"/>
    <s v="Huang, Caroline"/>
    <s v="BCG; Peggy Meng"/>
    <s v="RE: Attn. Caroline: Evalueserve Acknowledgement: 汽车零部件出口数据 _RES1063568_February 05, 2020"/>
    <s v="Hi Caroline,_x000d_  _x000d_   _x000d_  _x000d_  刚刚结果里参考的EMIS报告现在发给您。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annah Liu _x000d_  Sent: Wednesday, February 5, 2020 2:51 PM_x000d_  To: 'Huang, Caroline' &lt;Huang.Caroline@"/>
    <e v="#VALUE!"/>
    <n v="0"/>
    <x v="2"/>
    <d v="2020-02-05T00:00:00"/>
    <x v="0"/>
    <x v="99"/>
    <s v="Correct"/>
  </r>
  <r>
    <n v="381"/>
    <d v="2020-02-05T12:34:25"/>
    <s v="Prashant Singh"/>
    <s v="Mopuri, Abhinav"/>
    <s v="BCG; Tiwari, Ritwik"/>
    <s v="Attn. Abhinav: Evalueserve Request Receipt: RES1063696 - DRS request to scrape data on US convenience stores __February 05, 2020"/>
    <s v="Hi Ritwik,_x000d_  _x000d_   _x000d_  _x000d_  Thank you for looping us in,_x000d_  _x000d_   _x000d_  _x000d_  Hi Abhinav,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10 pm Dallas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iwari, Ritwik &lt;Tiwari.Ritwik@"/>
    <e v="#VALUE!"/>
    <n v="0"/>
    <x v="1"/>
    <d v="2020-02-05T00:00:00"/>
    <x v="0"/>
    <x v="7"/>
    <s v="Correct"/>
  </r>
  <r>
    <n v="382"/>
    <d v="2020-02-05T12:44:19"/>
    <s v="Prashant Singh"/>
    <s v="Sato.Yusuke@bcg.com"/>
    <s v="BCG"/>
    <s v="Attn. Yusuke: Evalueserve Request Receipt: Research for ESG/SDGs management of Global mega-bank _RES1063723_ February 05, 2020 "/>
    <s v="Hi Yusuke,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1 pm Tokyo time ).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
    <e v="#VALUE!"/>
    <n v="0"/>
    <x v="1"/>
    <d v="2020-02-05T00:00:00"/>
    <x v="0"/>
    <x v="105"/>
    <s v="Correct"/>
  </r>
  <r>
    <n v="383"/>
    <d v="2020-02-05T12:53:32"/>
    <s v="Adela Blaga"/>
    <s v="Raji.Maria@bcg.com"/>
    <s v="BCG"/>
    <s v="Attn. Maria: EVS - BCG - Update 2 -  List of indicators from report / FRENCH SPEAKING resource required_RES1062808_February 4, 2020"/>
    <s v="Hello Maria,_x000d_  _x000d_   _x000d_  _x000d_  Hope your day has started well._x000d_  _x000d_   _x000d_  _x000d_  We have resumed operations at our Romania center and I can now work on the next update to be shared within an hour._x000d_  _x000d_   _x000d_  _x000d_  I have also booked capacity to continue the efforts on the remaining pages of the document in the course of this day._x000d_  _x000d_   _x000d_  _x000d_  In case of any changes or suggestions,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uesday, February 4, 2020 6:02 PM_x000d_  To: 'Raji.Maria@"/>
    <e v="#VALUE!"/>
    <n v="0"/>
    <x v="4"/>
    <d v="2020-02-05T00:00:00"/>
    <x v="0"/>
    <x v="83"/>
    <s v="Correct"/>
  </r>
  <r>
    <n v="384"/>
    <d v="2020-02-05T12:54:11"/>
    <s v="Bianca Metzler"/>
    <s v="Saaby, Thomas"/>
    <s v="BCG"/>
    <s v="Attn. Thomas: EVS - BCG - Deliverable - Support need on validating website information_RES1060120_February 3, 2020"/>
    <s v="Really happy to have been of help, Thomas. Feel free to reach out whenever in need of assistance and we will be happy to book the earliest available slot._x000d_  _x000d_   _x000d_  _x000d_  Wishing you a great day ahea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aby, Thomas &lt;Saaby.Thomas@"/>
    <e v="#VALUE!"/>
    <n v="0"/>
    <x v="4"/>
    <d v="2020-02-05T00:00:00"/>
    <x v="0"/>
    <x v="47"/>
    <s v="Correct"/>
  </r>
  <r>
    <n v="385"/>
    <d v="2020-02-05T12:59:42"/>
    <s v="Vandana Kushwaha"/>
    <s v="Poon, Lynette"/>
    <s v="Aman Bansal; Deepak Bansal (CaPS-08); Neha Sharma; BCG"/>
    <s v="Attn. Lynette: Evalueserve Deliverable: UOB Subsidiary Data Research _RES1059931_February 05, 2020"/>
    <s v="Hi Lynette,_x000d_  _x000d_   _x000d_  _x000d_  With this attached Excel file, we have completed work to update financials for all the four subsidiaries (UOB Indonesia, Malaysia, China and Thailand) using the previously stated methodology. We have shared with you the links for all the source documents in our earlier E-mails._x000d_  _x000d_   _x000d_  _x000d_  Efforts Invested: 1.5 hours (Total: 41.5 hours)_x000d_  _x000d_  Charge Code: 248006-04_x000d_  _x000d_   _x000d_  _x000d_  Please review the work shared and let us know in case of any further assistance. Based on your reply, we will book the earliest available bandwidth.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oon, Lynette &lt;Poon.Lynette@"/>
    <s v="248006-04_x000d_  "/>
    <n v="1.5"/>
    <x v="1"/>
    <d v="2020-02-05T00:00:00"/>
    <x v="10"/>
    <x v="24"/>
    <s v="Correct"/>
  </r>
  <r>
    <n v="386"/>
    <d v="2020-02-05T13:01:45"/>
    <s v="Hannah Liu"/>
    <s v="Huang, Caroline"/>
    <s v="BCG; Peggy Meng"/>
    <s v="Attn. Caroline: Evalueserve Deliverable: 汽车零部件出口数据 _RES1063568_February 05, 2020"/>
    <s v="Hi Caroline,_x000d_  _x000d_   _x000d_  _x000d_  由于没有找到2018/2019年的年度或最新的关于汽车零部件出口按口岸分（按发货地分）的数据，我们已停止继续做您的任务。通过网络搜索以及EMIS上的结果来看，也只能找到您之前分享的2018年3月的数据。_x000d_  _x000d_   _x000d_  _x000d_  Efforts Invested: 1 Hour_x000d_  _x000d_  Charge Code: 418795-01_x000d_  _x000d_   _x000d_  _x000d_  希望结果对您有所帮助，如有需要，欢迎联系我们预定2月10号的Capacity（管理层商议后决定2月10日复工，无法在家办公）。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closed to February 9, 2020 to control the outbreak of novel Coronavirus._x000d_  _x000d_   _x000d_  _x000d_  From: Hannah Liu _x000d_  Sent: Wednesday, February 5, 2020 2:53 PM_x000d_  To: Huang, Caroline &lt;Huang.Caroline@"/>
    <s v="418795-01_x000d_  "/>
    <n v="1"/>
    <x v="2"/>
    <d v="2020-02-05T00:00:00"/>
    <x v="57"/>
    <x v="99"/>
    <s v="Correct"/>
  </r>
  <r>
    <n v="387"/>
    <d v="2020-02-05T13:06:40"/>
    <s v="Ratika Saxena"/>
    <s v="VNDTuretskaya.Maria@bcg.com"/>
    <s v="BCG"/>
    <s v="Attn. Maria: Evalueserve Deliverable: Research how governments use the customer journey/citizen centric approach to improve the services_RES1060069_February 05, 2020"/>
    <s v="Hi Maria,_x000d_  _x000d_   _x000d_  _x000d_  With this, I have completed my research on customer centric initiative taken by the government in Bengaluru City, thereby concluding the task for all the suggested cities and countries. I have followed the earlier used methodology to locate the asked information, and compiled my findings in the attached Excel file. Since Bengaluru is a city in the State of Karnataka and comes under the purview of Karnataka State Government, I have captured the details for an initiative by Karnataka Government which is applicable in Bengaluru._x000d_  _x000d_   _x000d_  _x000d_  Efforts Invested: 2.5 Hours (Total Hours: 45.5Hours, India: 34.5 Hours, Chile: 11 Hours)_x000d_  _x000d_  Charge Code: 11900-08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work is helpful. Let us know in case you require further research support, and we will book the earliest available slot for assisting you._x000d_  _x000d_   _x000d_  _x000d_  Have a great day ahead!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lt;Ratika.Saxena@evalueserve.com &lt;mailto:Ratika.Saxena@evalueserve.com&gt; &gt; _x000d_  Sent: 05 February 2020 10:20_x000d_  To: VNDTuretskaya.Maria@"/>
    <s v="11900-08_x000d_  _x000d_"/>
    <n v="2.5"/>
    <x v="1"/>
    <d v="2020-02-05T00:00:00"/>
    <x v="22"/>
    <x v="21"/>
    <s v="Correct"/>
  </r>
  <r>
    <n v="388"/>
    <d v="2020-02-05T13:09:02"/>
    <s v="Prashant Singh"/>
    <s v="Wang, Wray"/>
    <s v="BCG; Bhawna Vashisth"/>
    <s v="RE: Attn. Wray: Evalueserve Deliverable: Data request on all sectors_RES1059483_February 05, 2020"/>
    <s v="Hi Wray,_x000d_  _x000d_   _x000d_  _x000d_  Thank you for sharing the follow up request._x000d_  _x000d_   _x000d_  _x000d_  Unfortunately, all our centres are running at full capacity today with previously committed requests._x000d_  _x000d_   _x000d_  _x000d_  We will be assisting you on this request tomorrow, February 06, 2020 from our India center. The team will share a detailed methodology and expected delivery timelines, once we initiate work on the request tomorrow morning (7:30 am Dubai time)._x000d_  _x000d_   _x000d_  _x000d_  Hope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Wang, Wray &lt;Wang.Wray@"/>
    <e v="#VALUE!"/>
    <n v="0"/>
    <x v="1"/>
    <d v="2020-02-05T00:00:00"/>
    <x v="0"/>
    <x v="30"/>
    <s v="Correct"/>
  </r>
  <r>
    <n v="389"/>
    <d v="2020-02-05T13:15:07"/>
    <s v="Bianca Metzler"/>
    <s v="Yamauchi, Katsutoshi"/>
    <s v="BCG; Paula Barb; Prashant Singh"/>
    <s v="Attn. Katsutoshi: EVS - BCG - Update _RESearch on partnership model between a major bank and money transfer service providers_RES1059142_January 31,2020"/>
    <s v="Hi Katsutoshi,_x000d_  _x000d_   _x000d_  _x000d_  Apologies for multiple emails. This is Bianca from Romania center and I just wanted to update you that my colleague, Paula, has already shared a second update for this research, having spent 10 hours in total – I am reattaching the deliverable shared on Monday, just to be sure. Besides that, do note that we did not continue further with the task._x000d_  _x000d_   _x000d_  _x000d_  Nonetheless, in case we can be of assistance with anything els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Prashant Singh &lt;Prashant.Singh@evalueserve.com&gt; _x000d_  Sent: Wednesday, February 5, 2020 8:13 AM_x000d_  To: Yamauchi, Katsutoshi &lt;Yamauchi.Katsutoshi@"/>
    <e v="#VALUE!"/>
    <n v="0"/>
    <x v="4"/>
    <d v="2020-02-05T00:00:00"/>
    <x v="0"/>
    <x v="35"/>
    <s v="Correct"/>
  </r>
  <r>
    <n v="390"/>
    <d v="2020-02-05T13:18:05"/>
    <s v="Laura Blaga"/>
    <s v="bekki.amine@bcg.com"/>
    <s v="BCG; Natalchenko.Inna@bcg.com; EXTSorea.Andrada@bcg.com"/>
    <s v="Attn. Amine: EVS - BCG - Update 1 - Newspapers and magazines publisher revenues from social media platforms_RES1063075_February 4, 2020"/>
    <s v="Hi Amine,_x000d_  _x000d_   _x000d_  _x000d_  Trust your day has started well and hope you had a change to go through the update shared yesterday. _x000d_  _x000d_   _x000d_  _x000d_  I am writing to kindly remind you that due to low availability of information, we have put this request on hold until hearing back from you. In case you would like us to continue the search, do let us know and we will gladly help further.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Laura Blaga _x000d_  Sent: Tuesday, February 4, 2020 6:01 PM_x000d_  To: bekki.amine@"/>
    <e v="#VALUE!"/>
    <n v="0"/>
    <x v="4"/>
    <d v="2020-02-05T00:00:00"/>
    <x v="0"/>
    <x v="89"/>
    <s v="Correct"/>
  </r>
  <r>
    <n v="391"/>
    <d v="2020-02-05T13:20:43"/>
    <s v="Prashant Singh"/>
    <s v="Mixter, Katy"/>
    <s v="BCG; Sofia Gonzalez; Katherine Arcaya"/>
    <s v="RE: Attn. Katy: Evalueserve Deliverable: Non-governmental stakeholders_RES1061607_February 5, 2020"/>
    <s v="Hi Katy,_x000d_  _x000d_   _x000d_  _x000d_  All other centres at present are running at full capacity with previously committed requests. However, my colleagues will reassess their capacity and will let you know in case this request can be picked up sooner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ixter, Katy &lt;Mixter.Katy@"/>
    <e v="#VALUE!"/>
    <n v="0"/>
    <x v="1"/>
    <d v="2020-02-05T00:00:00"/>
    <x v="0"/>
    <x v="46"/>
    <s v="Correct"/>
  </r>
  <r>
    <n v="392"/>
    <d v="2020-02-05T13:27:47"/>
    <s v="Ratika Saxena"/>
    <s v="Dolezalek.Lorenz@bcg.com; Ortmann, Jens"/>
    <s v="BCG"/>
    <s v="Attn. Lorenz: Evalueserve Acknowledgement: Locations _RES1062581_ February 05, 2020"/>
    <s v="Hi Lorenz, Hi Jens,_x000d_  _x000d_   _x000d_  _x000d_  Thank you for your patience!_x000d_  _x000d_   _x000d_  _x000d_  I am initiating work to capture the location details of offices mentioned in the shared five links. As suggested, I will capture the specifics of each location in separate rows; with columns containing company name, location name, street and street number, postal code, city, state, country and website._x000d_  _x000d_   _x000d_  _x000d_  I plan to share an update, compiled in an Excel file, by 2:30 pm Munich time, today (February 05, 2020), along with further timelines (if required)._x000d_  _x000d_   _x000d_  _x000d_  Hope this works well. Let me know in case of any suggestions._x000d_  _x000d_   _x000d_  _x000d_  Best regards,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5 February 2020 10:53_x000d_  To: Dolezalek.Lorenz@"/>
    <e v="#VALUE!"/>
    <n v="0"/>
    <x v="1"/>
    <d v="2020-02-05T00:00:00"/>
    <x v="0"/>
    <x v="79"/>
    <s v="Correct"/>
  </r>
  <r>
    <n v="393"/>
    <d v="2020-02-05T13:35:34"/>
    <s v="Bianca Metzler"/>
    <s v="Kondo, Amy"/>
    <s v="BCG"/>
    <s v="Attn. Amy: EVS Acknowledgement: Open source research on landbanks_RES1062832_February 4, 2020"/>
    <s v="Hi Amy,_x000d_  _x000d_   _x000d_  _x000d_  Many thanks for sharing these additional notes with us and the charge code._x000d_  _x000d_   _x000d_  _x000d_  We can definitely start by looking up the website of the land bank together with the Email address of either a real estate person within the bank or the generic group Email, keeping in mind the time limit of 3 minutes per entry. Based on the progress we make, we will see if it will be feasible to complete the other columns too by the given deadline._x000d_  _x000d_   _x000d_  _x000d_  We will start working on this today and update the latest file shared by you, sending as much as we can cover by our EOD (11 am EST, February 5).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ondo, Amy &lt;Kondo.Amy@"/>
    <e v="#VALUE!"/>
    <n v="0"/>
    <x v="4"/>
    <d v="2020-02-05T00:00:00"/>
    <x v="0"/>
    <x v="85"/>
    <s v="Correct"/>
  </r>
  <r>
    <n v="394"/>
    <d v="2020-02-05T13:45:56"/>
    <s v="Marion Volk"/>
    <s v="Clements.James@bcg.com"/>
    <s v="Koeleman, Jan; Slack, Aidan; Molloy, Matthew; BCG"/>
    <s v="Attn: James: EVS - BCG - Mental Health Offerings in Sport and across Victoria_RES1062620_February 4, 2020"/>
    <s v="Hello James,_x000d_  _x000d_   _x000d_  _x000d_  Thank you for your reply and the directions._x000d_  _x000d_   _x000d_  _x000d_  We have resumed operations at our Romania center and will be continuing work on this task. As you requested, we will start with Workstream 1, focusing on information regarding the partnership: what they are doing together and the target population. If the information is easily available, we will  also cover columns G to L. For all partnerships we will look for quotes and pictures and include them into an PPT file, also mentioning the source of our findings and for your reference, the slide number in the Excel file. After completing this part, if time allows it, we will work on Workstream 2, points 2.2. to 2.4._x000d_  _x000d_   _x000d_  _x000d_  We will get back to you with an update by latest our EOD, February 6, 03.00 am AEDT._x000d_  _x000d_   _x000d_  _x000d_  In case of any notes or changes from your sid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Prashant Singh _x000d_  Sent: Wednesday, February 5, 2020 8:21 AM_x000d_  To: Clements, James_x000d_  Cc: Koeleman, Jan; Slack, Aidan; Molloy, Matthew; BCG; Marion Volk_x000d_  Subject: RE: Attn: James: EVS - BCG - Mental Health Offerings in Sport and across Victoria_RES1062620_February 4, 2020_x000d_  _x000d_   _x000d_  _x000d_  Hi James,_x000d_  _x000d_   _x000d_  _x000d_  Thank you for your notes._x000d_  _x000d_   _x000d_  _x000d_  Our colleagues in Romania are offline right now; thus, Marion and team will get back to you on this, once our Romania center resumes operations in 1 hour.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lements, James &lt;Clements.James@"/>
    <e v="#VALUE!"/>
    <n v="0"/>
    <x v="4"/>
    <d v="2020-02-05T00:00:00"/>
    <x v="0"/>
    <x v="76"/>
    <s v="Correct"/>
  </r>
  <r>
    <n v="395"/>
    <d v="2020-02-05T13:45:36"/>
    <s v="Yellanki Aravind Kumar"/>
    <s v="Coelho, Henrique"/>
    <s v="BCG"/>
    <s v="Attn. Henrique: Evalueserve Case Code Request: Research on plans for plants construction / capacity increase of steel in the US_RES1052457_February 05, 2020"/>
    <s v="Hi Henerique,_x000d_  _x000d_   _x000d_  _x000d_  We hope you are doing good!_x000d_  _x000d_   _x000d_  _x000d_  We are in process of finalizing the billing cycle for the month of January 2020. It would be great, if you could share the case code for below request._x000d_  _x000d_   _x000d_  _x000d_  Looking forward to your reply,_x000d_  _x000d_   _x000d_  _x000d_  Best regards,_x000d_  _x000d_  Yellanki Aravind_x000d_  _x000d_   _x000d_  _x000d_  Yellanki Kumar | Business Analyst | Evalueserve | + 91 124 462 2300 (Extn. 945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24 January 2020 01:52_x000d_  To: Coelho, Henrique &lt;Coelho.Henrique@"/>
    <e v="#VALUE!"/>
    <n v="0"/>
    <x v="1"/>
    <d v="2020-02-05T00:00:00"/>
    <x v="0"/>
    <x v="106"/>
    <s v="Correct"/>
  </r>
  <r>
    <n v="396"/>
    <d v="2020-02-05T13:54:14"/>
    <s v="Prashant Singh"/>
    <s v="Wang, Wray"/>
    <s v="BCG; Bhawna Vashisth"/>
    <s v="RE: Attn. Wray: Evalueserve Deliverable: Data request on all sectors_RES1059483_February 05, 2020"/>
    <s v="Hi Wray,_x000d_  _x000d_   _x000d_  _x000d_  All our centres at present are completely occupied with previously committed requests. The earliest available slot remains to be tomorrow, February 06, 2020 from our India center.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Wang, Wray &lt;Wang.Wray@"/>
    <e v="#VALUE!"/>
    <n v="0"/>
    <x v="1"/>
    <d v="2020-02-05T00:00:00"/>
    <x v="0"/>
    <x v="30"/>
    <s v="Correct"/>
  </r>
  <r>
    <n v="397"/>
    <d v="2020-02-05T13:56:27"/>
    <s v="Aman Bansal"/>
    <s v="Khairallah.Hajar@bcg.com"/>
    <s v="BCG"/>
    <s v="Attn. Hajar: Evalueserve Acknowledgment: Warehouses geodis_RES1063197_February 05, 2020"/>
    <s v="Hi Hajar,_x000d_  _x000d_   _x000d_  _x000d_  We are initiating work to capture the address and surface (in square meters) of Geodis &lt;https://geodis.com/&gt;  warehouses worldwide, which are used for Contract logistics activities. Below is the methodology that we plan to follow:_x000d_  _x000d_   _x000d_  _x000d_  *_x0009_We will visit the website of Geodis and then select the following in the stated manner:_x000d_  _x000d_  _x0009_*_x0009_Country_x000d_  _x0009_*_x0009_Locations_x000d_  _x0009_*_x0009_Activity: Contract Logistics_x000d_  _x000d_  *_x0009_We will capture the address and surface area (in square meters) for all the identified locations using company website and Google Maps_x000d_  *_x0009_Post completing the above tasks, we will then collect names of the nearby industries for all the identified locations_x000d_  _x000d_   _x000d_  _x000d_  We will share an update in an Excel file, covering as many locations as possible, by 2:30 PM Paris time, today (February 05, 2020)._x000d_  _x000d_   _x000d_  _x000d_  Looking forward to your reply on the query shared abov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5 February 2020 11:31_x000d_  To: Khairallah.Hajar@"/>
    <e v="#VALUE!"/>
    <n v="0"/>
    <x v="1"/>
    <d v="2020-02-05T00:00:00"/>
    <x v="0"/>
    <x v="90"/>
    <s v="Correct"/>
  </r>
  <r>
    <n v="398"/>
    <d v="2020-02-05T13:58:19"/>
    <s v="Kathrin Groszhart"/>
    <s v="Maini.Pragya@bcg.com"/>
    <s v="BCG"/>
    <s v="Attn. Pragya: Evalueserve Request Receipt: Average cost for 3rd party recruitment tools/vendors - Digital POP _RES1062773_ February 04, 2020"/>
    <s v="Hi Pragya,_x000d_  _x000d_   _x000d_  _x000d_  Hope my Email finds you well._x000d_  _x000d_   _x000d_  _x000d_  We have resumed operations at our Romania center and I am about to start work on your request. As per your suggestion, I will look for the cost of the these tools by leveraging the company websites and conducting a General Internet search for reports or press articles that might contain this kind of information. Looking at the PPT file, I noticed that some tools already have prices included thus, my focus will be on finding the cost for the rest of them, starting from slide 2 until the last._x000d_  _x000d_   _x000d_  _x000d_  Regarding the billing, do note that you will be charged at a rate of USD 55/hr. thus, in case you would like me to limit my efforts to a specific number of hours, do let me know. I will reach out with an update latest by our EOD, 4 pm, London time. In the meantime, please let me know in case of any notes or suggestions from your side.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Maria Somfelean &lt;Maria.Somfelean@evalueserve.com &lt;mailto:Maria.Somfelean@evalueserve.com&gt; &gt; _x000d_  Sent: Tuesday, February 4, 2020 3:19 PM_x000d_  To: Maini.Pragya@"/>
    <e v="#VALUE!"/>
    <n v="0"/>
    <x v="4"/>
    <d v="2020-02-05T00:00:00"/>
    <x v="0"/>
    <x v="82"/>
    <s v="Correct"/>
  </r>
  <r>
    <n v="399"/>
    <d v="2020-02-05T14:02:45"/>
    <s v="Adela Blaga"/>
    <s v="Raji.Maria@bcg.com"/>
    <s v="BCG"/>
    <s v="Attn. Maria: EVS - BCG - Update 3 -  List of indicators from report / FRENCH SPEAKING resource required_RES1062808_February 5, 2020"/>
    <s v="Hello Maria,_x000d_  _x000d_   _x000d_  _x000d_  I am sharing a third update containing graph indicators till page 22. I can confirm on this occasion that the work is going significantly faster with the shift of scope on graph indicators only._x000d_  _x000d_   _x000d_  _x000d_  Efforts Invested: 1 Hours (Total Hours: 4 Hours)_x000d_  _x000d_  Charge Code: 187405-03_x000d_  _x000d_   _x000d_  _x000d_  It would be great if you could go through this latest version of the Excel file and share any suggestions you might have. For my part, I will continue working on the task unless hearing otherwise from you._x000d_  _x000d_   _x000d_  _x000d_  Looking forward to your reply.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Wednesday, February 5, 2020 9:31 AM_x000d_  To: 'Raji.Maria@"/>
    <s v="187405-03_x000d_  "/>
    <n v="1"/>
    <x v="4"/>
    <d v="2020-02-05T00:00:00"/>
    <x v="49"/>
    <x v="83"/>
    <s v="Correct"/>
  </r>
  <r>
    <n v="400"/>
    <d v="2020-02-05T14:05:18"/>
    <s v="Sakshi Sharma"/>
    <s v="Chaudhury.Azraa@bcg.com"/>
    <s v="BCG"/>
    <s v="Attn. Azraa: Evalueserve Update: Chemicals industry_RES1060723_February 05, 2020"/>
    <s v="Hi Azraa,_x000d_  _x000d_   _x000d_  _x000d_  I hope you are doing good! _x000d_  _x000d_   _x000d_  _x000d_  In this update, I have carried out research to find out reports on ‘life science research tools’ which covers information on the processes/technologies such as Protein isolation and analysis, Protein production, ELISA, Western blots and Protein microarrays. No specific report could be located on the ‘life science research tools’; however, I have identified some reports which cover some relevant information on the ask. Please note that, the overall availability of information on the asked granularity was limited. _x000d_  _x000d_   _x000d_  _x000d_  To carry out the research, I have leveraged EMIS database, followed by a General Internet search. To retrieve the supporting documents/reports, please refer to the link: https://send.bcg.com/TsCXaVBmy1xD4m6IgZMsGrs5 _x000d_  _x000d_   _x000d_  _x000d_  Research Summary: _x000d_  _x000d_  *_x0009_EMIS_x000d_  _x000d_  *_x0009_No reports relevant to the ask could be located by leveraging the database. Thus, I referred to the reports shared by you in the trailing Email to locate any useful information in order to cover maximum information on the ask. From the report ‘Life science research tools market size, growth and trends (2013-2021) – Table of Contents’, it was mentioned that the shared five processes/technologies are covered under ‘Pure proteomic tools’ (Page 6, Link &lt;https://www.decibio.com/wp-content/uploads/2017/07/DeciBio-LSRT-Market-2017_TOC.pdf&gt; )_x000d_  *_x0009_Thus, I checked with the keyword ‘proteomic’ to locate relevant industry report on EMIS and came across a report ‘Proteomics Market_2018-2025’ published by Allied Market Research, which covers the market overview of the segment (by components, by application and by region) and its key competitors. _x000d_  *_x0009_Additionally, I tried to look for individual report for each of the processes/ technologies; however, I could only locate market reports for ‘Protein isolation and analysis’ and ‘Western bolts’ named ‘Protein Purification and Isolation Market Analysis And Segment Forecasts To 2025’ and ‘Western Blotting Market Analysis And Segment Forecasts To 2025’, respectively, which provides information on the market estimates and trend analysis _x000d_  _x000d_  *_x0009_General Internet search_x000d_  _x000d_  *_x0009_Post checking for report on EMIS, I conducted a General Internet search; however, all the reports that I came across related to ‘life science research tools’ were paid. I am mentioning the reports details below, for your reference_x000d_  _x000d_  Report 1: Life Science Tools &amp; Reagents Market 2019 - Global Industry Research Update, Future Scope, Size Estimation, Revenue, Pricing Trends, Growth Opportunity, Regional Outlook and Forecast to 2024, published by 360 Market Updates in 2019 (Link &lt;https://www.360marketupdates.com/enquiry/request-sample/13050239&gt; ); Cost for single user: USD 3,480_x000d_  _x000d_  Report 2: Global $80 Billion Life Sciences Instrumentation and Research Tools Market Forecast to 2023, published by Frost and Sullivan in 2018 (Link &lt;https://www.researchandmarkets.com/research/38ltv8/global_80?w=12&gt; ); Cost for single user: USD 4,950_x000d_  _x000d_  Report 3: $58 Billion Life Science Tools and Reagents Market 2016 - Global Report 2015-2020, published by BCC Research in 2016 (Link &lt;https://www.researchandmarkets.com/research/tpv68p/life_science&gt; ); Cost for single user: USD 2,750_x000d_  _x000d_   _x000d_  _x000d_  Efforts Invested: 2.5 hours (Total: 25 hours)_x000d_  _x000d_  Charge Code: 240883-51_x000d_  _x000d_   _x000d_  _x000d_  Way Forward: Please review the shared work and let me know in case of any queries. Since, the research carried did not yield many useful results, therefore, please let me know in case you have any suggestions regarding the same. As of now, I am holding my efforts on the task and based on your reply, I will continue work on the same.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5 February 2020 10:15_x000d_  To: Chaudhury.Azraa@"/>
    <s v="240883-51_x000d_  "/>
    <n v="2.5"/>
    <x v="1"/>
    <d v="2020-02-05T00:00:00"/>
    <x v="4"/>
    <x v="26"/>
    <s v="Correct"/>
  </r>
  <r>
    <n v="401"/>
    <d v="2020-02-05T14:21:03"/>
    <s v="Andrada Cenan"/>
    <s v="Carrasco, Jennifer"/>
    <s v="Santos, Alberto; BCG"/>
    <s v="EN Press Energy, 02-05-20"/>
    <m/>
    <e v="#VALUE!"/>
    <n v="0"/>
    <x v="4"/>
    <d v="2020-02-05T00:00:00"/>
    <x v="0"/>
    <x v="7"/>
    <s v="Correct"/>
  </r>
  <r>
    <n v="402"/>
    <d v="2020-02-05T14:29:01"/>
    <s v="Prashant Singh"/>
    <s v="Saint-Bonnet, Charlotte"/>
    <s v="BCG; Katherine Arcaya"/>
    <s v="RE: Attn. Charlotte: Evalueserve Deliverable: Request_RES1060389_ February 05, 2020"/>
    <s v="Hi Charlotte,_x000d_  _x000d_   _x000d_  _x000d_  Thank you for your Email._x000d_  _x000d_   _x000d_  _x000d_  Our colleagues in Chile are offline right now, thus; Katherine and team will get back to you on this, once our Chile center resumes operations in next 3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Saint-Bonnet, Charlotte &lt;saintbonnet.charlotte@"/>
    <e v="#VALUE!"/>
    <n v="0"/>
    <x v="1"/>
    <d v="2020-02-05T00:00:00"/>
    <x v="0"/>
    <x v="1"/>
    <s v="Correct"/>
  </r>
  <r>
    <n v="403"/>
    <d v="2020-02-05T14:30:13"/>
    <s v="Meenu Kumari"/>
    <s v="Newman.Dylan@bcg.com"/>
    <s v="BCG"/>
    <s v="Attn. Dylan: Evalueserve Acknowledgment and Call Summary: UAV / UAS Market for USA (Unmanned Aerial Systems) _RES1063425_February 5, 2020"/>
    <s v="Hi Dylan,_x000d_  _x000d_   _x000d_  _x000d_  Thank you for your reply!_x000d_  _x000d_   _x000d_  _x000d_  As discussed over the call, I am initiating work on the request to capture information on datapoints mentioned in the original request. Primarily, I will look for Size of UAV / UAS market based on Group 1-5, yearly revenue of major programs for each group, type of products, large programs, Number of programs awarded / year in each market, average program size and also identify which group lies in tactical vs. strategic product category. _x000d_  _x000d_  To collect the required information, I will leverage EMIS, Thomson One and Factiva databases, followed by conducting a General Internet search. However, I am apprehensive about the data availability on certain parameters, as on the basis of my preliminary research, I could not locate information for UAV/UAS market based on groups 1-5.Therefore, I will share whatever is possible and relevant to the ask on the best effort basis._x000d_  _x000d_   _x000d_  _x000d_  I will share an update, by 12:30 pm, Egypt time, today (February 05, 2020)._x000d_  _x000d_   _x000d_  _x000d_  As the deadline mentioned for this request is by 12:30 pm, Egypt time. I will work on the remaining part that is 2-5 on receiving a go-ahead from your end. We will halt our efforts on this request till we receive further guidance to continue our research and deadline confirmations._x000d_  _x000d_   _x000d_  _x000d_  Looking forward to your reply on deadline changes. Please let us know in case of any querie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ewman, Dylan &lt;Newman.Dylan@"/>
    <e v="#VALUE!"/>
    <n v="0"/>
    <x v="1"/>
    <d v="2020-02-05T00:00:00"/>
    <x v="0"/>
    <x v="95"/>
    <s v="Correct"/>
  </r>
  <r>
    <n v="404"/>
    <d v="2020-02-05T14:34:57"/>
    <s v="Prashant Singh"/>
    <s v="Klement.Eva@bcg.com"/>
    <s v="BCG"/>
    <s v="Attn. Eva: Evalueserve Request Receipt: Website search _RES1063906_ February 05, 2020"/>
    <s v="Hi Eva,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the request tomorrow morning (4.30 am Munich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
    <e v="#VALUE!"/>
    <n v="0"/>
    <x v="1"/>
    <d v="2020-02-05T00:00:00"/>
    <x v="0"/>
    <x v="107"/>
    <s v="Correct"/>
  </r>
  <r>
    <n v="405"/>
    <d v="2020-02-05T14:41:23"/>
    <s v="Vandana Kushwaha"/>
    <s v="Poon.Lynette@bcg.com"/>
    <s v="Aman Bansal; Deepak Bansal (CaPS-08); Neha Sharma; BCG"/>
    <s v="Attn. Lynette: Evalueserve Deliverable: UOB Subsidiary Data Research _RES1059931_February 05, 2020"/>
    <s v="Hi Lynette,_x000d_  _x000d_   _x000d_  _x000d_  In today’s deliverable, we had updated financials for UOB Indonesia only and not made any changes in other subsidiaries. _x000d_  _x000d_   _x000d_  _x000d_  Please let me know if you have any other queries. We would be happy to assist you._x000d_  _x000d_   _x000d_  _x000d_  Looking forward to working with you on future ass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oon, Lynette &lt;Poon.Lynette@"/>
    <e v="#VALUE!"/>
    <n v="0"/>
    <x v="1"/>
    <d v="2020-02-05T00:00:00"/>
    <x v="0"/>
    <x v="24"/>
    <s v="Correct"/>
  </r>
  <r>
    <n v="406"/>
    <d v="2020-02-05T15:00:40"/>
    <s v="Georgiana Techeres"/>
    <s v="Yoon.Daniel@bcg.com"/>
    <s v="BCG"/>
    <s v="EVS_Deliverable_L3Harris_4_February_2020"/>
    <m/>
    <e v="#VALUE!"/>
    <n v="0"/>
    <x v="4"/>
    <d v="2020-02-05T00:00:00"/>
    <x v="0"/>
    <x v="7"/>
    <s v="Correct"/>
  </r>
  <r>
    <n v="407"/>
    <d v="2020-02-05T15:07:00"/>
    <s v="Kathrin Groszhart"/>
    <s v="Maini, Pragya"/>
    <s v="BCG; Bolze, Augustin"/>
    <s v="Attn. Pragya: Evalueserve Request Receipt: Average cost for 3rd party recruitment tools/vendors - Digital POP _RES1062773_ February 04, 2020"/>
    <s v="Hi Pragya,_x000d_  _x000d_   _x000d_  _x000d_  Thank you for your quick reply._x000d_  _x000d_   _x000d_  _x000d_  I will then limit my efforts to two hours until Augustin confirms the budget and will be back with an update as soon as investing this time.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Maini, Pragya &lt;Maini.Pragya@"/>
    <e v="#VALUE!"/>
    <n v="0"/>
    <x v="4"/>
    <d v="2020-02-05T00:00:00"/>
    <x v="0"/>
    <x v="82"/>
    <s v="Correct"/>
  </r>
  <r>
    <n v="408"/>
    <d v="2020-02-05T15:21:57"/>
    <s v="Adela Blaga"/>
    <s v="Raji.Maria@bcg.com"/>
    <s v="BCG"/>
    <s v="Attn. Maria: EVS - BCG - Update 3 -  List of indicators from report / FRENCH SPEAKING resource required_RES1062808_February 5, 2020"/>
    <s v="Hello Maria,_x000d_  _x000d_   _x000d_  _x000d_  Many thanks for your feedback, I am glad the output is in line with your expectations._x000d_  _x000d_   _x000d_  _x000d_  I will continue efforts on the remaining pages and share a new update by our EOD, 7 pm Riyadh time._x000d_  _x000d_   _x000d_  _x000d_  Please let me know should there be any project realignments on your side._x000d_  _x000d_   _x000d_  _x000d_  Have a great afternoon,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i, Maria [mailto:Raji.Maria@"/>
    <e v="#VALUE!"/>
    <n v="0"/>
    <x v="4"/>
    <d v="2020-02-05T00:00:00"/>
    <x v="0"/>
    <x v="83"/>
    <s v="Correct"/>
  </r>
  <r>
    <n v="409"/>
    <d v="2020-02-05T15:35:54"/>
    <s v="Prashant Singh"/>
    <s v="Klement, Eva"/>
    <s v="BCG"/>
    <s v="RE: Attn. Eva: Evalueserve Request Receipt: Website search _RES1063906_ February 05, 2020"/>
    <s v="Hi Eva,_x000d_  _x000d_   _x000d_  _x000d_  Thank you for your go-ahead on this,_x000d_  _x000d_   _x000d_  _x000d_  The capacity has been blocked and the team will be in touch with more details on methodology and delivery timelines once back in the office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Klement, Eva &lt;Klement.Eva@"/>
    <e v="#VALUE!"/>
    <n v="0"/>
    <x v="1"/>
    <d v="2020-02-05T00:00:00"/>
    <x v="0"/>
    <x v="107"/>
    <s v="Correct"/>
  </r>
  <r>
    <n v="410"/>
    <d v="2020-02-05T15:42:43"/>
    <s v="Nitika Madad"/>
    <s v="Ahn, Alice; Chaudhury.Azraa@bcg.com"/>
    <s v="Dickinson, Abigail; BCG; Woodfinden, Leonie"/>
    <s v="Attn. Azraa &amp; Alice: Evalueserve Update_Biopharma segments with protein folding applications_RES1058356_February 05, 2020"/>
    <s v="Hi Azraa, Alice, _x000d_  _x000d_   _x000d_  _x000d_  Thank you for your patience!_x000d_  _x000d_   _x000d_  _x000d_  Below, I am sharing an update on the asked queries:_x000d_  _x000d_   _x000d_  _x000d_  *_x0009_Key competitors in global polypeptide superabsorbent polymer market: Unfortunately, no results could be located for the key competitors in global polypeptide superabsorbent polymer market. For this, I have leveraged EMIS database for reports, analyst reports from Thomson one and conducted a General Internet search. Though, I came across a paid report on ‘Global Biodegradable Super Absorbent Polymers &lt;https://www.adroitmarketresearch.com/industry-reports/biodegradable-super-absorbent-polymers-sap-market&gt; ’ (Price: USD 4,400) published by Adroit Market Research in 2019. This report has mentioned ‘Exotech Bio Solutions Ltd., TryEco LLC, SNF s.a.s, Ma's Group Inc, JRM Chemical, Inc.’ as some of the key players; however, we do not have access to the complete report. _x000d_  _x000d_   _x000d_  _x000d_  *_x0009_For crystallography, you sent a link to a paid report (https://www.zionmarketresearch.com/report/protein-crystallization-crystallography-market &lt;https://www.zionmarketresearch.com/report/protein-crystallization-crystallography-market&gt; ). You indicated the market size in 2018 and CAGR. Are these the only values you could extract without buying the report? : Yes Alice, I found only these values from report ‘Protein Crystallization &amp; Crystallography Market’ published by ‘Market and Market’ report in 2014 and these values were forecasted figures for 2018 as per source (Link &lt;https://www.marketsandmarkets.com/Market-Reports/protein-crystallization-market-147057058.html&gt; ). However, as mentioned earlier, we do not have access to this report and detailed information would be available after purchasing it._x000d_  _x000d_   _x000d_  _x000d_  *_x0009_We found a report by Zion on cryo-EM (https://www.zionmarketresearch.com/report/cryo-electron-microscopy-market &lt;https://www.zionmarketresearch.com/report/cryo-electron-microscopy-market&gt; ). Would you be able to tell us any values from this report?: The report has mentioned that global cryo-electron microscopy market size will be USD 598 million by 2025, at a CAGR of around 9% between 2019 and 2025._x000d_  _x000d_   _x000d_  _x000d_  *_x0009_There is a link to a report for the structural prediction of proteins segment (https://www.grandviewresearch.com/industry-analysis/structural-biology-and-molecular-modeling-technique-market &lt;https://www.grandviewresearch.com/industry-analysis/structural-biology-and-molecular-modeling-technique-market&gt; ). Do you know what they mean by databases in this report?: They are talking about PSILO database which gathered information about macromolecular and protein-ligand structural information. It intends to provide a customised storage which allows searches and dynamic visualisation among macromolecular structure and files related. The database also provides a large range of functions as well as 3D statistics queries, standardizing data from relative structures and automated annotations. And this database is the product of Chemical Computing Group, a software company specializing in research software for computational chemistry, bioinformatics, cheminformatics, docking, pharmacophore searching and molecular simulation. For more information, you can visit their company website &lt;https://www.chemcomp.com/Products.htm&gt; ._x000d_  _x000d_   _x000d_  _x000d_  Efforts Invested: 1.5 Hours (Total Hours: 18.5 Hours; India: 11.5 Hours, Chile: 7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Feel free to reach out in case of further query on this.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Nitika Madad &lt;Nitika.Madad@evalueserve.com &lt;mailto:Nitika.Madad@evalueserve.com&gt; &gt; _x000d_  Sent: 05 February 2020 11:34_x000d_  To: Ahn, Alice &lt;Ahn.Alice@"/>
    <s v="240883-51_x000d_  "/>
    <n v="1.5"/>
    <x v="1"/>
    <d v="2020-02-05T00:00:00"/>
    <x v="4"/>
    <x v="8"/>
    <s v="Correct"/>
  </r>
  <r>
    <n v="411"/>
    <d v="2020-02-05T15:45:15"/>
    <s v="Andrada Cenan"/>
    <s v="Santos, Alberto; Carrasco, Jennifer"/>
    <s v="BCG"/>
    <s v="RE: EN Press Energy, 02-05-20"/>
    <s v="Muchas gracias por tu feedback, Alberto!_x000d_  _x000d_   _x000d_  _x000d_  Voy a tomar en cuenta sus comentarios, y a partir de mañana voy a poner las noticias de Repsol las primeras en la sección de Business, y también voy a añadir las palabras “crudo”, “refinería”, “refino”, “petróleo” y “petroleo” en la búsqueda._x000d_  _x000d_   _x000d_  _x000d_  ¡Te deseo un buen día por delante!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
    <e v="#VALUE!"/>
    <n v="0"/>
    <x v="4"/>
    <d v="2020-02-05T00:00:00"/>
    <x v="0"/>
    <x v="7"/>
    <s v="Correct"/>
  </r>
  <r>
    <n v="412"/>
    <d v="2020-02-05T15:51:48"/>
    <s v="Nittya Balodia"/>
    <s v="Antony.Abby@bcg.com"/>
    <s v="Himanshu Kumar; Arnav Saxena; BCG"/>
    <s v="Attn. Abby: Evalueserve Acknowledgement: Request for industry digital trends in transportation and distribution services in US_February 05,2020"/>
    <s v="Hi Abby,_x000d_  _x000d_   _x000d_  _x000d_  I am initiating work on the below request from our Direct KPO team, to locate information on the asked points for “Monsanto / Bayer deep dive segment” mentioned in the Word Document shared originally in the request. To look for the required information, I will leverage analyst reports, check company websites, followed by conducting a press search._x000d_  _x000d_   _x000d_  _x000d_  I will compile my findings in an Excel file, and share an update with you, copying Himanshu in the Email by 7:00 PM, IST today (February 05, 2020).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_________________________________x000d_  _x000d_  From: VND Kumar, Himanshu_x000d_  Sent: Wednesday, February 5, 2020 11:27 AM_x000d_  To: Piplani, Vishakha_x000d_  Cc: Antony, Abby; MS, Sarath; bcgATservice-now_x000d_  Subject: &lt;Update&gt; Request RES1059549: Request for industry digital trends in transportation and distribution services in US _x000d_  _x000d_   _x000d_  _x000d_  ​Hi Vishakha,_x000d_  _x000d_   _x000d_  _x000d_  Good Morning! Hope you had a chance to review the findings shared in our previous update and found them useful._x000d_  _x000d_   _x000d_  _x000d_  We have reserved around 3 hours of capacity to assist you today. We plan to cover the remaining point in Industry deep dive segment i.e. “Who are the major players? What’s their market share?” and will then move on to the “Monsanto / Bayer deep- dive” segment. We have also attached the shared “Industry trends questionnaire” document in this email for your reference._x000d_  _x000d_   _x000d_  _x000d_  Since there are around seven questions in the “Monsanto / Bayer deep- dive” segment and we have limited capacity to work on this request, we might not be able finish work on all of them. We will share an update, covering as much possible, by 7 PM IST today. Also, let us know if you would like us to prioritize any specific point._x000d_  _x000d_   _x000d_  _x000d_  Looking forward to your thoughts,_x000d_  _x000d_   _x000d_  _x000d_  Warm regards,_x000d_  _x000d_  Himanshu_x000d_  _x000d_   _x000d_  _x000d_  _________________________________x000d_  _x000d_  From: VND Kumar, Himanshu_x000d_  Sent: Tuesday, February 4, 2020 8:21 PM_x000d_  To: Piplani, Vishakha_x000d_  Cc: Norris, Wes; Antony, Abby; MS, Sarath; bcgATservice-now_x000d_  Subject: &lt;Update&gt; Request RES1059549: Request for industry digital trends in transportation and distribution services in US _x000d_  _x000d_   _x000d_  _x000d_  Hi Vishakha,_x000d_  _x000d_   _x000d_  _x000d_  Thank you for email._x000d_  _x000d_   _x000d_  _x000d_  Due to paucity of time, we were not able to initiate work on the follow up task as mentioned in your previous email. _x000d_  _x000d_   _x000d_  _x000d_  In the available time today, we have completed work on first three points in “Industry deep dive segment” for agritech and agrochemicals sector and have summarized our findings in the attached Excel file. As apprehended, information on IT spend was not available for the shared sector. You may reach out to our IT Factbase team through the following link for this information - http://tabenchmarking.bcg.com/benchmark/it-factbase/​_x000d_  _x000d_   _x000d_  _x000d_  We leveraged EMIS for industry reports, Factiva for Press search followed by conducting an Open Internet search on the ask. All the backup reports and documents are shared through following send.bcg link for your reference - https://send.bcg.com/NAweEGj3NCHla2XtdZ1xQBDT_x000d_  _x000d_   _x000d_  _x000d_  Way forward – We have reserved some capacity to assist you tomorrow. Kindly let us know on which points would you like us to prioritize, once we resume our operations tomorrow._x000d_  _x000d_   _x000d_  _x000d_  Hope this helps and looking forward to your reply._x000d_  _x000d_   _x000d_  _x000d_  Warm regards,_x000d_  _x000d_  Himanshu_x000d_  _x000d_   _x000d_  _x000d_  _________________________________x000d_  _x000d_  From: Piplani, Vishakha_x000d_  Sent: Tuesday, February 4, 2020 7:40 PM_x000d_  To: VND Kumar, Himanshu_x000d_  Cc: Antony, Abby; MS, Sarath; bcgATservice-now_x000d_  Subject: RE: &lt;Update&gt; Request RES1059549: Request for industry digital trends in transportation and distribution services in US _x000d_  _x000d_   _x000d_  _x000d_  Hi Himanshu, If you still have time and can invest ~1 hour on it – please could you help me with the following;_x000d_  _x000d_   _x000d_  _x000d_  *         Industry market size and growth_x000d_  _x000d_  *         What the leading players are doing in the market in terms of digital / IT priorities_x000d_  _x000d_  *         Leading players revenue &amp; growth_x000d_  _x000d_   _x000d_  _x000d_  From: VND Kumar, Himanshu _x000d_  Sent: Tuesday, February 4, 2020 4:16 AM_x000d_  To: Piplani, Vishakha &lt;Piplani.Vishakha@"/>
    <e v="#VALUE!"/>
    <n v="0"/>
    <x v="1"/>
    <d v="2020-02-05T00:00:00"/>
    <x v="0"/>
    <x v="7"/>
    <s v="Correct"/>
  </r>
  <r>
    <n v="413"/>
    <d v="2020-02-05T15:52:15"/>
    <s v="Krati Goyal"/>
    <s v="Gupta.Nishant2@bcg.com"/>
    <s v="BCG; Aman Bansal"/>
    <s v="Attn. Nishant: Evalueserve Update: Need help with identifying cluster names_RES1063621_February 05, 2020"/>
    <s v="Hi Nishant,_x000d_  _x000d_    _x000d_  _x000d_  Thank you for your prompt response. Indeed, we will work to identify the cluster names for all the cities (62 excluding Mumbai) mentioned in your mail. However, in this update, we have worked on the below mentioned 7 cities in the attached Excel file. Please refer to the table below to get a clear view of the work-status on each city:_x000d_  _x000d_   _x000d_  _x000d_  City_x000d_  _x000d_  Status_x000d_  _x000d_  Bangalore_x000d_  _x000d_  Completed_x000d_  _x000d_  Delhi_x000d_  _x000d_  Completed_x000d_  _x000d_  Hyderabad_x000d_  _x000d_  Completed_x000d_  _x000d_  Chennai_x000d_  _x000d_  WIP_x000d_  _x000d_  Ahmedabad_x000d_  _x000d_  WIP_x000d_  _x000d_  Pune_x000d_  _x000d_  Completed_x000d_  _x000d_  Gurgaon + Faridabad_x000d_  _x000d_  WIP_x000d_  _x000d_   _x000d_  _x000d_  Key Points:_x000d_  _x000d_  *_x0009_We have highlighted all the entries in Yellow for which we could not ascertain the cluster names. We have also marked the entries in Red which had duplicate dealer names_x000d_  *_x0009_As discussed, we have not worked on the entries which did not have Cluster Ids and we have left them blank_x000d_  *_x0009_For Pune city, the dealer’s address did not seem appropriate for CD Developers-BLK (Row A6000), we have highlighted this entry in Green in the shared Excel file. Do let us know in case of any changes_x000d_  _x000d_   _x000d_  _x000d_   _x000d_  _x000d_  Efforts Invested: 10 hours_x000d_  Charge Code: Please share_x000d_  _x000d_  Note: It is taking us a bit more time to identify the duplicate dealer names depending upon the number of entries in a cluster. Do let us know if you want us to follow any alternate approach._x000d_  _x000d_  Way Forward: Please review the work shared and let us know in case of any changes or suggestions. Going ahead, we plan to continue work on the remaining cities (WIP and the rest 8 among the prioritized 15), as of now. We will share another update, covering as many cities as possible, by 7 PM IST, today (February 05, 2020)._x000d_  _x000d_  Let us know in case of any re-alignmen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upta, Nishant (BGL) &lt;Gupta.Nishant2@"/>
    <s v="Please share"/>
    <n v="10"/>
    <x v="1"/>
    <d v="2020-02-05T00:00:00"/>
    <x v="8"/>
    <x v="97"/>
    <s v="Correct"/>
  </r>
  <r>
    <n v="414"/>
    <d v="2020-02-05T15:55:08"/>
    <s v="Ankit Kumar Verma"/>
    <s v="Inumaru.Yuta@bcg.com"/>
    <s v="BCG"/>
    <s v="Attn. Yuta: Evalueserve Update: Industry 4.0 Factories Research_RES1058155_February 05, 2020"/>
    <s v="Hi Yuta, _x000d_  _x000d_   _x000d_  _x000d_  Thank you for the suggestion._x000d_  _x000d_   _x000d_  _x000d_  In our previous updates, we have already checked for the exhaustiveness of facilities for all the companies covered earlier (ELC, Shiseido, LVMH, KOSE and L’Oreal). However, as suggested, we will revisit the Excel file to check the comprehensiveness of facilities for these companies before resuming work on P&amp;G. Post completing work on these companies, I will then resume work on P&amp;G. Hope this works._x000d_  _x000d_   _x000d_  _x000d_  I will share my findings for the day, covering as much as possible, by 10:30 pm Tokyo time, (February 05, 2020)._x000d_  _x000d_   _x000d_  _x000d_  Feel free to reach out in case of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
    <e v="#VALUE!"/>
    <n v="0"/>
    <x v="1"/>
    <d v="2020-02-05T00:00:00"/>
    <x v="0"/>
    <x v="18"/>
    <s v="Correct"/>
  </r>
  <r>
    <n v="415"/>
    <d v="2020-02-05T16:06:20"/>
    <s v="Emanuela Berchi"/>
    <s v="Kern, Maxime"/>
    <s v="BCG; Liliana Polgar"/>
    <s v="EVS - BCG - TMT IGTI Newsletter - February 05, 2020   "/>
    <s v="Hi Maxime,_x000d_  _x000d_   _x000d_  _x000d_  Thank you for your Email. We will go through your questions and come back with the answers later today._x000d_  _x000d_   _x000d_  _x000d_  In the meantime I am attaching the latest version of the newsletter. Today I have selected 2 articles with a global focus, 3 for Italy, 1 concerning Turkey and 1 regarding Israel._x000d_  _x000d_   _x000d_  _x000d_  Best wishes,_x000d_  _x000d_  Emanuela_x000d_  _x000d_   _x000d_  _x000d_  Emanuela Berchi | Business Analyst | Evalueserve | +40 364 730 300 (Extn. 3138) _x000d_  _x000d_   _x000d_  _x000d_  S.C. Evalueserve S.R.L., Olimpia Business Center, Calea Dorobantilor, 98-100, Etaj 7, Cluj-Napoca, Cluj 400609, Romania_x000d_  _x000d_   _x000d_  _x000d_  From: Kern, Maxime [mailto:Kern.Maxime@"/>
    <e v="#VALUE!"/>
    <n v="0"/>
    <x v="4"/>
    <d v="2020-02-05T00:00:00"/>
    <x v="0"/>
    <x v="7"/>
    <s v="Correct"/>
  </r>
  <r>
    <n v="416"/>
    <d v="2020-02-05T16:17:07"/>
    <s v="Karri Veera Bhadrareddy"/>
    <s v="Ghiardi, Alessandro"/>
    <s v="BCG"/>
    <s v="Attn. Alessandro: EVS Update: EVMP peugeout citroen platform_RES1062912_February 5, 2020"/>
    <s v="Hi Alessandro,_x000d_  _x000d_   _x000d_  _x000d_  Thank you for your reply,_x000d_  _x000d_   _x000d_  _x000d_  In this update, I have spent 3 hours to locate information related to ‘Ongoing EVMP platform of Groupe PSA (Peugeot, Citroen and Opel)’ on the asked parameters. I have compiled my findings in the ‘Data’ tab of the attached Excel file. _x000d_  _x000d_   _x000d_  _x000d_  In the available time, I have completed work on following parameters: ‘Brands and models, Vehicle dimensions, Production locations, Battery capacity in kWh, Segments covered (A/B/C/D/E)’; however, the work on parameter ‘Production capacity’ is still pending. To locate the asked information, I have followed the similar methodology as stated in the trailing Email._x000d_  _x000d_   _x000d_  _x000d_  Notes:_x000d_  _x000d_  *_x0009_Please note that I have captured information on ‘Common Modular Platform (CMP)’ and ‘Efficient Modular Platform 2 (EMP2)’ as no information related to ‘EVMP’ platform was available on Groupe PSA’s official website. Hope this is suitable _x000d_  _x000d_  Following is the excerpt from company website (Link &lt;https://www.groupe-psa.com/en/automotive-group/innovation/groupe-psa-lelectrification-en-marche/&gt; ), for your reference: ‘Groupe PSA is focusing on building its models on two platforms, the ‘Common Modular Platform (CMP)’ and the ‘Efficient Modular Platform 2 (EMP2)’, which are able to integrate any of the powertrains in its line-up, whether internal combustion, electric or hybrid. These modular, multi-energy and global platforms provide technological flexibility to meet customers’ various expectations’ _x000d_  _x000d_  *_x0009_I came across a link on company website that contains information about the upcoming models and brands of Groupe PSA (Link &lt;https://www.groupe-psa.com/en/automotive-group/innovation/groupe-psa-lelectrification-en-marche/&gt; ) and hence captured the required information from this link_x000d_  *_x0009_I also came across few upcoming models (under both platforms) of ‘DS Automobiles’ which is a brand of Groupe PSA (Link &lt;https://www.groupe-psa.com/en/newsroom/brand/a-chaque-personnalite-sa-ds/&gt; ) and also captured information on the same_x000d_  *_x0009_I have marked ‘-’ in those cells where the information could not be located_x000d_  _x000d_   _x000d_  _x000d_  Additional Information:_x000d_  _x000d_   _x000d_  _x000d_  During my research, I came across some additional information on vehicle component plants of Groupe PSA that I have provided in the below mentioned snippet. Hope this is helpful._x000d_  _x000d_   _x000d_  _x000d_  _x000d_  _x000d_   _x000d_  _x000d_  Efforts Invested: 3 Hours_x000d_  _x000d_  Charge Code: 264593-69_x000d_  _x000d_   _x000d_  _x000d_  Budget Extension: _x000d_  _x000d_  *_x0009_As mentioned above, the work on parameter ‘production capacity’ is still pending. Do let me know in case you would like me to continue work and capture this information for a total 11 facilities (as captured in Excel file)_x000d_  *_x0009_Also, as of now, it is not possible for me to provide you a budget estimate as I have not yet initiated work on this parameter. However, I would like to give you a heads-up that the information availability on this parameter might be limited_x000d_  _x000d_   _x000d_  _x000d_  Looking forward to your reply on budget extension,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Ghirardi, Alessandro &lt;Ghirardi.Alessandro@"/>
    <s v="264593-69_x000d_  "/>
    <n v="3"/>
    <x v="1"/>
    <d v="2020-02-05T00:00:00"/>
    <x v="58"/>
    <x v="86"/>
    <s v="Correct"/>
  </r>
  <r>
    <n v="417"/>
    <d v="2020-02-05T16:39:39"/>
    <s v="Kathrin Groszhart"/>
    <s v="Bolze.Augustin@bcg.com; Maini.Pragya@bcg.com"/>
    <s v="BCG"/>
    <s v="Attn. Pragya: EVS - BCG - Update 1 - Average cost for 3rd party recruitment tools/vendors - Digital POP _RES1062773_ February 5, 2020"/>
    <s v="Hi Augustin and Pragya,_x000d_  _x000d_   _x000d_  _x000d_  Many thanks for your reply on this. After investing two hours into this request by conducting a General Web search, I managed to find prices and estimates for 5 out of 14 companies whose product prices were not yet included in the PPT file. For your reference, I have added the sources in the notes._x000d_  _x000d_   _x000d_  _x000d_  Please note that I looked at various websites and also reviews of the respective softwares’ but most of the prices were not available, as they are customized based on a variety of factors, all of these companies suggesting to contact them for their pricing information. For example, pricing for Mya is based on the number of candidates the customer’s company processes each month. (Source &lt;https://recruitingtools.com/mya-recruiting-artificial-intelligence/&gt; ) _x000d_  _x000d_   _x000d_  _x000d_  Besides the General Web search, I have also leveraged Thomson One for reports but unfortunately, these mostly contain a general overview of the respective players. I could invest two additional hours into this task, but based on the results found thus far, additional data might not be available. _x000d_  _x000d_   _x000d_  _x000d_  It would be great if you could let me know how to proceed._x000d_  _x000d_   _x000d_  _x000d_  Efforts Invested: 2 Hours_x000d_  _x000d_  Charge Code: 187403-87_x000d_  _x000d_   _x000d_  _x000d_  I look forward to your thoughts.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Bolze, Augustin &lt;Bolze.Augustin@"/>
    <s v="187403-87_x000d_  "/>
    <n v="2"/>
    <x v="4"/>
    <d v="2020-02-05T00:00:00"/>
    <x v="59"/>
    <x v="82"/>
    <s v="Correct"/>
  </r>
  <r>
    <n v="418"/>
    <d v="2020-02-05T16:47:48"/>
    <s v="Hager M.G."/>
    <s v="Afshar.Sirous@bcg.com"/>
    <s v="Hager.MG@bcg.com; BCG"/>
    <s v="RES1064062 - New project - store service mapping"/>
    <s v="Dear Sirous, _x000d_  _x000d_   _x000d_  _x000d_  _x000d_  Thanks for reaching out! I agree with you that I think this is best for the EVS rapid research team, I've copied them in here. Let us know if we can help further. _x000d_  _x000d_  Thanks!_x000d_  _x000d_  MG_x000d_  _x000d_  _x000d_  ______________________________________________________________________________________________________x000d_  _x000d_  M.G. Hager _x000d_  Research Lead_x000d_  _x000d_  THE BOSTON CONSULTING GROUP _x000d_  Level 24, Citi Tower _x000d_  Canary Wharf_x000d_  London, E14 5LQ ▪ United Kingdom_x000d_  _x000d_  Tel. ++44 20 31400 816_x000d_  Hager.MG@"/>
    <e v="#VALUE!"/>
    <n v="0"/>
    <x v="3"/>
    <d v="2020-02-05T00:00:00"/>
    <x v="0"/>
    <x v="7"/>
    <s v="Correct"/>
  </r>
  <r>
    <n v="419"/>
    <d v="2020-02-05T16:51:58"/>
    <s v="Swapnil Jain"/>
    <s v="DaSilva, Bryann"/>
    <s v="BCG; Mansi Narang"/>
    <s v="Attn. Bryann: Evalueserve Update: Corporate Forest Responsibility Efforts_RES1062149_February 05, 2020"/>
    <s v="Hi Bryann,_x000d_  _x000d_   _x000d_  _x000d_  We are left with two companies and would require some additional time to finalize the output. We will share the deliverable by 8:30 am US time, today (February 05, 2020)._x000d_  _x000d_   _x000d_  _x000d_  Hope this will cause no inconvenience.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wapnil Jain _x000d_  Sent: 05 February 2020 10:50_x000d_  To: DaSilva, Bryann &lt;DaSilva.Bryann@"/>
    <e v="#VALUE!"/>
    <n v="0"/>
    <x v="1"/>
    <d v="2020-02-05T00:00:00"/>
    <x v="0"/>
    <x v="61"/>
    <s v="Correct"/>
  </r>
  <r>
    <n v="420"/>
    <d v="2020-02-05T16:56:38"/>
    <s v="Prashant Singh"/>
    <s v="Mujera.Shirley@bcg.com"/>
    <s v="BCG"/>
    <s v="Attn. Shirley: Evalueserve Request Receipt: Telco pricing _RES1064073_ February 05, 2020"/>
    <s v="Hi Shirley,_x000d_  _x000d_   _x000d_  _x000d_  Thank you for reaching out to us,_x000d_  _x000d_   _x000d_  _x000d_  All our centres are running at full capacity today with previously committed requests. Unfortunately, we won’t be able to assist you on this request by the mentioned deadline._x000d_  _x000d_   _x000d_  _x000d_  The earliest available slot to assist you on this request is tomorrow, February 06, 2020 from our India center. Let us know if the timeline works for you and we will book the bandwidth accordingly. The team will reach out to you with a detailed methodology and expected delivery timelines once we initiate work on it tomorrow morning. (7 am Nairobi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________________________________x000d_  _x000d_  From: Request Management System_x000d_  Sent: 05 February 2020 16:35:3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4073 &lt;https://bcg.service-now.com/nav_to.do?uri=u_request_drs_kpo_evs.do%3Fsys_id=899902d51bba0854b176964ead4bcbf6%26sysparm_stack=u_request_drs_kpo_evs_list.do&gt; _x000d_  Requestor: Mujera Shirley_x000d_  Request Subject: Telco pricing_x000d_  Requested Deadline: _x000d_  _x000d_  Original Request:_x000d_  From: Mujera.Shirley@"/>
    <e v="#VALUE!"/>
    <n v="0"/>
    <x v="1"/>
    <d v="2020-02-05T00:00:00"/>
    <x v="0"/>
    <x v="108"/>
    <s v="Correct"/>
  </r>
  <r>
    <n v="421"/>
    <d v="2020-02-05T17:13:35"/>
    <s v="Prashant Singh"/>
    <s v="Mujera, Shirley"/>
    <s v="BCG"/>
    <s v="RE: Attn. Shirley: Evalueserve Request Receipt: Telco pricing _RES1064073_ February 05, 2020"/>
    <s v="Hi Shirley,_x000d_  _x000d_   _x000d_  _x000d_  Thank you for your go-ahead on this,_x000d_  _x000d_   _x000d_  _x000d_  The capacity has been blocked and the team will be in touch with more details on methodology and delivery timelines once back in the office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Mujera, Shirley &lt;Mujera.Shirley@"/>
    <e v="#VALUE!"/>
    <n v="0"/>
    <x v="1"/>
    <d v="2020-02-05T00:00:00"/>
    <x v="0"/>
    <x v="108"/>
    <s v="Correct"/>
  </r>
  <r>
    <n v="422"/>
    <d v="2020-02-05T17:23:19"/>
    <s v="Bianca Metzler"/>
    <s v="Kwon.Dogeun@bcg.com"/>
    <s v="BCG; Siddhant Sharma"/>
    <s v="Attn. Dogeun: EVS Acknowledgement: request on MAN research_RES1063006_February 4, 2020"/>
    <s v="Hi Dogeun,_x000d_  _x000d_   _x000d_  _x000d_  Many thanks for your notes and go-ahead on this. I was already out of the office by that time but my colleague, Siddhant, is already working on this task and will be in touch later today with an update, taking into consideration your previous emails. For a smoother communication, it would be great if you could keep our DL (bcg@evalueserve.com &lt;mailto:bcg@evalueserve.com&gt; ) marked in all emails, to make sure that you receive a reply in due time._x000d_  _x000d_  Hope this works for you and do let us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won, Dogeun &lt;Kwon.Dogeun@"/>
    <e v="#VALUE!"/>
    <n v="0"/>
    <x v="4"/>
    <d v="2020-02-05T00:00:00"/>
    <x v="0"/>
    <x v="87"/>
    <s v="Correct"/>
  </r>
  <r>
    <n v="423"/>
    <d v="2020-02-05T17:24:08"/>
    <s v="Siddhant Sharma"/>
    <s v="Gupta.Siddhartha@bcg.com"/>
    <s v="BCG"/>
    <s v="Attn. Siddharth: Evalueserve Capacity Update: Need help on land cost data._RES1029783_February 05, 2020"/>
    <s v="Hi Siddharth,_x000d_  _x000d_  _x000d_  Thank you for your Email._x000d_  _x000d_   _x000d_  _x000d_  Unfortunately, we cannot initiate work on this request today as India centre is fully occupied with previously committed requests. However, I have reserved 9 hours of capacity to assist you on the follow-up tomorrow, and will resume work once we initiate operations by 9:30 AM IST (February 06,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upta, Siddhartha &lt;Gupta.Siddhartha@"/>
    <e v="#VALUE!"/>
    <n v="0"/>
    <x v="1"/>
    <d v="2020-02-05T00:00:00"/>
    <x v="0"/>
    <x v="25"/>
    <s v="Correct"/>
  </r>
  <r>
    <n v="424"/>
    <d v="2020-02-05T17:23:48"/>
    <s v="Katherine Arcaya"/>
    <s v="Saint-Bonnet, Charlotte; Prashant Singh"/>
    <s v="BCG"/>
    <s v="RE: Attn. Charlotte: Evalueserve Deliverable: Request_RES1060389_Jan 31, 2020"/>
    <s v="Hi Charlotte,_x000d_  _x000d_   _x000d_  _x000d_  Thank you for your Email. We used the following sources: company website, Annual reports, Sustainability reports, press releases, articles, and open internet search._x000d_  _x000d_   _x000d_  _x000d_  Unfortunately we could not use LinkedIn as a research methodology. As per the standard LinkedIn user agreement, copying and reproducing LinkedIn data without the express consent of LinkedIn or the relevant user is prohibited. We would be able to only use company website and open internet sources._x000d_  _x000d_   _x000d_  _x000d_  Hope this helps, and looking forward to working with you again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aint-Bonnet, Charlotte [mailto:saintbonnet.charlotte@"/>
    <e v="#VALUE!"/>
    <n v="0"/>
    <x v="0"/>
    <d v="2020-02-05T00:00:00"/>
    <x v="0"/>
    <x v="1"/>
    <s v="Correct"/>
  </r>
  <r>
    <n v="425"/>
    <d v="2020-02-05T17:29:56"/>
    <s v="Bianca Metzler"/>
    <s v="Afshar.Sirous@bcg.com"/>
    <s v="Hager.MG@bcg.com; BCG; BCG_Servicenow"/>
    <s v="RE: RES1064062 - New project - store service mapping"/>
    <s v="Hi M.G.,_x000d_  _x000d_   _x000d_  _x000d_  Thank you for looping us in._x000d_  _x000d_   _x000d_  _x000d_  Hi Sirous,_x000d_  _x000d_   _x000d_  _x000d_  Hope my Email finds you well. We will gladly assist with this research and as per the current pipeline, we will be able to book capacity starting tomorrow, February 6, from our Romania center._x000d_  _x000d_   _x000d_  _x000d_  Should this timeline work for you, please let us know and we will book capacity accordingly. Also, it would be great if, in the meantime, you could share the Excel file that needs to be updated together with any changes that have to be considered before initiating efforts on this request.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Hager M.G. &lt;bcg@service-now.com&gt; _x000d_  Sent: Wednesday, February 5, 2020 1:18 PM_x000d_  To: Afshar.Sirous@"/>
    <e v="#VALUE!"/>
    <n v="0"/>
    <x v="4"/>
    <d v="2020-02-05T00:00:00"/>
    <x v="0"/>
    <x v="7"/>
    <s v="Correct"/>
  </r>
  <r>
    <n v="426"/>
    <d v="2020-02-05T17:34:10"/>
    <s v="Katherine Arcaya"/>
    <s v="Ritaban Mukhopadhyay; Connor.Tim@bcg.com"/>
    <s v="BCG"/>
    <s v="RE: Attn. Tim: Evalueserve Capacity Release: Retail SKU Counting_RES1059622_February 05, 2020"/>
    <s v="Hi Tim,_x000d_  _x000d_   _x000d_  _x000d_  This is Katherine from Evalueserve Chile center. As mentioned by my colleague Ritaban, It would be great if you shared the Full list of reference SKUs in a different format as it is not possible to open it._x000d_  _x000d_   _x000d_  _x000d_  Please let us know what time would be suitable to connect with you before proceeding with the task._x000d_  _x000d_   _x000d_  _x000d_  Looking forward to you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itaban Mukhopadhyay _x000d_  Sent: Wednesday, February 05, 2020 2:59 AM_x000d_  To: Connor.Tim@"/>
    <e v="#VALUE!"/>
    <n v="0"/>
    <x v="0"/>
    <d v="2020-02-05T00:00:00"/>
    <x v="0"/>
    <x v="40"/>
    <s v="Correct"/>
  </r>
  <r>
    <n v="427"/>
    <d v="2020-02-05T17:39:31"/>
    <s v="Katherine Arcaya"/>
    <s v="Prashant Singh; Alnoaimi, Abdulrahman"/>
    <s v="BCG"/>
    <s v="RE: Attn. Abdulrahman: Evalueserve Update: Compiling company information_RES1063031_Feb 4, 2020"/>
    <s v="Hi Abdulrahman,_x000d_  _x000d_   _x000d_  _x000d_  Please note we are back in office so we will continue our efforts on the task. We will aim at finishing today and will share our results as soon as complete.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Prashant Singh _x000d_  Sent: Wednesday, February 05, 2020 2:54 AM_x000d_  To: Alnoaimi, Abdulrahman &lt;Alnoaimi.Abdulrahman@"/>
    <e v="#VALUE!"/>
    <n v="0"/>
    <x v="0"/>
    <d v="2020-02-05T00:00:00"/>
    <x v="0"/>
    <x v="88"/>
    <s v="Correct"/>
  </r>
  <r>
    <n v="428"/>
    <d v="2020-02-05T17:42:15"/>
    <s v="Bianca Metzler"/>
    <s v="Afshar, Sirous"/>
    <s v="Hager, M.G.; BCG; BCG_Servicenow"/>
    <s v="RE: RES1064062 - New project - store service mapping"/>
    <s v="Thank you for the swift reply, Sirous. We might be able to free up some capacity and invest around 2 hours into this later today thus, we will keep you posted on further developments. Otherwise, tomorrow would be the earliest that we can proceed._x000d_  _x000d_   _x000d_  _x000d_  In the meantime, it would be great if you could share the Excel file with us so we can start working on this as soon as possible, in case we manage to realign our pipeline and get an earlier start on this.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Afshar, Sirous &lt;Afshar.Sirous@"/>
    <e v="#VALUE!"/>
    <n v="0"/>
    <x v="4"/>
    <d v="2020-02-05T00:00:00"/>
    <x v="0"/>
    <x v="7"/>
    <s v="Correct"/>
  </r>
  <r>
    <n v="429"/>
    <d v="2020-02-05T17:55:38"/>
    <s v="Sanprati Sharma"/>
    <s v="BCG"/>
    <m/>
    <s v="Attn. Aaqib: Evalueserve Update: Need help on travel research_RES1057309_February 05, 2020"/>
    <s v="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
    <e v="#VALUE!"/>
    <n v="0"/>
    <x v="1"/>
    <d v="2020-02-05T00:00:00"/>
    <x v="0"/>
    <x v="0"/>
    <s v="Correct"/>
  </r>
  <r>
    <n v="430"/>
    <d v="2020-02-05T17:58:38"/>
    <s v="Bianca Metzler"/>
    <s v="Afshar, Sirous"/>
    <s v="BCG; BCG_Servicenow; Hager, M.G."/>
    <s v="RE: RES1064062 - New project - store service mapping"/>
    <s v="Many thanks for this, M.G._x000d_  _x000d_   _x000d_  _x000d_  @Sirous, we have gone through the file and everything is clear. The only thing we wanted your confirmation on is whether we should research these stores until having 200 with websites or if this number should also contain the stores without a website. As output, we plan to create a second sheet in the same Excel file, having as columns the store name, city and state, website and services offered._x000d_  _x000d_   _x000d_  _x000d_  Also, regarding the billing process, do note that you will be charged at a rate of USD 55/hr. thus, in case you would like us to limit ourselves to a specific budget, please feel free to let us know.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Hager, M.G. &lt;Hager.MG@"/>
    <e v="#VALUE!"/>
    <n v="0"/>
    <x v="4"/>
    <d v="2020-02-05T00:00:00"/>
    <x v="0"/>
    <x v="7"/>
    <s v="Correct"/>
  </r>
  <r>
    <n v="431"/>
    <d v="2020-02-05T18:08:42"/>
    <s v="Sofia Gonzalez"/>
    <s v="Mixter, Katy"/>
    <s v="BCG"/>
    <s v="RE: Attn. Katy: Evalueserve Deliverable: Non-governmental stakeholders_RES1061607_February 5, 2020"/>
    <s v="Hi Katy,_x000d_  _x000d_   _x000d_  _x000d_  Thank you for your feedback, really appreciate it! :)_x000d_  _x000d_  We are glad that the results were of help to you! _x000d_  _x000d_  Please note that we will be able to work on the follow up request on the second part of our day and send results by our EOD (Thursday, February 6, 9AM Melbourne time). Hope this is suitable.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Mixter, Katy [mailto:Mixter.Katy@"/>
    <e v="#VALUE!"/>
    <n v="0"/>
    <x v="0"/>
    <d v="2020-02-05T00:00:00"/>
    <x v="0"/>
    <x v="46"/>
    <s v="Correct"/>
  </r>
  <r>
    <n v="432"/>
    <d v="2020-02-05T18:13:21"/>
    <s v="Llindrisca Figueroa"/>
    <s v="Spindler, Laura"/>
    <s v="BCG; Tamara Weitzel; Prashant Singh"/>
    <s v="Attn. Laura: Evalueserve Update2: Integrations _RES1062183_ February 05, 2020"/>
    <s v="Hello Laura, _x000d_  _x000d_   _x000d_  _x000d_  Thank you for your Email and instructions. This is really helpful for us. _x000d_  _x000d_   _x000d_  _x000d_  We are back at the office and we will continue working on your request. According to your comments, we will: _x000d_  _x000d_  *         Create separate rows for each integration that fall in several categories. In these cases, the integrations will be repeated as well as the X for the competitors that have this integration. Let us know if we should do this otherwise. _x000d_  _x000d_  *         Thank you for sending us the link for Malify. We will conduct another search for GoDaddy._x000d_  _x000d_  *         We will create a new sheet for Shopify listing the category, subcategory and number of apps. _x000d_  _x000d_  *         We will leave the name of the apps as extracted for Constant Contact. _x000d_  _x000d_   _x000d_  _x000d_  We will cover as much as we can until our EOD and please let us know in case of any updat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Prashant Singh _x000d_  Sent: Wednesday, February 05, 2020 3:16 AM_x000d_  To: Spindler, Laura &lt;Spindler.Laura@"/>
    <e v="#VALUE!"/>
    <n v="0"/>
    <x v="0"/>
    <d v="2020-02-05T00:00:00"/>
    <x v="0"/>
    <x v="65"/>
    <s v="Correct"/>
  </r>
  <r>
    <n v="433"/>
    <d v="2020-02-05T18:16:30"/>
    <s v="Sofia Gonzalez"/>
    <s v="To, Carmen"/>
    <s v="BCG; Katherine Arcaya"/>
    <s v="RE: Attn. Carmen: Evalueserve Deliverable: Help finding holistic wellness campaigns by employers_RES1062116_Feb 05, 2020"/>
    <s v="Hi Carmen,_x000d_  _x000d_   _x000d_  _x000d_  Thank you for your feedback! We are glad that the results were of help._x000d_  _x000d_   _x000d_  _x000d_  We will initiate efforts on the follow up request shortly and check Fortune 100 or 500 companies and their wellness benefit offerings for employees and add them to the previous list following your directions. _x000d_  _x000d_  Will be sending results after spending ~3 hours._x000d_  _x000d_   _x000d_  _x000d_  Please let us know in case of any updates or changes.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Prashant Singh _x000d_  Sent: Wednesday, February 05, 2020 3:03 AM_x000d_  To: To, Carmen &lt;To.Carmen@"/>
    <e v="#VALUE!"/>
    <n v="0"/>
    <x v="0"/>
    <d v="2020-02-05T00:00:00"/>
    <x v="0"/>
    <x v="60"/>
    <s v="Correct"/>
  </r>
  <r>
    <n v="434"/>
    <d v="2020-02-05T18:26:40"/>
    <s v="Bruno Pasten"/>
    <s v="(Kardok) Wendt, Meghan"/>
    <s v="BCG; Katherine Arcaya"/>
    <s v="RE: Attn. Samuel: Evalueserve Acknowledgment: Socialbakers sentiment analysis_RES1063166_Feb 4, 2020"/>
    <s v="Hi Meghan,_x000d_  _x000d_   _x000d_  _x000d_  Hope this Email finds you well. This is Bruno from Chile Center, as my colleague Katherine mentioned yesterday, we will start working on your request today, February 5. _x000d_  _x000d_   _x000d_  _x000d_  We will follow the previously stated methodology and share and update in around 2 hours._x000d_  _x000d_   _x000d_  _x000d_  Please let us know in case of any changes o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Katherine Arcaya _x000d_  Sent: Tuesday, February 04, 2020 6:37 PM_x000d_  To: (Kardok) Wendt, Meghan &lt;Wendt.Meghan@"/>
    <e v="#VALUE!"/>
    <n v="0"/>
    <x v="0"/>
    <d v="2020-02-05T00:00:00"/>
    <x v="0"/>
    <x v="91"/>
    <s v="Correct"/>
  </r>
  <r>
    <n v="435"/>
    <d v="2020-02-05T18:34:19"/>
    <s v="Bianca Metzler"/>
    <s v="Klement, Eva"/>
    <s v="BCG; Prashant Singh"/>
    <s v="Attn. Eva: EVS - BCG - Update 1- Website search _RES1063906_ February 05, 2020"/>
    <s v="Hi Eva,_x000d_  _x000d_   _x000d_  _x000d_  Hope you are having a nice day. This is Bianca from Romania center and I am reaching out as, due to some realignments in our workflow, we will be able to start working on this today, February 5._x000d_  _x000d_   _x000d_  _x000d_  After going through the websites of the first two funds, Advent and Apollo, I have slightly modified the template as this might offer a better overview of the office locations. Do note that for the count of investment professionals, we have considered directors, managing directors, vice presidents, associates, partners, senior partners, principals and senior advisors, from all the departments, not just Private Equity (as filtering by this option was possible for Apollo &lt;https://www.apollo.com/about-apollo&gt; ) – do let us know in case otherwise._x000d_  _x000d_   _x000d_  _x000d_  I am attaching the updated version of the file so you can have a look and confirm whether this format works for you. In the meantime, we will continue to include the data in the same manner and will adjust further in case needed._x000d_  _x000d_   _x000d_  _x000d_  Efforts Invested: 2 Hours _x000d_  _x000d_  Charge Code: 12335-20_x000d_  _x000d_   _x000d_  _x000d_  We will reach out with another update, covering as much as possible by our EOD (5 pm, CET)._x000d_  _x000d_   _x000d_  _x000d_  Looking forward to your thought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Prashant Singh &lt;Prashant.Singh@evalueserve.com&gt; _x000d_  Sent: Wednesday, February 5, 2020 12:06 PM_x000d_  To: Klement, Eva &lt;Klement.Eva@"/>
    <s v="12335-20_x000d_  _x000d_"/>
    <n v="2"/>
    <x v="4"/>
    <d v="2020-02-05T00:00:00"/>
    <x v="60"/>
    <x v="107"/>
    <s v="Correct"/>
  </r>
  <r>
    <n v="436"/>
    <d v="2020-02-05T18:35:36"/>
    <s v="Llindrisca Figueroa"/>
    <s v="Ri.Ka@bcg.com"/>
    <s v="BCG"/>
    <s v="Attn. Rika: Evalueserve - Acknowledgment: EVS Request) Research for brand names. Japanese and English_RES1064205_Feb 5, 2020"/>
    <s v="Hello Rika, _x000d_  _x000d_   _x000d_  _x000d_  Thank you for sharing this request with us. _x000d_  _x000d_   _x000d_  _x000d_  Note that we have capacity to assist you on this today from our Chile center. _x000d_  _x000d_   _x000d_  _x000d_  For the list of companies in Japanese, we will provide the name of the brand in English conducting an open search. We noticed that in the columns I and K, some of the brands have already the name in English already provided in brackets. We will also confirm these names conducting a search. _x000d_  _x000d_   _x000d_  _x000d_  We will initiate efforts on this now and share our results as soon as completed. _x000d_  _x000d_   _x000d_  _x000d_  We hope this is suitable for you and please let us know in case of any changes. _x000d_  _x000d_   _x000d_  _x000d_  Best regards, _x000d_  _x000d_  Llindrisca _x000d_  _x000d_   _x000d_  _x000d_  Llindrisca Figueroa | Business Analyst | Evalueserve | +56 32 299 6100 (Extn. 6090) _x000d_  _x000d_   _x000d_  _x000d_  Evalueserve Chile S.A., Alvarez 646, Piso-10, Edf. Alcazar, Viña del Mar, 2580107 Chile_x000d_  _x000d_   _x000d_  _x000d_  From: Request Management System [mailto:bcg@service-now.com] _x000d_  Sent: Wednesday, February 05, 2020 9:17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4205 &lt;https://bcg.service-now.com/nav_to.do?uri=u_request_drs_kpo_evs.do%3Fsys_id=3dd91e191bbe0854b176964ead4bcbc9%26sysparm_stack=u_request_drs_kpo_evs_list.do&gt; _x000d_  Requestor: Ri Ka_x000d_  Request Subject: EVS Request) Research for brand names. Japanese and English_x000d_  Requested Deadline: _x000d_  _x000d_  Original Request:_x000d_  From: Ri.Ka@"/>
    <e v="#VALUE!"/>
    <n v="0"/>
    <x v="0"/>
    <d v="2020-02-05T00:00:00"/>
    <x v="0"/>
    <x v="109"/>
    <s v="Correct"/>
  </r>
  <r>
    <n v="437"/>
    <d v="2020-02-05T18:36:35"/>
    <s v="Siddhant Sharma"/>
    <s v="Kwon.Dogeun@bcg.com"/>
    <s v="BCG"/>
    <s v="Attn. Dogeun: Evalueserve Update: request on MAN research_RES1063463_February 05, 2020"/>
    <s v="Hi Dogeun,_x000d_  _x000d_   _x000d_  _x000d_  I have worked on locating information on MAN SE and the asked information around its business divisions. To capture information, I referred official company website, latest available IR material, followed by a General Internet search._x000d_  _x000d_   _x000d_  _x000d_  Notes:_x000d_  _x000d_  *_x0009_During the course of my research, I identified that MAN Energy Solutions is the business division handling the marine engine operations. However, on further search it was observed that MAN group in 2018, has discontinued operations for two of its subsidiaries, MAN Energy Solutions and Renk (Page 110, Link &lt;https://www.corporate.man.eu/man/media/content_medien/doc/global_corporate_website_1/investor_relations_1/gb/2018_56/GB2018_ENG_geschuetzt.pdf&gt; ). Further, the official company website also mentions that it deals in only two divisions, MAN Truck &amp; Bus SE and MAN Latin America (Link &lt;https://www.corporate.man.eu/en/company/man-at-a-glance/structure/Structure.html&gt; )._x000d_  *_x0009_As majority of the asked information was around the discontinued division of MAN SE group, data availability around the same was limited. The information compiled in the shared Excel file covers the following parameters: Business divisions, their product and services portfolio, Headquarters, Employee count and revenue_x000d_  *_x0009_Information availability for the parameter ‘Employee count’ was limited on business division level _x000d_  _x000d_   _x000d_  _x000d_  Efforts Invested: 4.5 Hours _x000d_  _x000d_  Charge Code: 280347-25_x000d_  _x000d_   _x000d_  _x000d_  Way forward: Please review the output shared and let us know in case of any queries or changes. As already mentioned, the division which deals in ‘Marine engines’ (MAN Energy Solutions) has discontinued its operations, therefore, let me know if you would like us to continue the required search for the latest year (if available). I have reserved 9 hours of capacity at our India center to assist you on this request, and based on your reply, I will be continuing work on this task, once we start our operations by 1:00 PM Seoul time tomorrow (February 06, 2020). _x000d_  _x000d_   _x000d_  _x000d_  Looking forward to your reply,_x000d_  _x000d_   _x000d_  _x000d_  Kind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05 February 2020 11:07_x000d_  To: Kwon.Dogeun@"/>
    <s v="280347-25_x000d_  "/>
    <n v="4.5"/>
    <x v="1"/>
    <d v="2020-02-05T00:00:00"/>
    <x v="61"/>
    <x v="101"/>
    <s v="Correct"/>
  </r>
  <r>
    <n v="438"/>
    <d v="2020-02-05T18:38:07"/>
    <s v="Kathrin Groszhart"/>
    <s v="Bolze.Augustin@bcg.com; Maini.Pragya@bcg.com"/>
    <s v="BCG"/>
    <s v="Attn. Pragya: EVS - BCG - Update 1 - Average cost for 3rd party recruitment tools/vendors - Digital POP _RES1062773_ February 5, 2020"/>
    <s v="Hi Augustin and Pragya,_x000d_  _x000d_   _x000d_  _x000d_  Apologies for multiple emails. I hope you had a chance to look over the work shared. _x000d_  _x000d_   _x000d_  _x000d_  Please note that I will put this request on hold until getting further details from your side._x000d_  _x000d_   _x000d_  _x000d_  I look forward to hearing from you.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lt;Kathrin.Groszhart@evalueserve.com&gt; _x000d_  Sent: Wednesday, February 5, 2020 1:09 PM_x000d_  To: Bolze.Augustin@"/>
    <e v="#VALUE!"/>
    <n v="0"/>
    <x v="4"/>
    <d v="2020-02-05T00:00:00"/>
    <x v="0"/>
    <x v="82"/>
    <s v="Correct"/>
  </r>
  <r>
    <n v="439"/>
    <d v="2020-02-05T18:39:03"/>
    <s v="Bruno Pasten"/>
    <s v="(Kardok) Wendt, Meghan"/>
    <s v="BCG; Katherine Arcaya"/>
    <s v="RE: Attn. Samuel: Evalueserve Acknowledgment: Socialbakers sentiment analysis_RES1063166_Feb 4, 2020"/>
    <s v="Hi Meghan,_x000d_  _x000d_   _x000d_  _x000d_  Thank you for your reply and letting us know about your availability._x000d_  _x000d_   _x000d_  _x000d_  We will proceed accordingly._x000d_  _x000d_   _x000d_  _x000d_  Kind regards,_x000d_  _x000d_  Bruno  _x000d_  _x000d_   _x000d_  _x000d_  Bruno Pasten | Business Analyst | Evalueserve | +56 32 299 6100 (Extn. 6119) _x000d_  _x000d_   _x000d_  _x000d_  Evalueserve Chile S.A., Alvarez 646, Piso-10, Edf. Alcazar, Viña del Mar, 2580107 Chile_x000d_  _x000d_   _x000d_  _x000d_  From: (Kardok) Wendt, Meghan [mailto:Wendt.Meghan@"/>
    <e v="#VALUE!"/>
    <n v="0"/>
    <x v="0"/>
    <d v="2020-02-05T00:00:00"/>
    <x v="0"/>
    <x v="91"/>
    <s v="Correct"/>
  </r>
  <r>
    <n v="440"/>
    <d v="2020-02-05T18:41:33"/>
    <s v="Ritaban Mukhopadhyay"/>
    <s v="Chourasia.Amber@bcg.com"/>
    <s v="BCG"/>
    <s v="Attn. Amber: Evalueserve Deliverable: Ad spend research request_RES1062664_ February 05, 2020"/>
    <s v="Hi Amber,_x000d_  _x000d_   _x000d_  _x000d_  I have completed the work on finding the latest Revenue, Advertising/Marketing Expense and Trade Spend for the shared list of 25 companies. The information availability for ‘Trade Spend’ remained low for most of the companies. Since all the companies where Public in nature, I was able to source the results from their Annual Reports and additional Open Internet Search. In addition, I also leveraged Statista (pull-outs attached) to capture the advertising expense for few companies. The findings have been updated in the attached Excel file._x000d_  _x000d_   _x000d_  _x000d_  Key Points:_x000d_  _x000d_  *_x0009_For cases, where I could not find the exact results pertaining to advertisement expense/trade spend, I have provided the definition of the same in a cell comment for your reference_x000d_  *_x0009_All the case where no information could be provided have been marked as ‘-‘_x000d_  *_x0009_To maintain consistency, all the figures have been converted to USD million, using the following conversion rates: 1 EUR = 1.10 USD; 1 JPY = 00.0091 USD; 1 CHF = 1.03 USD; 1KRW = 0.00085 USD_x000d_  _x000d_   _x000d_  _x000d_  I took me about 15 minutes to search for all the three parameters for each company._x000d_  _x000d_   _x000d_  _x000d_  Efforts Invested: 7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any further assistance on any other request, and we will gladly book the earliest available slot to assist you._x000d_  _x000d_   _x000d_  _x000d_  Looking forward to working with you in future project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Ritaban Mukhopadhyay &lt;R.Mukhopadhyay@evalueserve.com &lt;mailto:R.Mukhopadhyay@evalueserve.com&gt; &gt; _x000d_  Sent: 05 February 2020 11:27_x000d_  To: Chourasia.Amber@"/>
    <s v="Please share"/>
    <n v="7"/>
    <x v="1"/>
    <d v="2020-02-05T00:00:00"/>
    <x v="8"/>
    <x v="80"/>
    <s v="Correct"/>
  </r>
  <r>
    <n v="441"/>
    <d v="2020-02-05T18:45:55"/>
    <s v="Aman Bansal"/>
    <s v="Massari.Giovanni@bcg.com"/>
    <s v="BCG"/>
    <s v="Attn. Giovanni: Evalueserve Update: Support needed_RES1063621_ February 05, 2020"/>
    <s v="Hi Giovanni,_x000d_  _x000d_   _x000d_  _x000d_  We have completed the work to translate the graphical information from the shared 3 links into a tabular form in an Excel file in separate tabs. _x000d_  _x000d_   _x000d_  _x000d_  Efforts Invested: 1.5 Hours _x000d_  _x000d_  Charge Code: 109982-34_x000d_  _x000d_   _x000d_  _x000d_  Way Forward: As, we are about to close our operations from India centre, we would be able to capture the qualitative information, once we resume our operations by 2:00 PM Zurich time, tomorrow (February 06, 2020)._x000d_  _x000d_   _x000d_  _x000d_  Please review the work shared and let us know in case of any changes or suggestion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assari, Giovanni &lt;Massari.Giovanni@"/>
    <s v="109982-34_x000d_  "/>
    <n v="1.5"/>
    <x v="1"/>
    <d v="2020-02-05T00:00:00"/>
    <x v="62"/>
    <x v="97"/>
    <s v="Correct"/>
  </r>
  <r>
    <n v="442"/>
    <d v="2020-02-05T18:46:54"/>
    <s v="Himanshu Gaur"/>
    <s v="Berrada.Sofia@bcg.com"/>
    <s v="BCG"/>
    <s v="RE: Attn. Sofia: Evalueserve Update 2: Vendor Assessment_RES1062164_February 5, 2020"/>
    <s v="Hi Sofia, _x000d_  _x000d_   _x000d_  _x000d_  In this update, I have completed work for the following four solutions; Kirona Solutios, Dimagi, Forms on Fire and UpKeep. I have compiled my findings in the attached Excel file along with the sources for your reference. As suggested, I gathered information at higher levels for these 4 solutions, leveraging the colour coding framework mentioned in your previous E-mail. For cases, where it was difficult to ascertain whether the solution offers the asked feature or not have been marked as “-“. _x000d_  _x000d_   _x000d_  _x000d_  In order to locate this information, I have looked into company websites, blogs/ reviews on internet and further supplemented it with an Open Internet search._x000d_  _x000d_   _x000d_  _x000d_  Efforts Invested: 8 hours in this update (Total: 14 hours)_x000d_  _x000d_  Charge Code: 193560-92_x000d_  _x000d_   _x000d_  _x000d_  Way Forward: For tomorrow, I have limited bandwidth and will be able to invest around 4-5 hours to cover the remaining 12 solutions (starting from Conncteam), using the same methodology, once we resume our operations at 11 PM New York Time, today (February 05, 2020). For spill overs, I will continue work on Friday as well._x000d_  _x000d_   _x000d_  _x000d_  Please review the work done so far and let me know in case of any changes or suggestion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Himanshu Gaur _x000d_  Sent: 05 February 2020 11:42_x000d_  To: Berrada.Sofia@"/>
    <s v="193560-92_x000d_  "/>
    <n v="8"/>
    <x v="1"/>
    <d v="2020-02-05T00:00:00"/>
    <x v="44"/>
    <x v="63"/>
    <s v="Correct"/>
  </r>
  <r>
    <n v="443"/>
    <d v="2020-02-05T18:47:35"/>
    <s v="Aman Bansal"/>
    <s v="Khairallah.Hajar@bcg.com"/>
    <s v="BCG; Manpreet Kaur (Caps-08)"/>
    <s v="Attn. Hajar: Evalueserve Update &amp; Call Summary: Warehouses geodis_RES1063197_February 05, 2020"/>
    <s v="Hi Hajar,_x000d_  _x000d_   _x000d_  _x000d_  Thank you for your time over the call and sharing the screenshots with us._x000d_  _x000d_   _x000d_  _x000d_  In this update, we have captured all the contract logistics warehouses (count: 244) of Geodis, most of these locations were specific to Europe and US region, only. As discussed, for the surface area, we have captured both length (in metres), width (in metres) and scale (in metres) of the facilities (Column C to E), leveraging Google Maps. Also, we have captured the nearby factories and companies for the identified facilities as per best of our understanding._x000d_  _x000d_   _x000d_  _x000d_  Query: _x000d_  _x000d_  *_x0009_In the update shared, we have not calculated the area for respective facilities; however, we have captured their dimensions (most of the facilities were rectangular in shape). Let us know, how would you like us to calculate the area for the same, as it could not be inferred from the shared PowerPoint deck_x000d_  *_x0009_Capturing the area (length and width) is a manual and time consuming task; hence, let us know in case of any budget cap in mind for this task._x000d_  _x000d_   _x000d_  _x000d_  Efforts Invested: 3 Hours_x000d_  _x000d_  Charge Code: 293948-41_x000d_  _x000d_   _x000d_  _x000d_  Way forward: Please review the work shared and let us know in case of changes. We will continue work on the remaining facilities, once we resume our operations, by 5:00 AM Paris time, tomorrow (February 06, 2020).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
    <s v="293948-41_x000d_  "/>
    <n v="3"/>
    <x v="1"/>
    <d v="2020-02-05T00:00:00"/>
    <x v="63"/>
    <x v="90"/>
    <s v="Correct"/>
  </r>
  <r>
    <n v="444"/>
    <d v="2020-02-05T18:48:55"/>
    <s v="Siddharrth Kumar"/>
    <s v="Singh, Nidhi"/>
    <s v="BCG; Chourasia, Amber"/>
    <s v="Attn. Nidhi: Evalueserve Update: Request for Sustainability_RES1052804_February 05, 2020"/>
    <s v="Hi Nidhi,_x000d_  _x000d_   _x000d_  _x000d_  With this update, I have completed work on Task 2 for Mars and Task 1(B) for 3M, while work on Task 2 for 3M is yet to be initiated. _x000d_  _x000d_   _x000d_  _x000d_  Methodology:_x000d_  _x000d_  *_x0009_To locate information on Task 2 for Mars, I first exhausted the initiatives and programs listed in the sustainability reports of 2018 &lt;https://gateway.mars.com/m/45f64dd4411a8c82/original/Mars-Sustainability-Report-English.pdf&gt;  and the press releases available on the company website, and then followed up with a General Internet search_x000d_  *_x0009_To locate information on Task 1 (A) for 3M, I have primarily leveraged the 2019 sustainability report &lt;https://multimedia.3m.com/mws/media/1691941O/2019-sustainability-report.pdf#page=33&amp;zoom=100,0,0&gt; , and the Goal progress sheet for 2018 &lt;https://www.3m.com/3M/en_US/sustainability-us/goals-progress/&gt; , which was available on the company website_x000d_  _x000d_   _x000d_  _x000d_  Efforts Invested: 8 Hours in this update (Total: 102 Hours)_x000d_  _x000d_  Charge Code: 15001-89_x000d_  _x000d_   _x000d_  _x000d_  Way Forward: I will start work on Task 2 for 3M, once we resume our operations by 9:30 am IST, tomorrow (February 06, 2020). After this, I will initiate work on Task 1(B) and Task 2 for Midea Group._x000d_  _x000d_   _x000d_  _x000d_  Let me know in case of any changes, 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5 February 2020 10:15_x000d_  To: Singh, Nidhi &lt;Singh.Nidhi@"/>
    <s v="15001-89_x000d_  _x000d_"/>
    <n v="8"/>
    <x v="1"/>
    <d v="2020-02-05T00:00:00"/>
    <x v="17"/>
    <x v="19"/>
    <s v="Correct"/>
  </r>
  <r>
    <n v="445"/>
    <d v="2020-02-05T18:48:33"/>
    <s v="Krati Goyal"/>
    <s v="Gupta.Nishant2@bcg.com"/>
    <s v="BCG; Aman Bansal"/>
    <s v="Attn. Nishant: Evalueserve Update: Need help with identifying cluster names_RES1063621_February 05, 2020"/>
    <s v="Hi Nishant,_x000d_  _x000d_   _x000d_  _x000d_  Hope you had a chance to review the work shared._x000d_  _x000d_   _x000d_  _x000d_  With this update, we have worked to identify the cluster names for total 17 cities (15 prioritized ones along with Bhopal &amp; Jaipur), and compiled our findings in the attached Excel file. _x000d_  _x000d_   _x000d_  _x000d_  Note: There were 43 cases (in 17 cities) where the dealers’ address were missing in the designated column (Column G) have been highlighted in Blue. We have put them under same cluster name as other entries within that cluster. In case of a single or multiple entries having no addresses in a cluster, we have not worked on them._x000d_  _x000d_  Efforts Invested: 11 hours (Total: 21 hours)_x000d_  Charge Code: Please share_x000d_  _x000d_  Way Forward: Please review the work shared and let us know in case of any changes or suggestions. Going ahead, we plan to continue work on the remaining 45 cities once we resume operations by 9:30 AM IST, tomorrow (February 06, 2020). _x000d_  _x000d_  Hope this is suitable._x000d_  _x000d_  Kind Regards,_x000d_  _x000d_  Evalueserve Team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rati Goyal &lt;Krati.Goyal@evalueserve.com &lt;mailto:Krati.Goyal@evalueserve.com&gt; &gt; _x000d_  Sent: 05 February 2020 15:52_x000d_  To: Gupta.Nishant2@"/>
    <s v="Please share"/>
    <n v="11"/>
    <x v="1"/>
    <d v="2020-02-05T00:00:00"/>
    <x v="8"/>
    <x v="97"/>
    <s v="Correct"/>
  </r>
  <r>
    <n v="446"/>
    <d v="2020-02-05T18:52:19"/>
    <s v="Karri Veera Bhadrareddy"/>
    <s v="Ghirardi.Alessandro@bcg.com"/>
    <s v="BCG"/>
    <s v="Attn. Alessandro: EVS Update: EVMP peugeout citroen platform_RES1062912_February 5, 2020"/>
    <s v="Hi Alessandro,_x000d_  _x000d_   _x000d_  _x000d_  Thank you for your notes,_x000d_  _x000d_   _x000d_  _x000d_  I tried reaching you over a call to discuss our research findings in more detail but could not connect. I understand your concern but would like to highlight that, to locate information specific to ‘EVMP’ or ‘native BEV’ platform, I checked all the available database i.e. Factiva (for press releases), Thomson One (for analyst reports), company websites of Groupe PSA, Citroen and Opel, followed by conducting a General Internet search. However, I could not locate any relevant information on this platform for Groupe PSA. _x000d_  _x000d_  The only information point that I came across during the press serach was: ‘Speculations about a new dedicated BEV platform developed by PSA have recently started to spread. This new platform should be called “EVMP” and should be a complement to the EMP2 in order to develop full electric vehicle in larger SUV segments. This vehicle architecture is expected to be launched in the Chinese market from 2023 and will be employed to develop one BEV  under each PSA brand by about 2024 in the European market’ (Page 80, Link &lt;https://webthesis.biblio.polito.it/10713/1/tesi.pdf&gt; )_x000d_  _x000d_  Since data specific to EVMP was extremely limited, as an alternative I had provided information on ‘Common Modular Platform (CMP)’ and the ‘Efficient Modular Platform 2 (EMP2)’ which are focused on development of company’s current/future Electric and Hybrid Vehicles. I believed that such information might be useful for your analysis and hence captured the same for your reference._x000d_  _x000d_   _x000d_  _x000d_  Way Forward: Considering the limited information, let me know if you have any alternative methodology or specific source that you want me to check, in order to get better results. Based on you reply, I will work on this request, once we resume our operations by 7:00 am Riyadh time tomorrow (February 05, 2020)._x000d_  _x000d_   _x000d_  _x000d_  Looking forward to hearing from you,_x000d_  _x000d_   _x000d_  _x000d_  Kind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_x000d_  _x000d_  * China center will be closed till February 09, 2020, following a government advisory in the country._x000d_  _x000d_   _x000d_  _x000d_  From: Ghirardi, Alessandro &lt;Ghirardi.Alessandro@"/>
    <e v="#VALUE!"/>
    <n v="0"/>
    <x v="1"/>
    <d v="2020-02-05T00:00:00"/>
    <x v="0"/>
    <x v="86"/>
    <s v="Correct"/>
  </r>
  <r>
    <n v="447"/>
    <d v="2020-02-05T18:55:43"/>
    <s v="Shikha Singh (CaPs-08)"/>
    <s v="Wiesner.Richard@bcg.com"/>
    <s v="BCG"/>
    <s v="Attn. Richard: Evalueserve Update and Call summary: Locations ranking for greenfield med tech plants_RES1056007_February 05, 2020"/>
    <s v="Hi Richard,_x000d_  _x000d_   _x000d_  _x000d_  Thank you for your time over the call!_x000d_  _x000d_   _x000d_  _x000d_  With this update, I have completed work for all the criteria under the heading ‘Political Environment’, for the list of regions, and populated my findings in the tab ‘Potential indices_ Data’ of the attached Excel file. I have cited all the sources in the tab ‘Potential indices_ sources’ for your reference. During the course of my research, I came across a 2019 report published by FM Global, ‘2019 FM Global Resilience Index – Annual Report’, sharing insights with respect to the resilience of a country’s business environment (attached for your reference)._x000d_  _x000d_   _x000d_  _x000d_  For cases, where information availability for directly reported indexes was unavailable, I have corroborated details for a similar index which have been summarised below:_x000d_  _x000d_  *_x0009_For Investment facilitation, there was no data availability, so I have collated data for a similar index. As per my understanding, ’Investment facilitation is the set of policies and actions aimed at making it easier for investors to establish and expand their investments, as well as to conduct their day-to-day business in host countries’ (Source &lt;https://www.indianeconomy.net/splclassroom/what-is-investment-facilitation/&gt; ). Based on this, the alternate similar index, ‘Policy environment for foreign investment rating’ seemed apt and I have updated details for the same._x000d_  *_x0009_For Protecting Investors, I have referred World Bank data where the rating for Investor Protection Index is a 0-10 (best) scale_x000d_  *_x0009_For Ease of doing business index, I have updated data for Ease of doing business score (0 = lowest performance to 100 = best performance) _x000d_  *_x0009_For Subsidiaries for new companies, I have captured information for an alternate factor New businesses registered _x000d_  _x000d_   _x000d_  _x000d_  Note: As per the research conducted, no relevant quantitative data could be located for the below mentioned criteria:_x000d_  _x000d_  *_x0009_Ease of cash repatriation_x000d_  *_x0009_Investment protection schemes_x000d_  *_x0009_Business continuity_x000d_  _x000d_   _x000d_  _x000d_  Efforts Invested: 6 Hours (Total: 18.5 hours)_x000d_  _x000d_  Charge Code: 116580-12_x000d_  _x000d_   _x000d_  _x000d_  Way Forward: Please review the output shared and let me know if the methodology is in sync with your requirements. As suggested, we are putting the request on hold and I will continue my efforts on the remaining criteria, given a go ahead from your end, once we resume our operations by 5:30 AM, Berlin time, tomorrow (February 06, 2020). In case we do not hear back from you by 7:00 AM Berlin time tomorrow (February 06, 2020), we plan to release the reserved capacity._x000d_  _x000d_   _x000d_  _x000d_  Have a good day ahead!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5 February 2020 10:50_x000d_  To: Wiesner.Richard@"/>
    <s v="116580-12_x000d_  "/>
    <n v="6"/>
    <x v="1"/>
    <d v="2020-02-05T00:00:00"/>
    <x v="45"/>
    <x v="53"/>
    <s v="Correct"/>
  </r>
  <r>
    <n v="448"/>
    <d v="2020-02-05T18:56:59"/>
    <s v="Swapnil Jain"/>
    <s v="DaSilva, Bryann'"/>
    <s v="BCG; Mansi Narang"/>
    <s v="Attn. Bryann: Evalueserve Deliverable: Corporate Forest Responsibility Efforts_RES1062149_February 05, 2020"/>
    <s v="Hi Bryann,_x000d_  _x000d_                                                                                                                                                                                          _x000d_  _x000d_  Thank you for your patience and we hope you had a great start of the day!_x000d_  _x000d_   _x000d_  _x000d_  We have completed work on the remaining 20 companies and appended the findings in the attached Excel file (starting from row no. 27). To locate the sustainability initiative and targets by these companies in the field of forest, we have leveraged the documents published by the respective companies and press articles via an Open Internet search._x000d_  _x000d_   _x000d_  _x000d_  For Ashley, no specific initiative or policy was mentioned. However, we came across information where the brand is distributing hundreds of trees to plant in the back yards. (Source &lt;https://www.ashleyfurniture.com/social-responsibility/&gt; ). Since, this was not related to the forest specifically, we have not included it in the Excel file. No information was available for Ashley Furniture, D. R. Horton and HGTV._x000d_  _x000d_   _x000d_  _x000d_  Efforts Invested: 5 Hours (Total: 10 hours)_x000d_  _x000d_  Charge Code: 133181-13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in case of any query or further research requirements, and we will be happy to book the earliest available slot to assist you,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wapnil Jain _x000d_  Sent: 05 February 2020 16:52_x000d_  To: 'DaSilva, Bryann' &lt;DaSilva.Bryann@"/>
    <s v="133181-13_x000d_  "/>
    <n v="5"/>
    <x v="1"/>
    <d v="2020-02-05T00:00:00"/>
    <x v="42"/>
    <x v="61"/>
    <s v="Correct"/>
  </r>
  <r>
    <n v="449"/>
    <d v="2020-02-05T19:00:52"/>
    <s v="Nicolas Quagliotti"/>
    <s v="Sentissi.Omar@bcg.com"/>
    <s v="BCG"/>
    <s v="Attn. Omar: Evalueserve Acknowledgment: Screening of O&amp;P component players_RES1063333_February 5, 2020"/>
    <s v="Hi Omar,_x000d_  _x000d_   _x000d_  _x000d_  Thank you for sharing this request with us. This is Nicolas from Evalueserve Chile center. Please note that we will initiate efforts on this task now. _x000d_  _x000d_   _x000d_  _x000d_  We will locate information for major players of Orthotics and Prosthetics components, including a brief description, their positioning, geographical footprint and revenues (if available). We will start by locating information for the players listed and then leverage Industry/Analyst reports in order to incorporate more major players to the list, making sure these are manufacturers rather than distributors._x000d_  _x000d_   _x000d_  _x000d_  We will send you an update with as much as we can cover by our EOD, at latest._x000d_  _x000d_   _x000d_  _x000d_  Hope this is suitable for you and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
    <e v="#VALUE!"/>
    <n v="0"/>
    <x v="0"/>
    <d v="2020-02-05T00:00:00"/>
    <x v="0"/>
    <x v="92"/>
    <s v="Correct"/>
  </r>
  <r>
    <n v="450"/>
    <d v="2020-02-05T19:01:42"/>
    <s v="Rajat Pandey"/>
    <s v="Chaudhary.Neil@bcg.com"/>
    <s v="BCG"/>
    <s v="Attn. Neil: Evalueserve Update_ Medical Institution Data Collection_RES1063648_ February 05, 2020"/>
    <s v="Hi Neil,_x000d_  _x000d_   _x000d_  _x000d_  Greetings of the day!_x000d_  _x000d_   _x000d_  _x000d_  I have completed work on Assignment 1 and captured the results in the attached Excel file. However, work on Assignment 2 is under progress. To source this information, I have scanned facilities’ officials websites, press releases/news articles, ACC/AHA/STS websites, followed by a General Internet search._x000d_  _x000d_   _x000d_  _x000d_  Note:_x000d_  _x000d_  Assignment 1_x000d_  _x000d_  *_x0009_A total of 20 Cardiothoracic Surgeons and 113 Interventional Cardiologists were identified across the three sites (i.e., Intermountain (IMC), Robert Wood Johnson, and Piedmont), the respective counts of which has been listed below:_x000d_  _x000d_  Name of Site_x000d_  _x000d_  Cardiothoracic Surgeon_x000d_  _x000d_  Interventional Cardiologist_x000d_  _x000d_  Total_x000d_  _x000d_  Intermountain (IMC)_x000d_  _x000d_  7_x000d_  _x000d_  10_x000d_  _x000d_  17_x000d_  _x000d_  Robert Wood Johnson_x000d_  _x000d_  8_x000d_  _x000d_  42_x000d_  _x000d_  50_x000d_  _x000d_  Piedmont_x000d_  _x000d_  5_x000d_  _x000d_  61_x000d_  _x000d_  66_x000d_  _x000d_  *_x0009_I have captured the requested Staff Name, Staff Position and Site location of all the 133 Cardiothoracic Surgeons/Interventional Cardiologists_x000d_  *_x0009_There was limited information available on Procedures qualified to perform and Leadership position which I have added as per the data availability_x000d_  _x000d_   _x000d_  _x000d_  Assignment 2_x000d_  _x000d_  *_x0009_Covered 5 sites (Intermountain (IMC), Robert Wood Johnson, Piedmont, University of Virginia, Cedars) so far to identify whether they are offering LVAD/Heart Transplant service on-site_x000d_  *_x0009_Tick marked (✓) in the cells, if the respective facility is offering the LVAD/Heart Transplant service along with the sources in ‘Column F and G’_x000d_  _x000d_   _x000d_  _x000d_  Efforts Invested: 7 hours  _x000d_  _x000d_  Charge Code: 269176-42_x000d_  _x000d_   _x000d_  _x000d_  Way forward: Please review the work done so far and let me know you thoughts on the same. I will continue working on the remaining 22 sites once we resume operations at 08:00 pm Los Angeles time, today (February 05,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jat Pandey _x000d_  Sent: 05 February 2020 11:26_x000d_  To: Chaudhary.Neil@"/>
    <s v="269176-42_x000d_  "/>
    <n v="7"/>
    <x v="3"/>
    <d v="2020-02-05T00:00:00"/>
    <x v="64"/>
    <x v="104"/>
    <s v="Correct"/>
  </r>
  <r>
    <n v="451"/>
    <d v="2020-02-05T19:01:32"/>
    <s v="Ankit Kumar Verma"/>
    <s v="Inumaru.Yuta@bcg.com"/>
    <s v="BCG"/>
    <s v="Attn. Yuta: Evalueserve Update: Industry 4.0 Factories Research_RES1058155_February 05, 2020"/>
    <s v="Hi Yuta, _x000d_  _x000d_   _x000d_  _x000d_  I have revisited all the companies covered in the previous updates and added one additional facility for LVMH. Further, I have also worked on identifying additional facilities for Loreal, and added 11 more facilities to the list, along with information on the suggested datapoints for each of these. _x000d_  _x000d_   _x000d_  _x000d_  Datapoints covered today are highlighted in Blue, in the tab titled “Data” of the attached Excel file. I have also added a tab titled “Summary” which provides a brief of the total facility count and number of facilities considered ‘Industry 4.0’ for each of the companies covered so far. Sources used to locate manufacturing facilities are also compiled, for your reference._x000d_  _x000d_   _x000d_  _x000d_  Note:_x000d_  _x000d_  *_x0009_Spanish facility of LVMH (Loewe) is dedicated for producing leather products only. However, this facility is mentioned in PPT shared by you and therefore I have added this in the output_x000d_  *_x0009_No LVMH manufacturing facility for perfumes and cosmetic products was identified in the US_x000d_  *_x0009_For P&amp;G we have identified ~137 plant locations &lt;https://www.pg.com/en_US/downloads/sustainability/reports/PG_2014_Sustainability_Report.pdf&gt; . However, number of facilities mentioned in the shared Excel file is 68. Since these include all the facilities (and not specifically those manufacturing Cosmetics and Perfumes), please suggest if you would like us to work on all the 137 facilities_x000d_  _x000d_   _x000d_  _x000d_  Efforts Invested: 7.5 hours (Total: 62.5 hours)_x000d_  _x000d_  Charge Code: 201660-75_x000d_  _x000d_   _x000d_  _x000d_  Way Forward: Please review the shared output and let me know in case of any queries. Meanwhile, I will resume work on the remaining facilities, once we resume our operations by 1:00 PM Tokyo time, tomorrow (February 06, 2020)._x000d_  _x000d_   _x000d_  _x000d_  Looking forward to your thoughts on the shared output.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5 February 2020 15:55_x000d_  To: Inumaru.Yuta@"/>
    <s v="201660-75_x000d_  "/>
    <n v="7.5"/>
    <x v="1"/>
    <d v="2020-02-05T00:00:00"/>
    <x v="18"/>
    <x v="18"/>
    <s v="Correct"/>
  </r>
  <r>
    <n v="452"/>
    <d v="2020-02-05T19:09:20"/>
    <s v="Nitika Madad"/>
    <s v="Gwalani.Gaurish@bcg.com"/>
    <s v="BCG"/>
    <s v="Attn. Gaurish: Evalueserve Update_Oral Solid Dosage market_RES1063581_February 05, 2020"/>
    <s v="Hi Gaurish,_x000d_  _x000d_   _x000d_  _x000d_  Greetings of the day!_x000d_  _x000d_   _x000d_  _x000d_  I led a search to locate the asked reports with the given parameters and unfortunately, no consolidated report or chart was located for proportion of pipeline of oral dosage drugs oncology pipeline drugs over the years. To find this information, I have leveraged EMIS database for Industry reports, Thomson one database for analyst reports, checked Clinicaltrial.gov website, IQVIA reports, new drug pipeline monitor reports, pharma intelligence reports followed by a General Internet search but the required results could not be located._x000d_  _x000d_   _x000d_  _x000d_  Below are the findings of the research conducted so far:_x000d_  _x000d_  *_x0009_Oral anti-cancer medications comprise 25% to 35% of the oncology pipeline. Targeted therapies that are delivered more conveniently in an oral form are attractive to many. Oral medications are reported to account for up to 35 percent of the current oncology pipeline (Link &lt;https://www.communityoncology.org/pdfs/fact-sheet-oral-oncolytics.pdf&gt; )_x000d_  *_x0009_In a report of ‘Global Oncology Trends 2018’ by IQVIA, I found that 8 oral cancer drugs are under the clinical trials out of the total 14 oncology drugs in 2017 (Page 8, report &lt;https://www.healthpharma.gr/wp-content/uploads/2018/06/GlobalOncologyTrends2018.pdf&gt; )_x000d_  *_x0009_Most of the analyst reports provided information on the product pipeline by company and a consolidated list could not be located_x000d_  _x000d_  *_x0009_Also, I checked Clinicaltrial.gov and fetched a sample report of 1000 clinical trials on oncology (attached in the Email) which provides information on the recruiting status, name and type of intervention (drug, vaccine, etc.). However, to check the dosage form, each product has to be checked manually which will be a very time consuming task. Please let us know your thoughts on the same._x000d_  _x000d_   _x000d_  _x000d_  Alternate Methodology: Evaluate pharma database has a list of pipeline drugs for individual years along with the required details on the trial phase, geography, estimated sales, etc.; however, the dosage form has to be checked individually for each drug. BCG’s Internal DRS ream has access to Evaluate pharma database ; you can reach out to them using the following link http://bcgnavigator.bcg.com/Home/kn-home.asp._x000d_  _x000d_   _x000d_  _x000d_  Efforts Invested: 2.5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Please let us know in case you have any alternate approach for us to follow and I will be happy to book an earliest available slot to assist you further._x000d_  _x000d_   _x000d_  _x000d_  Looking forward to work with you again,_x000d_  _x000d_   _x000d_  _x000d_  Best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Nitika Madad _x000d_  Sent: 05 February 2020 12:13_x000d_  To: Gwalani.Gaurish@"/>
    <s v="Please share"/>
    <n v="2.5"/>
    <x v="1"/>
    <d v="2020-02-05T00:00:00"/>
    <x v="8"/>
    <x v="103"/>
    <s v="Correct"/>
  </r>
  <r>
    <n v="453"/>
    <d v="2020-02-05T19:15:26"/>
    <s v="Laura Blaga"/>
    <s v="Kondo.Amy@bcg.com"/>
    <s v="BCG"/>
    <s v="Attn. Amy: EVS - BCG - Update 1 - Open source research on landbanks_RES1062832_February 5, 2020"/>
    <s v="Hi Amy,_x000d_  _x000d_   _x000d_  _x000d_  Trust your day has started well._x000d_  _x000d_   _x000d_  _x000d_  This is Laura from our Romania center and I am sharing with you an update on this request, after finishing work on capturing the website and email address information for the 190 players – please find attached the Excel file. _x000d_  _x000d_   _x000d_  _x000d_  As methodology, a General Internet search was conducted to identify the targeted authorities and their websites were leveraged to capture the desired information. For some of the players that did not have a website, I have come across some municipality sources which offered the required information – as there was no official website for those land banks, I have decided to include these sources in the website column, for your future reference – do let me know if I should proceed differently here and I will gladly make the changes._x000d_  _x000d_   _x000d_  _x000d_  Key points to note:_x000d_  _x000d_  *         I have also looked for the Alabama Land Bank Authority but it seems that indeed it does not exist, at least under this name. _x000d_  _x000d_  *         The websites of Jackson County Land Bank, Philadelphia Land Bank and Nassau County Land Bank are not functional at the moment, thus I was not able to leverage them to extract the desired information. _x000d_  _x000d_  *         Please note that most Land Reutilization Programs based in Ohio were located under the same Bank Land name as the rest of the entries. I have checked twice to make sure that these are in fact the players targeted and included their information in the file._x000d_  _x000d_   _x000d_  _x000d_  Efforts Invested: 5 Hours _x000d_  _x000d_  Charge Code: 318994-00_x000d_  _x000d_   _x000d_  _x000d_  Since the prioritized task was completed, I will continue work on filling in the rest of the columns and come back with another update around our EOD, 11 am EST, February 5. In the meantime, feel free to let me know in case of any notes on the output shared.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_x000d_  _x000d_  From: Bianca Metzler _x000d_  Sent: Wednesday, February 5, 2020 10:06 AM_x000d_  To: Kondo, Amy &lt;Kondo.Amy@"/>
    <s v="318994-00_x000d_  "/>
    <n v="5"/>
    <x v="4"/>
    <d v="2020-02-05T00:00:00"/>
    <x v="65"/>
    <x v="85"/>
    <s v="Correct"/>
  </r>
  <r>
    <n v="454"/>
    <d v="2020-02-05T19:25:17"/>
    <s v="Prince Girdhar"/>
    <s v="Ramesh.Shreekar@bcg.com"/>
    <s v="BCG; Estrellita, Vania; Bianca Metzler"/>
    <s v="Attn. Shreekar: Evalueserve Update: Need help on Telco products benchmarking_RES1058879_February 05, 2020"/>
    <s v="Hi Shreekar,_x000d_  _x000d_   _x000d_  _x000d_  I hope you are doing good!_x000d_  _x000d_   _x000d_  _x000d_  With this update, I have captured 376 Post-paid plan (268 plans covered today) of the Telecom operator (AIS) for Thailand, however the work is still in progress. The work on the Prepaid plans is also pending. _x000d_  _x000d_   _x000d_  _x000d_  To populate the asked information, I have followed the similar methodology as shared in the previous Emails and compiled my findings in the same Excel file._x000d_  _x000d_   _x000d_  _x000d_  Notes:_x000d_  _x000d_  *_x0009_I have added cell comments, for the plans where any additional or relevant information was given_x000d_  *_x0009_There were description about Supporting Countries for ‘SIM2 Fly 399, SIM2Fly 399 e.g, Sim Fly 899, Sim Fly 899 e.g and SIM2Fly 2,799’ under New AIS Number category, please refer to the LINK &lt;http://www.ais.co.th/roaming/sim2fly/int-en/index.html?intcid=sim2fly-en-adt-outbound-location-redirect&amp;adobe_mc_sdid=SDID%3D52F46F6ED1AB9A6C-598FE86E98025EE0%7CMCORGID%3D46FAEF9957D778167F000101%40AdobeOrg%7CTS%3D1580895121&gt;  for the list of countries and its further description_x000d_  *_x0009_For some of the plans, such as ‘U-ZEED’, there were additional details provided, which contains qualitative as well as quantitative information, as of now, I have not captured it, as it would be time-consuming task, I have attached snippet for the reference, please click on the LINK &lt;https://become-ais-family.ais.co.th/find-by-sim-type?categoryId=2329&gt;  for the further details_x000d_  _x000d_  _x000d_  _x000d_   _x000d_  _x000d_  Efforts Invested: 8 hours (Total: 29.5 hours) _x000d_  _x000d_  Charge Code: 170640-11_x000d_  _x000d_   _x000d_  _x000d_  Way Forward: Please review the work done so far and let me know in case of any queries. I will continue work on the remaining post-paid plans for Thailand and the remaining task, once we resume our operations, by 11:00 am Jakarta time, tomorrow (February 06, 2020). 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From: Prince Girdhar &lt;Prince.Girdhar@evalueserve.com &lt;mailto:Prince.Girdhar@evalueserve.com&gt; &gt; _x000d_  Sent: 05 February 2020 11:07_x000d_  To: Ramesh.Shreekar@"/>
    <s v="170640-11_x000d_  "/>
    <n v="8"/>
    <x v="1"/>
    <d v="2020-02-05T00:00:00"/>
    <x v="24"/>
    <x v="22"/>
    <s v="Correct"/>
  </r>
  <r>
    <n v="455"/>
    <d v="2020-02-05T19:30:05"/>
    <s v="Meenu Kumari"/>
    <s v="Newman.Dylan@bcg.com"/>
    <s v="BCG"/>
    <s v="Attn. Dylan: Evalueserve Deliverable: UAV / UAS Market for USA (Unmanned Aerial Systems) _RES1063425_February 5, 2020"/>
    <s v="Hi Dylan,_x000d_  _x000d_   _x000d_  _x000d_  Thank you for your patience!_x000d_  _x000d_   _x000d_  _x000d_  I have completed work on the request, to locate information on various datapoints mentioned in the original request. Specifically, I have collected information for datapoint 1 i.e. size of UAV/UAS market, products in UAV market (1.b), information on investment in programs in recent years under the heading large programs in the market (1.c) and also some information related to product category i.e. Strategic and Tactical (1.e). _x000d_  _x000d_   _x000d_  _x000d_  After completing work on the first part, I did a quick check for the information of datapoint 2 (aftermarket services for UAS market), 3 (historical UAV contracts) , 3.a (break out by groups 1-5) and 4 i.e. upcoming contracts for UAVs. However, I was not able to locate any relevant information for datapoint 1.a (yearly revenue for major programs in the groups) and 1.d (Number of programs awarded / year in each market and average program size) and also observed an overall limited data availability on the ask (as suggested over the call)._x000d_  _x000d_   _x000d_  _x000d_  To collect the required information, I leveraged EMIS, Thomson One and Factiva databases, followed by conducting a General Internet search. However, the information from these sources was very limited and scattered. Hence, it took us some time to search for the relevant datapoints. However, I came across a report (Pull-out attached) from the contributor BIS research which detailed on some of the information required in the ask. I have compiled the relevant information from the report in the attached Excel file._x000d_  _x000d_   _x000d_  _x000d_  Additionally, I came across some of the key points relevant to the market being worked upon and have compiled these with the data for the original ask. Also, I came across a report named ‘US DoD UAS Market, Forecast to 2023’  (Link &lt;https://www.researchandmarkets.com/research/shpj58/united_states_dod?w=5&gt; ), on research and markets website, which might have some relevant information related to Group 1-5, UAS segment breakdown and information related to competitors. As it is a paid report, you can reach out to the research company for its access._x000d_  _x000d_   _x000d_  _x000d_  To access the supporting document, please refer to the following send.bcg link: https://send.bcg.com/Efhv7aU8SJIL01eA2Z2ZCYmd. https://send.bcg.com/qCIWYrQmO2zSrEIj8ZEaPHGn_x000d_  _x000d_   _x000d_  _x000d_  Efforts Invested: 5 hours _x000d_  _x000d_  Charge Code: 396393-14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shared findings are helpful in some way. Let us know in case of any further assistance required on any project and we will book the earliest available slot to help you on the same._x000d_  _x000d_   _x000d_  _x000d_  Kind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ewman, Dylan &lt;Newman.Dylan@"/>
    <s v="396393-14_x000d_  "/>
    <n v="5"/>
    <x v="1"/>
    <d v="2020-02-05T00:00:00"/>
    <x v="66"/>
    <x v="95"/>
    <s v="Correct"/>
  </r>
  <r>
    <n v="456"/>
    <d v="2020-02-05T19:29:57"/>
    <s v="Nittya Balodia"/>
    <s v="Ghosh.Kaustav@bcg.com"/>
    <s v="BCG"/>
    <s v="Attn. Kaustav: Evalueserve Deliverable: Help Required with benchmarking of Telematics Payment Services_RES1062397_February 05, 2020"/>
    <s v="Hi Kaustav,_x000d_  _x000d_   _x000d_  _x000d_  I have completed task to locate information on the remaining 15 non-highlighted companies, starting from Mitsubishi (Row number: 42), for the asked parameters on in-vehicle payment systems and purchases. To locate data on the required ask, I primarily conducted a General Internet search. My findings are compiled in the attached Excel file. _x000d_  _x000d_   _x000d_  _x000d_  As communicated earlier, data on in-car payments were on a lower side. While conducting the research, I found that most of the companies have a online e-store present to buy car accessories. Also, most of the connected car services are purchased via a smartphone app offered by these companies. _x000d_  _x000d_   _x000d_  _x000d_  Efforts Invested: 5 hours (Total: 13 hours)_x000d_  _x000d_  Charge Code: 249945-97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work is helpful. Let us know in case you require further research support, and we will book the earliest available slot to assist you.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ittya Balodia _x000d_  Sent: 05 February 2020 11:10_x000d_  To: Ghosh.Kaustav@"/>
    <s v="249945-97_x000d_  "/>
    <n v="5"/>
    <x v="1"/>
    <d v="2020-02-05T00:00:00"/>
    <x v="38"/>
    <x v="69"/>
    <s v="Correct"/>
  </r>
  <r>
    <n v="457"/>
    <d v="2020-02-05T19:30:55"/>
    <s v="Shourya Jaiswal"/>
    <s v="Hara.Takaaki@bcg.com"/>
    <s v="Varunika Shah; BCG"/>
    <s v="Attn.Takaaki: Evalueserve Update: Competitive Landscape Research Request _RES1062458_ February 05, 2020"/>
    <s v="Hi Takaaki,_x000d_  _x000d_   _x000d_  _x000d_  Thank you for your patience._x000d_  _x000d_   _x000d_  _x000d_  In this update, we have completed work to locate information on financial figures for the shared list of 31 companies and details on pilot test programmes for the seven test sites mentioned in tab named “Financial” and “Pilot Test Programs” respectively. In the limited time available, we have initiated work on tab named “Industry Solutions” and covered the companies under the category “UAS Operator”. Data on financial parameters are on a lower side._x000d_  _x000d_   _x000d_  _x000d_  Please download the pull-outs from the send.bcg link: https://send.bcg.com/Mhpbmr87GT4Iw14YSk7crala_x000d_  _x000d_   _x000d_  _x000d_  Key Points and Methodology:_x000d_  _x000d_  *_x0009_Tab: “Financial”: We have leveraged Factiva, Orbis database and also referred to ZoomInfo website. Relevant information are inserted in Comments column for your reference_x000d_  *_x0009_Tab: “Pilot Test Programs”: For this, we leveraged Factiva database followed by a press search using keywords such as Test pilot, Pilot program etc. along with the Test site’s name. We capped our efforts to 30-45 minutes per test site, as we had to glance through multiple articles to capture the required information. During our course of research, we found that there is only one test pilot program, UTM Pilot Program (UPP), for which all the sites are being selected as participants _x000d_  *_x0009_Tab: “Industry Solutions”: We checked company’s website further supplemented it by an Open Internet search by using keywords as; “Company name” + “Energy/Railroad inspection/powerline inspection/etc.” to validate the shared list of companies_x000d_  _x000d_   _x000d_  _x000d_  Efforts Estimation: We have capped our efforts for ~15 - 20 minutes/company in order to validate the companies mentioned in the tab named “Industry Solutions”. Going by this estimate, it will require an additional ~7 hours to complete the task. _x000d_  _x000d_   _x000d_  _x000d_  Efforts Invested: 12 hours in this update_x000d_  _x000d_  Charge Code: 295631-11_x000d_  _x000d_   _x000d_  _x000d_  Way Forward: We will continue work on the remaining 24 companies in the “Industrial Solutions” tab, once we resume our operations by, 11:00 pm, Washington time, today (February 05, 2020)._x000d_  _x000d_   _x000d_  _x000d_  Do let us know if you have any stipulated budget in mind._x000d_  _x000d_   _x000d_  _x000d_  Regards,_x000d_  _x000d_  Shourya and Varunik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ourya Jaiswal _x000d_  Sent: 05 February 2020 11:37_x000d_  To: Hara.Takaaki@"/>
    <s v="295631-11_x000d_  "/>
    <n v="12"/>
    <x v="1"/>
    <d v="2020-02-05T00:00:00"/>
    <x v="67"/>
    <x v="71"/>
    <s v="Correct"/>
  </r>
  <r>
    <n v="458"/>
    <d v="2020-02-05T19:31:49"/>
    <s v="Smarth Grover"/>
    <s v="Tan.Alethea@bcg.com"/>
    <s v="BCG; Tanuj Anand; Angela Nunez; Sakshi Sharma"/>
    <s v="Attn. Alethea: Evalueserve Update: Request for company background and financial data_RES1061943_February 05, 2020"/>
    <s v="Hi Alethea,_x000d_  _x000d_   _x000d_  _x000d_  In this update, we have captured information for 22 companies (row 617 to row 699), including 3 WIP companies (‘GKN Holdings Limited‘, ‘Precision Castparts Corp.’, ‘TransDigm Group Incorporated (NYSE:TDG)’), and work is yet to be started on 8 companies (row 665 and 700-706)._x000d_  _x000d_   _x000d_  _x000d_  Notes:_x000d_  _x000d_  *_x0009_For Major Competitors:_x000d_  _x000d_  _x0009_*_x0009_The availability of information for this parameter was low for the companies covered in this update. To locate this information, we first checked company websites, news articles and industry reports. In case the information could not be located through these sources, we have captured the competitors using third party websites such as ‘Zoominfo’, followed by ‘Owler’_x000d_  _x000d_  *_x0009_For Companies:_x000d_  _x000d_  _x0009_*_x0009_During our research, we came across a few companies which have been acquired and their acquirer company is also listed in the Excel file. To avoid overlapping of information, we have captured information for acquirer companies only. For example: we have not captured information for the following acquired companies: (‘Howmet castings’, ‘Firth Rixson Forging’, ‘Trac Precision Machining’, ‘Parker Stratoflex’). Please refer to the ‘Comment’ section for more details_x000d_  _x0009_*_x0009_‘Techjet Airfoils’ and ‘Turbocombuster Technologies’: The company websites could not be located for these companies _x000d_  _x0009_*_x0009_’Sparta Limited’: No information could be located for this company through its website and also there were multiple results with similar names_x000d_  _x000d_   _x000d_  _x000d_  Query: For the company ‘Moeller Manufacturing’, we came across two different companies: ‘Moeller Manufacturing &amp; Supply, Inc. &lt;http://www.moellermfg.com/&gt; ’ and ‘Moeller Manufacturing Company &lt;https://www.moeller-aerospace.com/about-us/overview&gt; ’ (both in aerospace industry). Please let us know which of these company needs to be captured. For now, we have marked this entry as ‘WIP’ in the Excel file_x000d_  _x000d_   _x000d_  _x000d_  Efforts Invested: 16 Hours (Total: 50 hours; India: 28 hours, Chile: 22 hours)_x000d_  _x000d_  Charge Code: 247767-57_x000d_  _x000d_   _x000d_  _x000d_  Way Forward: Please review the work shared so far. Our colleague Angela (CC’ed), from Chile center, will continue work on the remaining companies and contact you once they resume their operations on this request._x000d_  _x000d_   _x000d_  _x000d_  Have a great day ahead!_x000d_  _x000d_   _x000d_  _x000d_  Best Regards,_x000d_  _x000d_  Evaluserve Team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marth Grover _x000d_  Sent: 05 February 2020 10:46_x000d_  To: Tan.Alethea@"/>
    <s v="247767-57_x000d_  "/>
    <n v="16"/>
    <x v="1"/>
    <d v="2020-02-05T00:00:00"/>
    <x v="48"/>
    <x v="56"/>
    <s v="Correct"/>
  </r>
  <r>
    <n v="459"/>
    <d v="2020-02-05T19:35:18"/>
    <s v="Ratika Saxena"/>
    <s v="Dolezalek.Lorenz@bcg.com; Ortmann.Jens@bcg.com"/>
    <s v="BCG"/>
    <s v="Attn. Lorenz: Evalueserve Update: Locations _RES1062581_ February 05, 2020"/>
    <s v="Hi Lorenz, Hi Jens,_x000d_  _x000d_   _x000d_  _x000d_  In this update, I have captured the locations details for 54 office locations for Jebsen &amp; Jessen Ingredients, Megachem and ChemStation Asia (first three links) in the attached Excel file. Work on remaining two links is yet to be initiated. _x000d_  _x000d_   _x000d_  _x000d_  In most of the cases, I did not identify the website of the regional offices/subsidiaries readily. Further, in some cases, the name of city or state/province was not mentioned in the address. Hence, I conducted an Open Internet search to locate the same, which made the task time intensive. _x000d_  _x000d_   _x000d_  _x000d_  Efforts Invested: 5 hours_x000d_  _x000d_  Charge Code: 268836-06_x000d_  _x000d_   _x000d_  _x000d_  Way Forward: I will continue work to cover the locations from remaining two links, once we resume our operations by 5:00 am Munich time, tomorrow (February 06, 2020)._x000d_  _x000d_   _x000d_  _x000d_  Hope this works well. Let me know in case of any querie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5 February 2020 13:28_x000d_  To: Dolezalek.Lorenz@"/>
    <s v="268836-06_x000d_  "/>
    <n v="5"/>
    <x v="1"/>
    <d v="2020-02-05T00:00:00"/>
    <x v="68"/>
    <x v="79"/>
    <s v="Correct"/>
  </r>
  <r>
    <n v="460"/>
    <d v="2020-02-05T19:43:21"/>
    <s v="Sanprati Sharma"/>
    <s v="Mujtaba.SyedAaqib@bcg.com"/>
    <s v="BCG; DaherMansour.Jean@bcg.com"/>
    <s v="Attn. Aaqib: Evalueserve Update: Need help on travel research_RES1057309_February 05, 2020"/>
    <s v="Hi Aaqib,_x000d_  _x000d_   _x000d_  _x000d_  Thank you for time over call._x000d_  _x000d_   _x000d_  _x000d_  By the time I received your communication on the list of tables to be worked upon, I had already worked on the first table of every tab. However, now I have completed the work on the discussed tables in the ‘Tour Operators’ and ‘Online Travel agencies’ tabs of the Germany file, while work on Travel Agents tab is yet to be initiated. To locate the information, I have leveraged the company websites and followed up by conducting a General Internet search to fill in any gaps._x000d_  _x000d_   _x000d_  _x000d_  Key Points:_x000d_  _x000d_  *_x0009_As discussed, for the companies with no specific country website, I have populated the information available on the global website and have mentioned the same in cell comments, for your reference_x000d_  *_x0009_The companies worked upon in this update and the companies to be further worked on have been highlighted in ‘Orange’, for better clarity_x000d_  *_x0009_Thomas Cook filed for bankruptcy in September 2019 and have liquidated its assets, therefore I did not cpture information for this company (Link &lt;https://www.nytimes.com/2019/09/23/travel/why-thomas-cook-travel-collapsed.html&gt; )_x000d_  *_x0009_The company Tomorrow Focus AG renamed themselves as HolidayCheck Group AG in 2016 (Link &lt;https://www.burda.com/en/company/divisions/holidaycheck-group-ag/&gt; )_x000d_  _x000d_   _x000d_  _x000d_  Efforts Invested: 7 Hours (India Hours: 43 hours; Chile Hours: 7.5 Hours ; Total Hours: 50.5 Hours)_x000d_  _x000d_  Charge Code: 340461-16_x000d_  _x000d_   _x000d_  _x000d_  Way Forward: I would like to inform that our Chile centre is running on full capacity and will not be able to follow up on this task. The earliest available slot to assist you for this task if tomorrow from our India centre._x000d_  _x000d_  Hence, I will resume work on the Travel Agents tab of the Germany file and all the three tabs of China and UK file, once we resume our operations by 9.30 am IST tomorrow (February 06, 2020)._x000d_  _x000d_   _x000d_  _x000d_  Hope this works. Let me know in case of any queries or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 &lt;mailto:Sanprati.Sharma@evalueserve.com&gt; &gt; _x000d_  Sent: 05 February 2020 17:56_x000d_  To: BCG &lt;BCG@evalueserve.com &lt;mailto:BCG@evalueserve.com&gt; &gt;_x000d_  Subject: Attn. Aaqib: Evalueserve Update: Need help on travel research_RES1057309_February 05,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
    <s v="340461-16_x000d_  "/>
    <n v="7"/>
    <x v="1"/>
    <d v="2020-02-05T00:00:00"/>
    <x v="5"/>
    <x v="0"/>
    <s v="Correct"/>
  </r>
  <r>
    <n v="461"/>
    <d v="2020-02-05T19:44:28"/>
    <s v="Bianca Metzler"/>
    <s v="Oyedele, Akinola"/>
    <s v="BCG; Shourya Jaiswal; Katherine Arcaya; Stickel, Ben; Ford, Carolyn; Himanshu Gaur"/>
    <s v="Attn. Akinola:  Evalueserve Update: Help with IT application vendor research_RES1060398_February 3, 2020"/>
    <s v="Hi Akinola,_x000d_  _x000d_   _x000d_  _x000d_  Many thanks for your confirmation and glad that the team was able to help._x000d_  _x000d_   _x000d_  _x000d_  Should you require any assistance in the future, please do not hesitate to reach ou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Oyedele, Akinola &lt;Oyedele.Akinola@"/>
    <e v="#VALUE!"/>
    <n v="0"/>
    <x v="4"/>
    <d v="2020-02-05T00:00:00"/>
    <x v="0"/>
    <x v="2"/>
    <s v="Correct"/>
  </r>
  <r>
    <n v="462"/>
    <d v="2020-02-05T19:46:57"/>
    <s v="Bianca Metzler"/>
    <s v="Khairallah, Hajar"/>
    <s v="BCG; Manpreet Kaur (Caps-08); Aman Bansal"/>
    <s v="Attn. Hajar: Evalueserve Update &amp; Call Summary: Warehouses geodis_RES1063197_February 05, 2020"/>
    <s v="Hi Hajar,_x000d_  _x000d_   _x000d_  _x000d_  Many thanks for your reply. Our team in India is offline right now but they will continue to work on this tomorrow and reach out with another update accordingly.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hairallah, Hajar &lt;Khairallah.Hajar@"/>
    <e v="#VALUE!"/>
    <n v="0"/>
    <x v="4"/>
    <d v="2020-02-05T00:00:00"/>
    <x v="0"/>
    <x v="90"/>
    <s v="Correct"/>
  </r>
  <r>
    <n v="463"/>
    <d v="2020-02-05T19:47:53"/>
    <s v="Nittya Balodia"/>
    <s v="Antony.Abby@bcg.com"/>
    <s v="BCG; Himanshu Kumar; Arnav Saxena"/>
    <s v="Attn. Abby: Evalueserve Update: Request for industry digital trends in transportation and distribution services in US_February 05,2020"/>
    <s v="Hi Abby,_x000d_  _x000d_   _x000d_  _x000d_  I have completed work to locate information on the points 5 and 6 for “Monsanto / Bayer deep dive segment” mentioned in the Word Document shared originally in the request. My findings are compiled in separate tabs of the attached Excel file. _x000d_  _x000d_   _x000d_  _x000d_  During the course of my research, I found that company has been actively involved in digital transformation initiatives, especially related to data science. Additionally, it is investing in training programs by partnering with platforms like Coursera to upskill its employees. To look for the required information, I leveraged analyst reports, check company websites, followed by conducting a press search. _x000d_  _x000d_   _x000d_  _x000d_  I have shared my findings with my colleague Himanshu (copied in this Email), who will compile my findings in his final output and share it with the requestor directly._x000d_  _x000d_   _x000d_  _x000d_  Following are the efforts invested from our Direct KPO team for your reference:_x000d_  _x000d_   _x000d_  _x000d_  Efforts Invested: 3 hours_x000d_  _x000d_  Charge Code: 107980-28_x000d_  _x000d_   _x000d_  _x000d_  Hope this help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Nittya Balodia _x000d_  Sent: 05 February 2020 15:52_x000d_  To: Antony.Abby@"/>
    <s v="107980-28_x000d_  "/>
    <n v="3"/>
    <x v="1"/>
    <d v="2020-02-05T00:00:00"/>
    <x v="69"/>
    <x v="7"/>
    <s v="Correct"/>
  </r>
  <r>
    <n v="464"/>
    <d v="2020-02-05T19:48:58"/>
    <s v="Angela Nunez"/>
    <s v="Tan.Alethea@bcg.com"/>
    <s v="BCG; Tanuj Anand; Sakshi Sharma; Smarth Grover"/>
    <s v="RE: Attn. Alethea: Evalueserve Update: Request for company background and financial data_RES1061943_February 05, 2020"/>
    <s v="Hi Alethea, _x000d_  _x000d_   _x000d_  _x000d_  As mentioned by my colleague Smarth, we will continue on the remaining companies and share the results as soon as complete._x000d_  _x000d_   _x000d_  _x000d_  Let us know in case of anything.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Smarth Grover _x000d_  Sent: Wednesday, February 05, 2020 11:02 AM_x000d_  To: Tan.Alethea@"/>
    <e v="#VALUE!"/>
    <n v="0"/>
    <x v="0"/>
    <d v="2020-02-05T00:00:00"/>
    <x v="0"/>
    <x v="56"/>
    <s v="Correct"/>
  </r>
  <r>
    <n v="465"/>
    <d v="2020-02-05T19:53:50"/>
    <s v="Bianca Metzler"/>
    <s v="Ramesh, Shreekar"/>
    <s v="BCG; Estrellita, Vania; Prince Girdhar"/>
    <s v="Attn. Shreekar: Evalueserve Update: Need help on Telco products benchmarking_RES1058879_February 05, 2020"/>
    <s v="Hi Shreekar,_x000d_  _x000d_   _x000d_  _x000d_  Thank you for your reply and glad that the team was able to help._x000d_  _x000d_   _x000d_  _x000d_  Based on the below Email, we will consider this task as closed and release the capacity blocked for it. Nonetheless, in case we can be of assistance with anything else, please feel free to let us know and we will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amesh, Shreekar &lt;Ramesh.Shreekar@"/>
    <e v="#VALUE!"/>
    <n v="0"/>
    <x v="4"/>
    <d v="2020-02-05T00:00:00"/>
    <x v="0"/>
    <x v="22"/>
    <s v="Correct"/>
  </r>
  <r>
    <n v="466"/>
    <d v="2020-02-05T20:01:10"/>
    <s v="Kathrin Groszhart"/>
    <s v="Maini.Pragya@bcg.com"/>
    <s v="BCG; Bolze.Augustin@bcg.com"/>
    <s v="Attn. Pragya: EVS - BCG - Update 1 - Average cost for 3rd party recruitment tools/vendors - Digital POP _RES1062773_ February 5, 2020"/>
    <s v="Hi Pragya,_x000d_  _x000d_   _x000d_  _x000d_  Thank you for your reply and confirmation._x000d_  _x000d_   _x000d_  _x000d_  Indeed, these prices are harder to obtain considering the customization that each tool offers. No worries at all - I will keep this request on hold and wait for Augustin’s inputs. We are approaching our end of business but if helpful, I can book a few hours for tomorrow, in case additional research might be needed.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Maini, Pragya &lt;Maini.Pragya@"/>
    <e v="#VALUE!"/>
    <n v="0"/>
    <x v="4"/>
    <d v="2020-02-05T00:00:00"/>
    <x v="0"/>
    <x v="82"/>
    <s v="Correct"/>
  </r>
  <r>
    <n v="467"/>
    <d v="2020-02-05T20:02:38"/>
    <s v="Bianca Metzler"/>
    <s v="Hara, Takaaki"/>
    <s v="Varunika Shah; BCG; Shourya Jaiswal"/>
    <s v="Attn.Takaaki: Evalueserve Update: Competitive Landscape Research Request _RES1062458_ February 05, 2020"/>
    <s v="Hi Takaaki,_x000d_  _x000d_   _x000d_  _x000d_  Many thanks for your reply and glad that the team is able to help with this research. My colleagues from India center are offline right now but they will continue to work on this tomorrow and reach out with another update accordingly.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Hara, Takaaki &lt;Hara.Takaaki@"/>
    <e v="#VALUE!"/>
    <n v="0"/>
    <x v="4"/>
    <d v="2020-02-05T00:00:00"/>
    <x v="0"/>
    <x v="71"/>
    <s v="Correct"/>
  </r>
  <r>
    <n v="468"/>
    <d v="2020-02-05T20:05:53"/>
    <s v="Katherine Arcaya"/>
    <s v="Connor, Tim"/>
    <s v="BCG; Pablo Huber"/>
    <s v="RE: Attn. Tim: Evalueserve Capacity Release: Retail SKU Counting_RES1059622_February 05, 2020"/>
    <s v="Hi Tim,_x000d_  _x000d_   _x000d_  _x000d_  Thank you for your time over the phone. Please note that we tried accessing the site from our Romania center as well; however, this was not possible. _x000d_  _x000d_   _x000d_  _x000d_  I am currently in discussions with IT to see if the VPN is feasible, I will keep you updated._x000d_  _x000d_   _x000d_  _x000d_  In the meantime, my colleague Pablo will initiate efforts on Target by accessing company website and by pulling data to populate the template shared. He will share an update with you in a few hours, to be aligned with you and to set estimated timelines._x000d_  _x000d_   _x000d_  _x000d_  In case of any comments or question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onnor, Tim [mailto:Connor.Tim@"/>
    <e v="#VALUE!"/>
    <n v="0"/>
    <x v="0"/>
    <d v="2020-02-05T00:00:00"/>
    <x v="0"/>
    <x v="40"/>
    <s v="Correct"/>
  </r>
  <r>
    <n v="469"/>
    <d v="2020-02-05T20:09:37"/>
    <s v="Bianca Metzler"/>
    <s v="Cavalli, Eraldo"/>
    <s v="Swapnil Jain; Meenu Kumari; Nittya Balodia; BCG; AjinkyaPadmakar Jadhav"/>
    <s v="Attn. Eraldo: Evalueserve Update_Market research: Mail &amp; Courier services_RES1042132_January 14, 2020*"/>
    <s v="Hi Eraldo,_x000d_  _x000d_   _x000d_  _x000d_  Thank you for sharing this additional task with us. Our team in India will be able to invest some time into this tomorrow, February 6, and will be in touch in the morning with more details._x000d_  _x000d_   _x000d_  _x000d_  Hope this works for you and do let us know in case of any chang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avalli, Eraldo &lt;Cavalli.Eraldo@"/>
    <e v="#VALUE!"/>
    <n v="0"/>
    <x v="4"/>
    <d v="2020-02-05T00:00:00"/>
    <x v="0"/>
    <x v="110"/>
    <s v="Correct"/>
  </r>
  <r>
    <n v="470"/>
    <d v="2020-02-05T20:20:25"/>
    <s v="Llindrisca Figueroa"/>
    <s v="Ri.Ka@bcg.com"/>
    <s v="BCG"/>
    <s v="Attn. Rika: Evalueserve - Deliverable: EVS Request) Research for brand names. Japanese and English_RES1064205_Feb 5, 2020"/>
    <s v="Hi Rika,_x000d_  _x000d_   _x000d_  _x000d_  Please find attached a deliverable for your request. _x000d_  _x000d_   _x000d_  _x000d_  We have conducted open internet search to find the brands mentioned in Japanese and translate them into English as requested. We have worked on the first tab of the excel attached and added a new column next to the columns in Japanese to input the English name of each brand. _x000d_  _x000d_   _x000d_  _x000d_  Please note that we have checked the columns for Kanebo and Albion brands which already had most of the English names, in order to confirm they were correctly written. This check was very quick since the names were all right. Also, we copied the brand names that were already in English (column C) for you to receive a consolidated file._x000d_  _x000d_   _x000d_  _x000d_  Efforts Invested: 2 Hours_x000d_  _x000d_  Charge Code: 201660-75_x000d_  _x000d_   _x000d_  _x000d_  We hope this is useful for you and please let us know if you need further support on this or in the future.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Llindrisca Figueroa _x000d_  Sent: Wednesday, February 05, 2020 10:06 AM_x000d_  To: Ri.Ka@"/>
    <s v="201660-75_x000d_  "/>
    <n v="2"/>
    <x v="0"/>
    <d v="2020-02-05T00:00:00"/>
    <x v="18"/>
    <x v="109"/>
    <s v="Correct"/>
  </r>
  <r>
    <n v="471"/>
    <d v="2020-02-05T20:33:42"/>
    <s v="Bruno Pasten"/>
    <s v="(Kardok) Wendt, Meghan"/>
    <s v="BCG; Katherine Arcaya"/>
    <s v="RE: Attn. Samuel: Evalueserve Update: Socialbakers sentiment analysis_RES1063166_Feb 5, 2020"/>
    <s v="Hi Meghan,_x000d_  _x000d_   _x000d_  _x000d_  As promised, please find attached an update for your request. During this couple of hours we have proceed as follows:_x000d_  _x000d_  *         We created a Excel file in which we captured Reviewer name, Position, Company Size, Star Rating (1 to 5), Overall sentiment (Positive, Negative, Neutral), and elements that the person liked and disliked about the software._x000d_  _x000d_  *         We went through opinions on G2 website. So far, we have covered 40 opinions out of 99 for Socialbakers on G2._x000d_  _x000d_  *         In order to cover as much information on the reviews, we copied all the likes and dislikes comments into de Excel file. We could add an extra column and include keywords of their comments for better reference, although this would be more time consuming. For now, we will keep the same methodology. Please let us know your thoughts on this matter._x000d_  _x000d_   _x000d_  _x000d_  Efforts Invested: 2 Hours_x000d_  _x000d_  Charge Code: 09800-19_x000d_  _x000d_   _x000d_  _x000d_  Way Forward: Please review the work and comments shared and let us know your thoughts. Meanwhile, we will keep working on the remaining comments for G2 website. After that, we will continue with Gartner. We will send you as much as we can cover by our EOD, around 5:00 PM (17:00) Boston Time._x000d_  _x000d_   _x000d_  _x000d_  We hope this is useful for you and please do not hesitate in contacting us in case of any comments or suggestion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Wednesday, February 05, 2020 10:09 AM_x000d_  To: (Kardok) Wendt, Meghan &lt;Wendt.Meghan@"/>
    <s v="09800-19_x000d_  _x000d_"/>
    <n v="2"/>
    <x v="0"/>
    <d v="2020-02-05T00:00:00"/>
    <x v="70"/>
    <x v="91"/>
    <s v="Correct"/>
  </r>
  <r>
    <n v="472"/>
    <d v="2020-02-05T20:58:00"/>
    <s v="Bianca Metzler"/>
    <s v="Shah, Harsh (BGL)"/>
    <s v="BCG_Servicenow; BCG; Rebollo, Cristina"/>
    <s v="RE: Urgent Request Engine to sales mapping"/>
    <s v="Hi Cristina,_x000d_  _x000d_   _x000d_  _x000d_  Thank you for looping us in._x000d_  _x000d_   _x000d_  _x000d_  Hi Harsh,_x000d_  _x000d_   _x000d_  _x000d_  Hope my Email finds you well. As per the current capacity across centers, our India team will be able to help with this starting tomorrow, February 6._x000d_  _x000d_   _x000d_  _x000d_  They will go through the request details in the morning and then get back to you with more information on methodology, delivery timelines and any queries they might have._x000d_  _x000d_   _x000d_  _x000d_  Hope this works for you and do let us know in case of any chang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bollo, Cristina &lt;Rebollo.Cristina@"/>
    <e v="#VALUE!"/>
    <n v="0"/>
    <x v="4"/>
    <d v="2020-02-05T00:00:00"/>
    <x v="0"/>
    <x v="7"/>
    <s v="Correct"/>
  </r>
  <r>
    <n v="473"/>
    <d v="2020-02-05T21:21:27"/>
    <s v="Bianca Metzler"/>
    <s v="Klement, Eva"/>
    <s v="BCG; Prashant Singh"/>
    <s v="Attn. Eva: EVS - BCG - Update 2 - Website search _RES1063906_ February 05, 2020"/>
    <s v="Hi Eva,_x000d_  _x000d_   _x000d_  _x000d_  Many thanks for your notes on this. I am reaching out with another update and attached is the latest Excel file, having 3 additional funds. Due to the user experience provided by each website, for some of them it has been more time consuming to count the number of investment professionals as there was no option of properly filtering this data._x000d_  _x000d_   _x000d_  _x000d_  Following your suggestion, the senior advisors have been removed from the count. Also, besides the job positions mentioned in the previous Email, we have also come across Credit transaction counsel which we did not take into account and Operating partner which we thought it would fall under investment professionals – these were the cases encountered for Bain Capital while for the rest, there were no other positions for which we were in doubt._x000d_  _x000d_   _x000d_  _x000d_  To have a consolidated list, the top of the table contains the notes initially left on investment professionals together with the other job titles identified by us – all are marked with yellow. _x000d_  _x000d_   _x000d_  _x000d_  Another note is that some locations were listed on the website but when looking up the team, we could not identify a person working in the respective office. For this, we added the location but included a “0” for the count and also left an internal note._x000d_  _x000d_   _x000d_  _x000d_  The order of the locations have been added in the following way, where available: Greater China, India, South East Asia, North East Asia and Australia /New Zealand._x000d_  _x000d_   _x000d_  _x000d_  Efforts Invested: 2 Hours (Total Hours: 4 Hours)_x000d_  _x000d_  Charge Code: 12335-20_x000d_  _x000d_   _x000d_  _x000d_  We have blocked capacity for tomorrow from our Romania center to continue our efforts on this. In the meantime, it would be great if you could go through the above notes and let us know in case you might have any suggestions._x000d_  _x000d_   _x000d_  _x000d_  Wishing you a nice evening,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lement, Eva &lt;Klement.Eva@"/>
    <s v="12335-20_x000d_  _x000d_"/>
    <n v="2"/>
    <x v="4"/>
    <d v="2020-02-05T00:00:00"/>
    <x v="60"/>
    <x v="107"/>
    <s v="Correct"/>
  </r>
  <r>
    <n v="474"/>
    <d v="2020-02-05T21:35:34"/>
    <s v="Laura Blaga"/>
    <s v="Kondo.Amy@bcg.com"/>
    <s v="BCG"/>
    <s v="Attn. Amy: EVS - BCG - Update 2 - Open source research on landbanks_RES1062832_February 5, 2020"/>
    <s v="Hi Amy,_x000d_  _x000d_   _x000d_  _x000d_  Thank you for your feedback, I am glad to know our output is in line with your expectations.  _x000d_  _x000d_   _x000d_  _x000d_  I am coming back with another update for this request. By following the previously established methodology, I managed to fully cover 95 players._x000d_  _x000d_   _x000d_  _x000d_  Notes:_x000d_  _x000d_  *         While looking for the authorities’ mission statements and phone numbers, I have come across email addresses which initially could not be located. Thus, I have added these in the file accordingly._x000d_  _x000d_  *         Do note that some of the Michigan Land Bank Authorities are under the county’s jurisdiction, thus the contact person will be in most cases the county treasurer._x000d_  _x000d_  *         Whenever the phone numbers of the contact person could not be located, I included a general phone number and mentioned it in the respective cell in brackets._x000d_  _x000d_   _x000d_  _x000d_  Efforts Invested: 3 Hours (Total Hours: 8 Hours)_x000d_  _x000d_  Charge Code: 318994-00_x000d_  _x000d_   _x000d_  _x000d_  Based on the current pace, it would take me an additional 4-5 hours to finish the remaining entries, based on how easily available the information is. I will gladly continue assisting with this as soon as resuming our operations tomorrow morning, February 6, unless hearing otherwise from you._x000d_  _x000d_   _x000d_  _x000d_  Looking forward to your reply._x000d_  _x000d_   _x000d_  _x000d_  Have a great day ahead, 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Kondo, Amy [mailto:Kondo.Amy@"/>
    <s v="318994-00_x000d_  "/>
    <n v="3"/>
    <x v="4"/>
    <d v="2020-02-05T00:00:00"/>
    <x v="65"/>
    <x v="85"/>
    <s v="Correct"/>
  </r>
  <r>
    <n v="475"/>
    <d v="2020-02-05T21:37:41"/>
    <s v="Adela Blaga"/>
    <s v="Raji.Maria@bcg.com"/>
    <s v="BCG"/>
    <s v="Attn. Maria: EVS - BCG - Update 4 -  List of indicators from report / FRENCH SPEAKING resource required_RES1062808_February 5, 2020"/>
    <s v="Hello Maria,_x000d_  _x000d_   _x000d_  _x000d_  I am reaching out with a fourth update on the present work. I have fully translated the indicators till page 68 and listed them till page 75. Where certain information has not yet been included in the attached Excel file, I have marked the cells as “WIP” (work in progress)._x000d_  _x000d_  Overall, there are about 30 pages of document left to be leveraged for indicators._x000d_  _x000d_   _x000d_  _x000d_  While working on the indicators translation, I have made small terminology adjustments to previous entries so as to render the meaning as clear as possible, therefore please refer to this output version for all indicators covered so far._x000d_  _x000d_   _x000d_  _x000d_  Efforts Invested: 6.5 Hours (Total Hours: 10.5 Hours)_x000d_  _x000d_  Charge Code: 187405-03_x000d_  _x000d_   _x000d_  _x000d_  I have reserved capacity for tomorrow, February 6, to continue efforts on the remaining material._x000d_  _x000d_   _x000d_  _x000d_  In the meantime, please let me know if you have any changes or notes to make._x000d_  _x000d_   _x000d_  _x000d_  Have a good evening,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Wednesday, February 5, 2020 11:52 AM_x000d_  To: Raji.Maria@"/>
    <s v="187405-03_x000d_  "/>
    <n v="6.5"/>
    <x v="4"/>
    <d v="2020-02-05T00:00:00"/>
    <x v="49"/>
    <x v="83"/>
    <s v="Correct"/>
  </r>
  <r>
    <n v="476"/>
    <d v="2020-02-05T21:39:08"/>
    <s v="Marion Volk"/>
    <s v="Clements.James@bcg.com"/>
    <s v="Koeleman, Jan; Slack, Aidan; Molloy, Matthew; BCG"/>
    <s v="Attn: James: EVS - BCG - Deliverable - Mental Health Offerings in Sport and across Victoria_RES1062620_February 5, 2020"/>
    <s v="Hi James,_x000d_  _x000d_   _x000d_  _x000d_  Hope you’re having a good start of the day._x000d_  _x000d_   _x000d_  _x000d_  Please find attached the Excel file with the results from today’s research, the PPT files can be retrieved from this link &lt;https://send.bcg.com/LqN5Q20i2KzPvsJH9cdO5kDY&gt; . We covered Workstream 1 by leveraging the links provided by you in the Excel file, as well as through a General Internet search. We focused on columns E and F, and inserted the information into columns G to L where it was easily available. Do note that information on costs, outcome or key lessons was on the lower side and not identifiable during our research. We also included to Workstream 1 another example of mental health initiative taken by a sports club, namely the Carolina Panthers hiring a Director of Player Wellness. (Source &lt;https://sports.yahoo.com/addressing-mental-health-panthers-hire-director-player-wellness-175823690.html&gt; )_x000d_  _x000d_   _x000d_  _x000d_  Key point to note:_x000d_  _x000d_  *         In case of NRL Partnerships with Mental health organizations, we have considered each partnership individually and added new lines for each or them along with the available information._x000d_  _x000d_   _x000d_  _x000d_  In the remaining time today, we also covered the desired points from the Workstream 2 tab. For this part, we have leveraged Victoria's Mental Health System, Interim Report and added the relevant information accordingly in the file. As requested, the screenshots have been included in the shared PPT file, named Workstream 2. Furthermore, do note that the provided data in the shared report is not similar for all points and thus, we have included the data as identified. Please let us know in case you would like us to conduct an additional General Internet search on these three points._x000d_  _x000d_   _x000d_  _x000d_  Efforts Invested: 12 Hours (Total Hours: 24 Hours)_x000d_  _x000d_  Charge Code: 184504-0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ave blocked some capacity for tomorrow in case you would like us to look for other examples of partnerships/initiatives regarding mental health in sports or to conduct an additional General Internet search on points 2.2 to 2.4 from Workstream 2._x000d_  _x000d_   _x000d_  _x000d_  Looking forward to your reply in case of any notes or changes from your side._x000d_  _x000d_   _x000d_  _x000d_  Have a great day ahead.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until February 09, 2020, following a government advisory in the country._x000d_  _x000d_   _x000d_  _x000d_  From: Marion Volk _x000d_  Sent: Wednesday, February 5, 2020 10:16 AM_x000d_  To: Clements.James@"/>
    <s v="184504-01_x000d_  "/>
    <n v="12"/>
    <x v="4"/>
    <d v="2020-02-05T00:00:00"/>
    <x v="52"/>
    <x v="76"/>
    <s v="Correct"/>
  </r>
  <r>
    <n v="477"/>
    <d v="2020-02-05T22:06:45"/>
    <s v="Liliana Polgar"/>
    <s v="Kern.Maxime@bcg.com"/>
    <s v="Emanuela Berchi; BCG"/>
    <s v="RE: EVS - BCG - TMT IGTI Newsletter - February 05, 2020"/>
    <s v="Hi Maxime, _x000d_  _x000d_   _x000d_  _x000d_  Thank you for your email and apologies for my delayed response. _x000d_  _x000d_   _x000d_  _x000d_  We are glad to hear the output is in line with your expectations and look forward to receiving the updates on the distribution. In the meantime, as discussed, we will explore Factiva’s Newsletter Builder option and we will keep you posted on its functionalities. We will get back to you with further updates in the following days, latest by Friday, February 7. _x000d_  _x000d_   _x000d_  _x000d_  In response to your questions: _x000d_  _x000d_  1.       As a deadline, we would be able to send the daily editions by 10:00 am GMT. Let us know if this works for you. _x000d_  _x000d_  2.       The rate you will be charged at is USD 55 per hour._x000d_  _x000d_  3.       Happy to explore the possibility of reducing the time spent per edition. From our experience, we can do so either a) by further limiting the sources/search string, or b) by modifying the newsletter structure:_x000d_  _x000d_  a.       Since the current search string and sources produce the minimum number of articles that we can scan, further limiting the sources will increase the possibility of missing relevant news on the topic; _x000d_  _x000d_  b.      To reduce the time invested to 1 hour and still keep the relevant articles, we would suggest removing the summaries section as this has proven to be the most time consuming part. Do let us know if you prefer this approach or in case of other ideas._x000d_  _x000d_  4.       The total effort invested to date is of 25 hours, including the initial setup and testing. _x000d_  _x000d_   _x000d_  _x000d_  Hope this clarifies and look forward to your thoughts and suggestions or any feedback you might have. In the meantime, we wish you a pleasant evening. :) _x000d_  _x000d_   _x000d_  _x000d_  Best regards, 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Kern, Maxime [mailto:Kern.Maxime@"/>
    <e v="#VALUE!"/>
    <n v="0"/>
    <x v="4"/>
    <d v="2020-02-05T00:00:00"/>
    <x v="0"/>
    <x v="7"/>
    <s v="Correct"/>
  </r>
  <r>
    <n v="478"/>
    <d v="2020-02-05T22:07:11"/>
    <s v="Kathrin Groszhart"/>
    <s v="Afshar, Sirous"/>
    <s v="BCG"/>
    <s v="Attn. Sirous: EVS - BCG - Update 1 - New project - store service mapping_RES1064497_February 5, 2020"/>
    <s v="Hi Sirous,_x000d_  _x000d_   _x000d_  _x000d_  Hope my Email finds you well. Due to some realignments, we have managed to free up some capacity today and in the available time, looked for the websites of 66 companies randomly picked. Out of these players only 19 had websites, which have been included in the sheet “Cosmetology &amp; Personal Hygiene” - note that many of them had Facebook profiles instead._x000d_  _x000d_   _x000d_  _x000d_  Key points to note:_x000d_  _x000d_  *_x0009_The spa belonging to Elizabeth Arden Sln-Holdngs Inc seems to have changed its name to Mind Spa &amp; Salon. (Source &lt;https://www.thereddoor.com/&gt; )_x000d_  *_x0009_We have found Bella Mobile Aesthetics LLC &lt;https://www.bellamobileaesthetics.com/locatebma&gt;  in Pennsylvania but it is located in Langhorne not Croydon, which is a nearby town._x000d_  *_x0009_A comment was also left in the file for these two situations encountered._x000d_  _x000d_   _x000d_  _x000d_  Efforts Invested: 3 Hours_x000d_  _x000d_  Charge Code: 188823-74_x000d_  _x000d_   _x000d_  _x000d_  We have blocked capacity to continue work on this tomorrow once resuming operations. We plan to carry on the research until we have found 200 websites for the &quot;Cosmetology And Personal Hygiene Salons&quot; classification, unless hearing otherwise from you. It would be hard to tell how much time will be needed to complete this research as it depends on how easily we find salons with websites but in case you would like us to limit our work to a certain number of hours, please feel free to let us know. _x000d_  _x000d_   _x000d_  _x000d_  We look forward to your reply and suggestions._x000d_  _x000d_   _x000d_  _x000d_  Best wishes, 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Ref:MSG5720564_ol969EH72oG33h3ZjYg3_x000d_  _x000d_  From: Bianca Metzler &lt;bianca.metzler@evalueserve.com&gt; _x000d_  Sent: Wednesday, February 5, 2020 2:29 PM_x000d_  To: Afshar, Sirous &lt;Afshar.Sirous@"/>
    <s v="188823-74_x000d_  "/>
    <n v="3"/>
    <x v="4"/>
    <d v="2020-02-05T00:00:00"/>
    <x v="71"/>
    <x v="111"/>
    <s v="Correct"/>
  </r>
  <r>
    <n v="479"/>
    <d v="2020-02-05T22:48:37"/>
    <s v="Bruno Pasten"/>
    <s v="(Kardok) Wendt, Meghan"/>
    <s v="BCG; Katherine Arcaya; Ong, Wei Jian"/>
    <s v="RE: Attn. Samuel: Evalueserve Update: Socialbakers sentiment analysis_RES1063166_Feb 5, 2020"/>
    <s v="Hi Meghan,_x000d_  _x000d_   _x000d_  _x000d_  Thank you for your reply. Please find attached a second update in case it is useful for your. We had already spent 1 additional hour before receiving your Email. We were able to cover 30 reviews more (70 in total)._x000d_  _x000d_   _x000d_  _x000d_  We have changed the charge code as requested and we will put on hold your request until further instructions._x000d_  _x000d_   _x000d_  _x000d_  Efforts Invested: 1 Hour (Total Hours: 3 Hours)_x000d_  _x000d_  Charge Code: 317298-78_x000d_  _x000d_   _x000d_  _x000d_  Please let us know in case of any changes o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Kardok) Wendt, Meghan [mailto:Wendt.Meghan@"/>
    <s v="317298-78_x000d_  "/>
    <n v="1"/>
    <x v="0"/>
    <d v="2020-02-05T00:00:00"/>
    <x v="72"/>
    <x v="91"/>
    <s v="Correct"/>
  </r>
  <r>
    <n v="480"/>
    <d v="2020-02-05T23:04:17"/>
    <s v="Bruno Pasten"/>
    <s v="Ong, Wei Jian"/>
    <s v="BCG; Katherine Arcaya; (Kardok) Wendt, Meghan"/>
    <s v="RE: Attn. Samuel: Evalueserve Update: Socialbakers sentiment analysis_RES1063166_Feb 5, 2020"/>
    <s v="Hi Wei Jian,_x000d_  _x000d_   _x000d_  _x000d_  Thank you for your quick reply. Sure, we will keep our methodology and include two additional columns for likes and dislikes and categorize the comments using the list of categories for likes and dislikes shared below._x000d_  _x000d_   _x000d_  _x000d_  In case there is more than one category per comment, would you prefer to put all of them or just add the more relevant one?_x000d_  _x000d_   _x000d_  _x000d_  Please note that we will send you as much as we can cover by our EOD, around 5:00 PM (17:00) Boston Tim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
    <e v="#VALUE!"/>
    <n v="0"/>
    <x v="0"/>
    <d v="2020-02-05T00:00:00"/>
    <x v="0"/>
    <x v="91"/>
    <s v="Correct"/>
  </r>
  <r>
    <n v="481"/>
    <d v="2020-02-05T23:07:39"/>
    <s v="Bruno Pasten"/>
    <s v="Ong, Wei Jian"/>
    <s v="BCG; Katherine Arcaya; (Kardok) Wendt, Meghan"/>
    <s v="RE: Attn. Samuel: Evalueserve Update: Socialbakers sentiment analysis_RES1063166_Feb 5, 2020"/>
    <s v="Hi Wei Jian,_x000d_  _x000d_   _x000d_  _x000d_  Thank you for your prompt response. We will proceed accordingly.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
    <e v="#VALUE!"/>
    <n v="0"/>
    <x v="0"/>
    <d v="2020-02-05T00:00:00"/>
    <x v="0"/>
    <x v="91"/>
    <s v="Correct"/>
  </r>
  <r>
    <n v="482"/>
    <d v="2020-02-05T23:16:58"/>
    <s v="Katherine Arcaya"/>
    <s v="Jain, Nikhil (NYC)"/>
    <s v="BCG"/>
    <s v="Attn. Nikhil: Evalueserve Acknowledgment: Evaluserve question_RES1064441_Feb 5, 2020"/>
    <s v="Hi Nikhil,_x000d_  _x000d_   _x000d_  _x000d_  Thank you for reaching out to us. This is Katherine from Evalueserve Chile center. Please see below response to your queries:_x000d_  _x000d_   _x000d_  _x000d_  Specific task shared_x000d_  _x000d_   _x000d_  _x000d_  *         In relation to the task mentioned on your Email, we can definitely assist you on filling the columns required for the people listed. In terms of methodology, we can conduct open internet search and leverage different sources to locate the information required. _x000d_  _x000d_  *         Regarding LinkedIn specifically, please note that we cannot use it as a research methodology. As per the standard LinkedIn user agreement, copying and reproducing LinkedIn data without the express consent of LinkedIn or the relevant user is prohibited. _x000d_  _x000d_  *         We would be able to assist you on this task now from our center in Chile. If we consider an estimate of 20 minutes per person, we would need around 3 hours. Kindly note that this is an estimate, and you would be charged on actual time spent (you would be charged at a rate of 55/USD per hour)._x000d_  _x000d_  *         We will initiate efforts and share results with you by our EOD (in about 4 hours)._x000d_  _x000d_   _x000d_  _x000d_  Evalueserve Direct KPO support_x000d_  _x000d_   _x000d_  _x000d_  *         This specific request will be assigned to one person, who is going to be in charge of the task. If you would like to send a follow-up task related to previous one, you can reach out to the person in the same Email chain, and that same person can work on it (as long as the person has availability and is not on leave). If that specific person is not available, the task will be picked up by another analyst._x000d_  _x000d_  *         If you send a completely new request, it can be taken by any of Evalueserve centers (India, China, Romania or Chile). This will depend on the center that is active (different time zones), if you require specific language capabilities, and capacity (if a center is fully booked, it will be taken by the center that has availability)._x000d_  _x000d_  *         In regard to our team’s capabilities, we mainly do secondary research assignments such as company profiles, industry analysis, benchmarks, data extraction from Websites and/or other publicly available sources, data transferring from PDF to Excel, among other specific research requirements. We can deliver results in a PPT, Excel, Word, depending on the output required. We have access to Orbis, Thomson One, Factiva, Euromonitor, IDC, EMIS, Statista, EIU, GlobalData, and Axco databases. Our global centers have the following language capabilities: English, Chinese, Japanese, Indonesian, Thai, Hindi, Italian, Russian, French, German, Hungarian, Polish, Lithuanian, Portuguese and Spanish. Attached you will find a PPT with more details regarding all our capabilities. _x000d_  _x000d_   _x000d_  _x000d_  Hope this Email solves some of your doubts. Please do not hesitate to let us know in case you have any further questions or comments._x000d_  _x000d_   _x000d_  _x000d_  Looking forward to your comments._x000d_  _x000d_   _x000d_  _x000d_  Kind Regard,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Request Management System [mailto:bcg@service-now.com] _x000d_  Sent: Wednesday, February 05, 2020 12:44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4441 &lt;https://bcg.service-now.com/nav_to.do?uri=u_request_drs_kpo_evs.do%3Fsys_id=fe198b1d1b328854b176964ead4bcb29%26sysparm_stack=u_request_drs_kpo_evs_list.do&gt; _x000d_  Requestor: Jain Nikhil (NYC)_x000d_  Request Subject: Evaluserve question_x000d_  Requested Deadline: _x000d_  _x000d_  Original Request:_x000d_  From: Jain.Nikhil3@"/>
    <e v="#VALUE!"/>
    <n v="0"/>
    <x v="0"/>
    <d v="2020-02-05T00:00:00"/>
    <x v="0"/>
    <x v="112"/>
    <s v="Correct"/>
  </r>
  <r>
    <n v="483"/>
    <d v="2020-02-05T23:47:24"/>
    <s v="Katherine Arcaya"/>
    <s v="Knopp.Lisa@bcg.com"/>
    <s v="BCG"/>
    <s v="Attn. Lisa: Evalueserve Acknowledgment: Key players in Durable Medical Equipment_RES1064505_Feb 5, 2020"/>
    <s v="Hi Lisa,_x000d_  _x000d_   _x000d_  _x000d_  Thank you for sharing this request with us. This is Katherine from Evalueserve Chile center._x000d_  _x000d_   _x000d_  _x000d_  Please note that due to the urgency of the task we have been able to free up some capacity to assist you today from our center. We will conduct open internet search and go through company website and reports in order to locate the information needed._x000d_  _x000d_   _x000d_  _x000d_  We will cover as much ground as possible today and will share our findings by our EOD (at around 5PM Eastern time). Hope this is suitable._x000d_  _x000d_   _x000d_  _x000d_  In case of any comments or update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5T00:00:00"/>
    <x v="0"/>
    <x v="113"/>
    <s v="Correct"/>
  </r>
  <r>
    <n v="484"/>
    <d v="2020-02-05T23:51:52"/>
    <s v="Angela Nunez"/>
    <s v="Tan.Alethea@bcg.com"/>
    <s v="BCG; Tanuj Anand; Sakshi Sharma; Smarth Grover"/>
    <s v="RE: Attn. Alethea: Evalueserve Update: Request for company background and financial data_RES1061943_February 05, 2020"/>
    <s v="Hi Alethea, _x000d_  _x000d_   _x000d_  _x000d_  Please find attached the deliverable for your request. We have completed work on the remaining 7 companies as per the earliest stated methodology. Attached you will also find reports for Cross Manufacturing (2015), UMW Aerospace and Spirit. _x000d_  _x000d_   _x000d_  _x000d_  Regarding our colleagues’ queary: For the company ‘Moeller Manufacturing’, we came across two different companies: ‘Moeller Manufacturing &amp; Supply, Inc. &lt;http://www.moellermfg.com/&gt; ’ and ‘Moeller Manufacturing Company &lt;https://www.moeller-aerospace.com/about-us/overview&gt; ’ (both in aerospace industry). Please let us know which of these company needs to be captured. For now, we have marked this entry as ‘WIP’ in the Excel file. _x000d_  _x000d_   _x000d_  _x000d_  Efforts Invested: 5 Hours (Total: 55 hours; India: 28 hours, Chile: 27 hours)_x000d_  _x000d_  Charge Code: 247767-57_x000d_  _x000d_   _x000d_  _x000d_  Please let us know in case of any comments or in case any further assistance is required.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Wednesday, February 05, 2020 11:19 AM_x000d_  To: Tan.Alethea@"/>
    <s v="247767-57_x000d_  "/>
    <n v="5"/>
    <x v="0"/>
    <d v="2020-02-05T00:00:00"/>
    <x v="48"/>
    <x v="56"/>
    <s v="Correct"/>
  </r>
  <r>
    <n v="485"/>
    <d v="2020-02-05T23:53:54"/>
    <s v="Sofia Gonzalez"/>
    <s v="To, Carmen"/>
    <s v="BCG"/>
    <s v="RE: Attn. Carmen: Evalueserve Deliverable: Help finding holistic wellness campaigns by employers_RES1062116_Feb 05, 2020"/>
    <s v="Hi Carmen,_x000d_  _x000d_   _x000d_  _x000d_  Please find attached the deliverable for your request._x000d_  _x000d_   _x000d_  _x000d_  We have spent the additional allocated time to locate more companies’ benefit and wellness programs following the methodology used in our previous update as well as integrating your latest directions._x000d_  _x000d_  As suggested by you, we looked into Fortune’s 100 Best Companies to Work For &lt;https://fortune.com/best-companies/2019/search/&gt; in order to extract random companies from the list. Then, we search the benefits and wellness programs for each company and also searched for press releases, commentaries, quotes, etc from the company’s Executive or HR team in regards to these programs. _x000d_  _x000d_  Under this methodology we were able to complete 10 additional companies (Hilton, Salesforce, Wegmans Food Markets, Cisco, Workday, Adobe, Intuit, Deloitte, SAP Americas and EY)._x000d_  _x000d_   _x000d_  _x000d_  Efforts Invested: 3 Hours_x000d_  _x000d_  Charge Code: 331606-31_x000d_  _x000d_   _x000d_  _x000d_  Hope that the information shared is clear and useful to you._x000d_  _x000d_  Please let us know in case you require further help in this or in future projects, we will gladly help._x000d_  _x000d_   _x000d_  _x000d_  Best regards,_x000d_  _x000d_  Sofia_x000d_  _x000d_  Sofia Gonzalez | Business Analyst | Evalueserve | +56 32 299 6100 (Extn. 6302) _x000d_  _x000d_   _x000d_  _x000d_  Evalueserve Chile S.A., Alvarez 646, Piso-10, Edf. Alcazar, Viña del Mar, 2580107 Chile_x000d_  _x000d_   _x000d_  _x000d_  From: Sofia Gonzalez _x000d_  Sent: Wednesday, February 05, 2020 9:46 AM_x000d_  To: To, Carmen &lt;To.Carmen@"/>
    <s v="331606-31_x000d_  "/>
    <n v="3"/>
    <x v="0"/>
    <d v="2020-02-05T00:00:00"/>
    <x v="51"/>
    <x v="60"/>
    <s v="Correct"/>
  </r>
  <r>
    <n v="486"/>
    <d v="2020-02-05T23:56:58"/>
    <s v="Katherine Arcaya"/>
    <s v="Shah, Harsh (BGL); Bianca Metzler"/>
    <s v="BCG_Servicenow; BCG; Rebollo, Cristina"/>
    <s v="RE: Urgent Request Engine to sales mapping"/>
    <s v="Hi Harsh,_x000d_  _x000d_   _x000d_  _x000d_  Thank you for your note. Our India team is currently offline, but they will get back to you once they initiate efforts on this task tomorrow, Feb. 6._x000d_  _x000d_   _x000d_  _x000d_  In case you have any comments or update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Shah, Harsh (BGL) [mailto:Shah.Harsh2@"/>
    <e v="#VALUE!"/>
    <n v="0"/>
    <x v="0"/>
    <d v="2020-02-05T00:00:00"/>
    <x v="0"/>
    <x v="7"/>
    <s v="Correct"/>
  </r>
  <r>
    <n v="487"/>
    <d v="2020-02-06T00:10:31"/>
    <s v="Llindrisca Figueroa"/>
    <s v="Spindler, Laura"/>
    <s v="BCG; Tamara Weitzel; Prashant Singh"/>
    <s v="RE: Attn. Laura: Evalueserve Update2: Integrations _RES1062183_ February 05, 2020"/>
    <s v="Thank you for your Email, Laura. _x000d_  _x000d_   _x000d_  _x000d_  Of course, we can add AWeber, Acumbamail, and AcyMailing to the competitors and once column for the country where the integration is headquartered in. _x000d_  _x000d_   _x000d_  _x000d_  We also want to let you know that the task is more time consuming now that we have to add a row to provide each category where the integration can fall. Today, we were able to extract the information for Shopify, modify the Excel file according to your instructions and continue working on Constant Contact which is still work in progress. Also, since we have to check if the integration is already on the list, work with several analysts in parallel is not feasible. Furthermore, it is hard to estimate how much time we will need to complete the task since it depend on how much integrations each competitor have. We hope this is fine with you and let us know if you have any budget limit. _x000d_  _x000d_   _x000d_  _x000d_  We will continue working and share an update with you by our EOD in around 3 hours.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Spindler, Laura [mailto:Spindler.Laura@"/>
    <e v="#VALUE!"/>
    <n v="0"/>
    <x v="0"/>
    <d v="2020-02-05T00:00:00"/>
    <x v="0"/>
    <x v="65"/>
    <s v="Correct"/>
  </r>
  <r>
    <n v="488"/>
    <d v="2020-02-06T00:18:54"/>
    <s v="Llindrisca Figueroa"/>
    <s v="Spindler, Laura"/>
    <s v="BCG; Tamara Weitzel; Prashant Singh"/>
    <s v="RE: Attn. Laura: Evalueserve Update2: Integrations _RES1062183_ February 05, 2020"/>
    <s v="Thank you for your swift reply, Laura. _x000d_  _x000d_   _x000d_  _x000d_  We will continue until you tell us otherwise :) _x000d_  _x000d_   _x000d_  _x000d_  Best regards, _x000d_  _x000d_  Llindrisca_x000d_  _x000d_   _x000d_  _x000d_  Llindrisca Figueroa | Business Analyst | Evalueserve | +56 32 299 6100 (Extn. 6090) _x000d_  _x000d_   _x000d_  _x000d_  Evalueserve Chile S.A., Alvarez 646, Piso-10, Edf. Alcazar, Viña del Mar, 2580107 Chile_x000d_  _x000d_   _x000d_  _x000d_  From: Spindler, Laura [mailto:Spindler.Laura@"/>
    <e v="#VALUE!"/>
    <n v="0"/>
    <x v="0"/>
    <d v="2020-02-05T00:00:00"/>
    <x v="0"/>
    <x v="65"/>
    <s v="Correct"/>
  </r>
  <r>
    <n v="489"/>
    <d v="2020-02-06T00:36:38"/>
    <s v="Katherine Arcaya"/>
    <s v="Coelho, Henrique; Yellanki Aravind Kumar"/>
    <s v="BCG"/>
    <s v="RE: Attn. Henrique: Evalueserve Case Code Request: Research on plans for plants construction / capacity increase of steel in the US_RES1052457_February 05, 2020"/>
    <s v="Hi Henrique,_x000d_  _x000d_   _x000d_  _x000d_  Thank you for sharing the case code._x000d_  _x000d_   _x000d_  _x000d_  Please do not hesitate to reach out in case you require further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Coelho, Henrique [mailto:Coelho.Henrique@"/>
    <e v="#VALUE!"/>
    <n v="0"/>
    <x v="0"/>
    <d v="2020-02-05T00:00:00"/>
    <x v="0"/>
    <x v="106"/>
    <s v="Correct"/>
  </r>
  <r>
    <n v="490"/>
    <d v="2020-02-06T00:40:45"/>
    <s v="Pablo Huber"/>
    <s v="Connor, Tim"/>
    <s v="BCG; Katherine Arcaya"/>
    <s v="RE: Attn. Tim: Evalueserve Update: Retail SKU Counting_RES1059622_February 05, 2020"/>
    <s v="Hi Tim,_x000d_  _x000d_   _x000d_  _x000d_  We are sharing with you an update for this request in order to make sure that our work is aligned with your expectations._x000d_  _x000d_   _x000d_  _x000d_  We have covered the first page for Target website and filled the Excel file according  to your instructions. Please note that it is taking us ~4 minutes per product, which make an estimated time of 23 hours to cover the entire “Sheets and Pillowcases” section for Target. Kindly let us know if this is aligned with you budget cap._x000d_  _x000d_   _x000d_  _x000d_  Also, please note that in one case, a product was made of flannel; however, the textile material for the flannel construction was Cotton. We have considered the Flannel as Primary Material for column H. Please let us know if this would be correct for your purpose, or if we should input Cotton._x000d_  _x000d_   _x000d_  _x000d_  In relation to VPN usage, please note that we will not be able to use that tool as per Compliance. We apologize for not being able to cover Bed, Bath and Beyond._x000d_  _x000d_   _x000d_  _x000d_  Effort hours: 6 Hours_x000d_  _x000d_  Charge Code: 368178-04_x000d_  _x000d_   _x000d_  _x000d_  Please review the work done so far and let us know if you have any comments. We will continue working on this and send you another update by our EOD in around 3 hour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Connor, Tim [mailto:Connor.Tim@"/>
    <s v="368178-04_x000d_  "/>
    <n v="0"/>
    <x v="0"/>
    <d v="2020-02-05T00:00:00"/>
    <x v="73"/>
    <x v="40"/>
    <s v="Error"/>
  </r>
  <r>
    <n v="491"/>
    <d v="2020-02-06T00:42:47"/>
    <s v="Katherine Arcaya"/>
    <s v="Gupta, Nishant (BGL); Krati Goyal"/>
    <s v="BCG; Aman Bansal"/>
    <s v="RE: Attn. Nishant: Evalueserve Update: Need help with identifying cluster names_RES1063621_February 05, 2020"/>
    <s v="Hi Nishant,_x000d_  _x000d_   _x000d_  _x000d_  Thank you for your Email. As wished, we will put this request on hold for now._x000d_  _x000d_   _x000d_  _x000d_  In case you would like the team to resume efforts at any 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Gupta, Nishant (BGL) [mailto:Gupta.Nishant2@"/>
    <e v="#VALUE!"/>
    <n v="0"/>
    <x v="0"/>
    <d v="2020-02-05T00:00:00"/>
    <x v="0"/>
    <x v="97"/>
    <s v="Correct"/>
  </r>
  <r>
    <n v="492"/>
    <d v="2020-02-06T00:54:40"/>
    <s v="Katherine Arcaya"/>
    <s v="Dick.Kenneth@bcg.com"/>
    <s v="BCG"/>
    <s v="Attn. Kenneth: Evalueserve Acknowledgment: Research on emerging technologies and applications_RES1064646_Feb 5, 2020"/>
    <s v="Hi Kenneth,_x000d_  _x000d_   _x000d_  _x000d_  Thank you for sharing this request with us._x000d_  _x000d_   _x000d_  _x000d_  Please note that we have capacity to assist you on this task tomorrow, February 6 from our Chile center. We will get back to you with a detailed methodology once we resume operations, at around 12:30PM GMT. Hope this is suitable._x000d_  _x000d_   _x000d_  _x000d_  We will make sure to share an update with you every time we finish research for each application._x000d_  _x000d_   _x000d_  _x000d_  In case of any questions or comments,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
    <e v="#VALUE!"/>
    <n v="0"/>
    <x v="0"/>
    <d v="2020-02-05T00:00:00"/>
    <x v="0"/>
    <x v="114"/>
    <s v="Correct"/>
  </r>
  <r>
    <n v="493"/>
    <d v="2020-02-06T01:00:10"/>
    <s v="Katherine Arcaya"/>
    <s v="Mopuri, Abhinav; Prashant Singh"/>
    <s v="BCG; Tiwari, Ritwik"/>
    <s v="RE: Attn. Abhinav: Evalueserve Request Receipt: RES1063696 - DRS request to scrape data on US convenience stores __February 05, 2020"/>
    <s v="Hi Abhinav,_x000d_  _x000d_   _x000d_  _x000d_  Thank you for letting us know; we will then consider this request as cancelled._x000d_  _x000d_   _x000d_  _x000d_  Do not hesitate to reach out in case you require support in the futur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Mopuri, Abhinav [mailto:Mopuri.Abhinav@"/>
    <e v="#VALUE!"/>
    <n v="0"/>
    <x v="0"/>
    <d v="2020-02-05T00:00:00"/>
    <x v="0"/>
    <x v="7"/>
    <s v="Correct"/>
  </r>
  <r>
    <n v="494"/>
    <d v="2020-02-06T01:06:33"/>
    <s v="Katherine Arcaya"/>
    <s v="Liu, Susan"/>
    <s v="BCG"/>
    <s v="RE: Attn. Susan: Evalueserve Deliverable: New York state health care spending_RES1057947_Jan 30, 2020"/>
    <s v="Hi Susan,_x000d_  _x000d_   _x000d_  _x000d_  Thank you for sharing this follow-up task with us._x000d_  _x000d_   _x000d_  _x000d_  Please note that we have capacity to assist you tomorrow, February 6, from our Chile center. We will get back to you with details on methodology once we resume operations, at around 7:30AM Eastern time. Hope this is suitable.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Liu, Susan [mailto:Liu.Susan@"/>
    <e v="#VALUE!"/>
    <n v="0"/>
    <x v="0"/>
    <d v="2020-02-05T00:00:00"/>
    <x v="0"/>
    <x v="115"/>
    <s v="Correct"/>
  </r>
  <r>
    <n v="495"/>
    <d v="2020-02-06T01:14:07"/>
    <s v="Katherine Arcaya"/>
    <s v="Liu, Susan"/>
    <s v="BCG"/>
    <s v="RE: Attn. Susan: Evalueserve Deliverable: New York state health care spending_RES1057947_Jan 30, 2020"/>
    <s v="Susan,_x000d_  _x000d_   _x000d_  _x000d_  Thank you for your swift reply and go-ahead. We will get in touch with you once we resume operations tomorrow._x000d_  _x000d_   _x000d_  _x000d_  In case of any question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Liu, Susan [mailto:Liu.Susan@"/>
    <e v="#VALUE!"/>
    <n v="0"/>
    <x v="0"/>
    <d v="2020-02-05T00:00:00"/>
    <x v="0"/>
    <x v="115"/>
    <s v="Correct"/>
  </r>
  <r>
    <n v="496"/>
    <d v="2020-02-06T01:23:02"/>
    <s v="Katherine Arcaya"/>
    <s v="Jain, Nikhil (NYC)"/>
    <s v="BCG"/>
    <s v="RE: Attn. Nikhil: Evalueserve Deliverable: Evaluserve question_RES1064441_Feb 5, 2020"/>
    <s v="Hi Nikhil,_x000d_  _x000d_   _x000d_  _x000d_  We have completed the research and extracted the information for the 9 people requested. We conducted open internet search and populated columns for Organization, Gender, Sector, Location, Geography, Segment, Position and Interviewee Email._x000d_  _x000d_   _x000d_  _x000d_  Points to note:_x000d_  _x000d_   _x000d_  _x000d_  *         We added an extra tab for additional Sources used. _x000d_  _x000d_  *         For Gregory Del Acqua, we found a person named as Gregory Elacqua which we assumed was the person you were looking for._x000d_  _x000d_  *         We marked as “ N/A “ for Email addresses not located. _x000d_  _x000d_   _x000d_  _x000d_  Efforts Invested: 2.25 Hours_x000d_  _x000d_  Charge Code: Please Share_x000d_  _x000d_   _x000d_  _x000d_  We hope this information is useful for you. Do let us know in case you require further support from our sid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Wednesday, February 05, 2020 2:46 PM_x000d_  To: Jain, Nikhil (NYC) &lt;Jain.Nikhil3@"/>
    <s v="Please Share"/>
    <n v="2.25"/>
    <x v="0"/>
    <d v="2020-02-05T00:00:00"/>
    <x v="8"/>
    <x v="112"/>
    <s v="Correct"/>
  </r>
  <r>
    <n v="497"/>
    <d v="2020-02-06T01:26:17"/>
    <s v="Pablo Huber"/>
    <s v="Connor, Tim"/>
    <s v="BCG; Katherine Arcaya"/>
    <s v="RE: Attn. Tim: Evalueserve Update: Retail SKU Counting_RES1059622_February 05, 2020"/>
    <s v="Tim,_x000d_  _x000d_   _x000d_  _x000d_  Thank you for your comments._x000d_  _x000d_   _x000d_  _x000d_  There are no fields particularly difficult to obtain, but in some cases we have to read the whole description or scan all the product profile to get some features such as Primary material or the Thread count. Sometimes it also takes us a bit to identify if the label is a private brand or a national one, and we have to conduct open search. However, please note that we hope we can reduce the time spent per product because of the learning curve as we get used to this request, website, etc. _x000d_  _x000d_   _x000d_  _x000d_  Kind regards,_x000d_  _x000d_  Pablo_x000d_  _x000d_   _x000d_  _x000d_  Pablo Huber | Business Analyst | Evalueserve | +56 32 299 6100 (Anx. 6348)_x000d_  _x000d_  Evalueserve Chile S.A., Alvarez 646, Piso-10, Edf. Alcazar, Viña del Mar, 2580107 Chile_x000d_  _x000d_   _x000d_  _x000d_  From: Connor, Tim [mailto:Connor.Tim@"/>
    <e v="#VALUE!"/>
    <n v="0"/>
    <x v="0"/>
    <d v="2020-02-05T00:00:00"/>
    <x v="0"/>
    <x v="40"/>
    <s v="Correct"/>
  </r>
  <r>
    <n v="498"/>
    <d v="2020-02-06T01:28:57"/>
    <s v="Katherine Arcaya"/>
    <s v="Afshar, Sirous; Kathrin Groszhart"/>
    <s v="BCG"/>
    <s v="RE: Attn. Sirous: EVS - BCG - Update 1 - New project - store service mapping_RES1064497_February 5, 2020"/>
    <s v="Hi Sirous,_x000d_  _x000d_   _x000d_  _x000d_  Thank you for your Email. Please note that Kathrin and our colleagues from Romania center are currently offline but they will get back to you on this request once they resume operations tomorrow._x000d_  _x000d_   _x000d_  _x000d_  In case of any updates or comments in the meantime, please let us know.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Afshar, Sirous [mailto:Afshar.Sirous@"/>
    <e v="#VALUE!"/>
    <n v="0"/>
    <x v="0"/>
    <d v="2020-02-05T00:00:00"/>
    <x v="0"/>
    <x v="111"/>
    <s v="Correct"/>
  </r>
  <r>
    <n v="499"/>
    <d v="2020-02-06T01:41:46"/>
    <s v="Katherine Arcaya"/>
    <s v="Zhao, Jackie; Ritaban Mukhopadhyay"/>
    <s v="BCG"/>
    <s v="RE: Attn. Jackie: Evalueserve Update: Research on shared services_RES1060892_February 03, 2020"/>
    <s v="Hi Jackie,_x000d_  _x000d_   _x000d_  _x000d_  Thank you for your Email. We will consider this request on hold for the moment. In case you require further efforts on this task, feel free to let us know at any time.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Zhao, Jackie [mailto:Zhao.Jackie@"/>
    <e v="#VALUE!"/>
    <n v="0"/>
    <x v="0"/>
    <d v="2020-02-05T00:00:00"/>
    <x v="0"/>
    <x v="29"/>
    <s v="Correct"/>
  </r>
  <r>
    <n v="500"/>
    <d v="2020-02-06T02:40:53"/>
    <s v="Katherine Arcaya"/>
    <s v="Saint-Bonnet, Charlotte; Prashant Singh"/>
    <s v="BCG"/>
    <s v="RE: Attn. Charlotte: Evalueserve Deliverable: Request_RES1060389_Jan 31, 2020"/>
    <s v="Glad to have been of help, Charlotte 😊. Please do not hesitate to reach out in case you require further support in the futur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Saint-Bonnet, Charlotte [mailto:saintbonnet.charlotte@"/>
    <e v="#VALUE!"/>
    <n v="0"/>
    <x v="0"/>
    <d v="2020-02-05T00:00:00"/>
    <x v="0"/>
    <x v="1"/>
    <s v="Correct"/>
  </r>
  <r>
    <n v="501"/>
    <d v="2020-02-06T02:42:54"/>
    <s v="Katherine Arcaya"/>
    <s v="Alnoaimi, Abdulrahman"/>
    <s v="BCG"/>
    <s v="RE: Attn. Abdulrahman: Evalueserve Deliverable: Compiling company information_RES1063031_Feb 5, 2020"/>
    <s v="Hi Abdulrahman,_x000d_  _x000d_   _x000d_  _x000d_  We are coming back with consolidated results for this task. We have been able to cover all companies from the list._x000d_  _x000d_   _x000d_  _x000d_  Points to note_x000d_  _x000d_   _x000d_  _x000d_  *         We were able to locate Executive leaders and Board members’ Bios for 40 out of the 47 total companies._x000d_  _x000d_  *         7 companies did not have Bios available for all of its leadership members (those cases were marked in yellow)._x000d_  _x000d_  o   BBVA Compass Bancshares, Inc. only had Bio for the CEO._x000d_  _x000d_  o   Federated Insurance only had Bios for the CEO and COO._x000d_  _x000d_  o   All remaining 5 Banks marked in yellow did not have Bios for any of its leadership members._x000d_  _x000d_   _x000d_  _x000d_  Efforts Invested: 17 Hours (Total: 24.5 Hours)_x000d_  _x000d_  Charge Code: 64503-01_x000d_  _x000d_   _x000d_  _x000d_  We hope this information is useful for you. Please let us know in case of any questions or comments._x000d_  _x000d_   _x000d_  _x000d_  Kind Regards,_x000d_  _x000d_  Katherine_x000d_  _x000d_   _x000d_  _x000d_  Katherine Arcaya | Senior Business Analyst | Evalueserve | +56 32 299 6100 (Extn. 6034) _x000d_  _x000d_   _x000d_  _x000d_  Evalueserve Chile S.A., Alvarez 646, Piso-10, Edf. Alcazar, Viña del Mar, 2580107 Chile_x000d_  _x000d_   _x000d_  _x000d_  *China center will be closed until February 09, 2020, following a government advisory in the country._x000d_  _x000d_   _x000d_  _x000d_  From: Katherine Arcaya _x000d_  Sent: Wednesday, February 05, 2020 9:09 AM_x000d_  To: Prashant Singh &lt;Prashant.Singh@evalueserve.com&gt;; Alnoaimi, Abdulrahman &lt;Alnoaimi.Abdulrahman@"/>
    <s v="64503-01_x000d_  _x000d_"/>
    <n v="17"/>
    <x v="0"/>
    <d v="2020-02-05T00:00:00"/>
    <x v="55"/>
    <x v="88"/>
    <s v="Correct"/>
  </r>
  <r>
    <n v="502"/>
    <d v="2020-02-06T02:51:59"/>
    <s v="Katherine Arcaya"/>
    <s v="Mujtaba, Syed Aaqib; Sanprati Sharma"/>
    <s v="BCG; Daher Mansour, Jean"/>
    <s v="RE: Attn. Aaqib: Evalueserve Update: Need help on travel research_RES1057309_February 05, 2020"/>
    <s v="Hi Aaqib,_x000d_  _x000d_   _x000d_  _x000d_  Thank you for your Email. Sanprati and the team are currently offline but they will get back to you on this request once they resume operations in about 7 hours._x000d_  _x000d_   _x000d_  _x000d_  In case of any updates or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Mujtaba, Syed Aaqib [mailto:Mujtaba.SyedAaqib@"/>
    <e v="#VALUE!"/>
    <n v="0"/>
    <x v="0"/>
    <d v="2020-02-05T00:00:00"/>
    <x v="0"/>
    <x v="0"/>
    <s v="Correct"/>
  </r>
  <r>
    <n v="503"/>
    <d v="2020-02-06T03:06:46"/>
    <s v="Llindrisca Figueroa"/>
    <s v="Spindler, Laura"/>
    <s v="BCG; Tamara Weitzel; Prashant Singh"/>
    <s v="Attn. Laura: Evalueserve Update3: Integrations _RES1062183_ February 05, 2020"/>
    <s v="Hello Laura, _x000d_  _x000d_   _x000d_  _x000d_  Please find attached an update for your request. _x000d_  _x000d_   _x000d_  _x000d_  Today, we were extracted the information for Shopify that we added on another sheet. We also modify the Excel file according to your instructions and we continued working on Constant Contact which is still work in progress._x000d_  _x000d_   _x000d_  _x000d_  Points to note: _x000d_  _x000d_  *         We highlighted the integrations names with specifications from Constant Contact._x000d_  _x000d_  *         We added the correspondent columns according to your instructions. _x000d_  _x000d_  *         For Shopify, we also added the categories ‘All pricing’ (free, paid) and ‘Works with apps made’ (Shopify POS, Kit) separately in case it is useful for you. _x000d_  _x000d_  *         For the moment, we are adding the categories as stated on each competitor’s website. However, there are categories that are repeated but not exactly with the same name (e.g. Events – Events Management or Forms – Forms and Surveys). Please let us know if we should continue adding the categories as founded, or if we should consolidate the information within specific categories. This could be done at the end of the task, when we can see all the categories available and regroup them under specific ones. _x000d_  _x000d_   _x000d_  _x000d_  Efforts Invested: 8 Hours (Total Hours: 17 Hours)_x000d_  _x000d_  Charge Code: 397273-10_x000d_  _x000d_   _x000d_  _x000d_  Way forward: Please review the work done so far and let us know if you have any remarks. We will continue working on this tomorrow, February 6, as soon as we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Wednesday, February 05, 2020 3:49 PM_x000d_  To: Spindler, Laura &lt;Spindler.Laura@"/>
    <s v="397273-10_x000d_  "/>
    <n v="8"/>
    <x v="0"/>
    <d v="2020-02-05T00:00:00"/>
    <x v="53"/>
    <x v="65"/>
    <s v="Correct"/>
  </r>
  <r>
    <n v="504"/>
    <d v="2020-02-06T03:18:46"/>
    <s v="Angela Nunez"/>
    <s v="Knopp, Lisa"/>
    <s v="BCG; Prashant Singh; Katherine Arcaya"/>
    <s v="RE: Attn. Lisa: Evalueserve Update: Key players in Durable Medical Equipment_RES1064505_Feb 5, 2020"/>
    <s v="Hi Lisa, _x000d_  _x000d_   _x000d_  _x000d_  Please find attached our progress so far, as well as SWOT Analysis by Marketline for Invacare, which we used to extract products. In the time spent, we have been able to cover 3 companies so far: ArjoHuntleigh &lt;https://www.arjo.com/int/&gt; , Invacare &lt;http://www.invacare.com/&gt;  and Meyra &lt;https://www.meyra.com/&gt;  (for Meyra, we have focused on Meyra alone and not the Meyra Group). _x000d_  _x000d_   _x000d_  _x000d_  For this task, we would like to highlight that it was a bit more time consuming and challenging than expected. For example, information on Positioning and Strategy was difficult to locate as in most cases it is not provided in a straight-forward manner. _x000d_  _x000d_   _x000d_  _x000d_  Efforts Invested: 3 Hours_x000d_  _x000d_  Charge Code: 106420-20_x000d_  _x000d_   _x000d_  _x000d_  Way forward: Please review the work done so far and let us know in case of any comments or changes. We have reserved capacity to continue working from our Chile center once we resume operations tomorrow, February 6, at around 7am EST time. In case our colleagues can free up some capacity to pick it up earlier, they will definitely do so. _x000d_  _x000d_   _x000d_  _x000d_  Please let us know in case of anything.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Knopp, Lisa [mailto:Knopp.Lisa@"/>
    <s v="106420-20_x000d_  "/>
    <n v="3"/>
    <x v="0"/>
    <d v="2020-02-05T00:00:00"/>
    <x v="74"/>
    <x v="113"/>
    <s v="Correct"/>
  </r>
  <r>
    <n v="505"/>
    <d v="2020-02-06T03:20:00"/>
    <s v="Bruno Pasten"/>
    <s v="Ong, Wei Jian"/>
    <s v="BCG; Katherine Arcaya; (Kardok) Wendt, Meghan"/>
    <s v="RE: Attn. Samuel: Evalueserve Update: Socialbakers sentiment analysis_RES1063166_Feb 5, 2020"/>
    <s v="Hi Wei,_x000d_  _x000d_   _x000d_  _x000d_  Please find attached an updated for your request. As of now, we were able to add the remaining 29 reviews (out of 99) from G2’s website. Additionally, we have added two additional columns for likes and dislikes and categorize the comments using the list of categories for likes and dislikes shared earlier. In total, we have categorized 130 reviews (65 likes and 65 dislikes)._x000d_  _x000d_   _x000d_  _x000d_  Please note that as mentioned before, categorization is being held manually and it is time consuming. We have deployed two analysts in order to speed up the process._x000d_  _x000d_   _x000d_  _x000d_  Efforts Invested: 6 Hours (Total Hours: 9 Hours)_x000d_  _x000d_  Charge Code: 317298-78_x000d_  _x000d_   _x000d_  _x000d_  Way Forward: Please review the work done so far and let us know if you have any comments. We will continue working on your request tomorrow, February 6 from our Center once we resume operations around 7:00 AM (7:00) Boston Time. We will continue with the remaining 68 reviews from G2’s website and then we will initiate efforts on Gartner’s reviews. _x000d_  _x000d_   _x000d_  _x000d_  Please let us know in case of any changes o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Wednesday, February 05, 2020 2:38 PM_x000d_  To: Ong, Wei Jian &lt;Ong.WeiJian@"/>
    <s v="317298-78_x000d_  "/>
    <n v="6"/>
    <x v="0"/>
    <d v="2020-02-05T00:00:00"/>
    <x v="72"/>
    <x v="91"/>
    <s v="Correct"/>
  </r>
  <r>
    <n v="506"/>
    <d v="2020-02-06T03:21:25"/>
    <s v="Sofia Gonzalez"/>
    <s v="Mixter, Katy"/>
    <s v="BCG"/>
    <s v="RE: Attn. Katy: Evalueserve Deliverable: Non-governmental stakeholders_RES1061607_February 5, 2020"/>
    <s v="Hi Katy,_x000d_  _x000d_   _x000d_  _x000d_  Please find attached the deliverable for your follow up request._x000d_  _x000d_   _x000d_  _x000d_  We have been able to complete the 3 tasks requested in your email, please see the details of the process for each below._x000d_  _x000d_   _x000d_  _x000d_  Task 1 - Make sure that the attached document includes a line for each of the organisations mentioned in the attached word file?_x000d_  _x000d_  We have cross-checked the organizations listed in the word file “Bushfire Recovery Consultation template” with the excel file “219721-75-VicGov–EconRec–NonGov Stakeholders–v02” and have highlighted them as noted below (the organizations that are not highlighted were not mentioned in the word file): _x000d_  _x000d_  *         Orange: Mentioned in Tourism, Events and the Visitor Economy_x000d_  _x000d_  *         Green: Mentioned in Sport and Recreation_x000d_  _x000d_  *         Blue: Mentioned in Aboriginal Economic Development_x000d_  _x000d_   _x000d_  _x000d_  Task 2 - You will see that sometimes the world file is not specific, it just says something like “Outdoor Recreation Organisations (ORO)”. For these general references, can you look to see if there are outdoor recreation associations in any of the following local government areas_x000d_  _x000d_  We conducted open Internet searched for the generic names “Outdoor Recreation Organisations (ORO)” and “State Sporting Associations (SSA)” which were mentioned in the word file. For this we created an excel file (“Local government organizations”) and recorded all the results from our search for each area. Unfortunately, results were on the lower side, especially for “Outdoor Recreation Organisations (ORO)” for which we only found 3 organizations. Additionally, in the course of our search, we came across organizations that were not specific to the local government areas required or were large lists of organizations for a specific area, we have included them in the Additional Info section in the excel file in case they are useful._x000d_  _x000d_   _x000d_  _x000d_  Task 3 - Where there is not yet a website or contact information, can you please add this?_x000d_  _x000d_  For the excel file “219721-75-VicGov–EconRec–NonGov Stakeholders–v02”, we have highlighted in yellow the cells where Website and Contact Information needed to be filled out. Please note that for “Outdoor Recreation Organisations (ORO)” and “State Sporting Associations (SSA)” were left as “n/a” due to them not being a specific organization and were rather general references._x000d_  _x000d_   _x000d_  _x000d_  Efforts Invested: 5 Hours_x000d_  _x000d_  Charge Code: 219721-75_x000d_  _x000d_   _x000d_  _x000d_  Please review the work done and let us know in case of any comments or questions._x000d_  _x000d_  Hope that the information share is clear and useful to your project. _x000d_  _x000d_  Let us know if you require our assistance in future projects, it will be our pleasure to work with you again!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Mixter, Katy [mailto:Mixter.Katy@"/>
    <s v="219721-75_x000d_  "/>
    <n v="5"/>
    <x v="0"/>
    <d v="2020-02-05T00:00:00"/>
    <x v="35"/>
    <x v="46"/>
    <s v="Correct"/>
  </r>
  <r>
    <n v="507"/>
    <d v="2020-02-06T03:25:31"/>
    <s v="Romina Paola Curti"/>
    <s v="Jimenez, Macarena"/>
    <s v="BCG"/>
    <s v="RE: Attn. Macarena: Evalueserve - Deliverable: Update on Colombia's Fuel Station Market Landscape_RES1047137_Jan 16, 2020"/>
    <s v="Hi Maca,_x000d_  _x000d_   _x000d_  _x000d_  Hope my Email finds you well. _x000d_  _x000d_   _x000d_  _x000d_  Wanted to follow-up with you and check if you have the charge code for the below request as we have finalized the invoicing process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Romina Paola Curti &lt;Romina.Curti@evalueserve.com&gt; _x000d_  Sent: Thursday, January 23, 2020 12:19 PM_x000d_  To: Jimenez, Macarena &lt;Jimenez.Macarena@"/>
    <e v="#VALUE!"/>
    <n v="0"/>
    <x v="0"/>
    <d v="2020-02-05T00:00:00"/>
    <x v="0"/>
    <x v="116"/>
    <s v="Correct"/>
  </r>
  <r>
    <n v="508"/>
    <d v="2020-02-06T03:27:30"/>
    <s v="Romina Paola Curti"/>
    <s v="Montgomery.Brittany@bcg.com"/>
    <s v="BCG"/>
    <s v="RE: Attn. Brittany: Evalueserve Deliverable: New York State Procurement_RES1057950_Jan 29, 2020"/>
    <s v="Hi Brittany,_x000d_  _x000d_   _x000d_  _x000d_  Hope you are doing great!_x000d_  _x000d_   _x000d_  _x000d_  Please share the charge code for the below request as we have finalized the invoicing process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Bruno Pasten &lt;Bruno.Pasten1@evalueserve.com&gt; _x000d_  Sent: Wednesday, January 29, 2020 5:47 PM_x000d_  To: Montgomery.Brittany@"/>
    <e v="#VALUE!"/>
    <n v="0"/>
    <x v="0"/>
    <d v="2020-02-05T00:00:00"/>
    <x v="0"/>
    <x v="117"/>
    <s v="Correct"/>
  </r>
  <r>
    <n v="509"/>
    <d v="2020-02-06T03:28:25"/>
    <s v="Romina Paola Curti"/>
    <s v="Diaz-Grande, Alfredo"/>
    <s v="BCG"/>
    <s v="RE: Attn. Alfredo: Evalueserve - Deliverable: Data request from Orbis - cod producers_RES1059049_January 30, 2020"/>
    <s v="Hi Alfredo,_x000d_  _x000d_   _x000d_  _x000d_  Hope you are doing great._x000d_  _x000d_   _x000d_  _x000d_  Please share the charge code for the below request as we have finalized the invoicing process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Llindrisca Figueroa &lt;Llindrisca.Figueroa@evalueserve.com&gt; _x000d_  Sent: Thursday, January 30, 2020 3:59 PM_x000d_  To: Diaz-Grande, Alfredo &lt;Diaz-Grande.Alfredo@"/>
    <e v="#VALUE!"/>
    <n v="0"/>
    <x v="0"/>
    <d v="2020-02-05T00:00:00"/>
    <x v="0"/>
    <x v="118"/>
    <s v="Correct"/>
  </r>
  <r>
    <n v="510"/>
    <d v="2020-02-06T03:30:42"/>
    <s v="Romina Paola Curti"/>
    <s v="Ganesh, Giridhar"/>
    <s v="BCG"/>
    <s v="RE: Attn. Giridhar: Evalueserve Update: Mancozeb Market potential - Brazil and Europe_RES1059172_Jan 30, 2020"/>
    <s v="Hi Giridhar, _x000d_  _x000d_   _x000d_  _x000d_  Hope you are doing well._x000d_  _x000d_   _x000d_  _x000d_  Please share the charge code for the below request as we have finalized the invoicing for the month of January._x000d_  _x000d_   _x000d_  _x000d_  Look forward to hearing from you.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Llindrisca Figueroa &lt;Llindrisca.Figueroa@evalueserve.com&gt; _x000d_  Sent: Friday, January 31, 2020 10:14 AM_x000d_  To: Ganesh, Giridhar &lt;Ganesh.Giridhar@"/>
    <e v="#VALUE!"/>
    <n v="0"/>
    <x v="0"/>
    <d v="2020-02-05T00:00:00"/>
    <x v="0"/>
    <x v="119"/>
    <s v="Correct"/>
  </r>
  <r>
    <n v="511"/>
    <d v="2020-02-06T03:43:25"/>
    <s v="Pablo Huber"/>
    <s v="Connor, Tim"/>
    <s v="BCG; Katherine Arcaya"/>
    <s v="RE: Attn. Tim: Evalueserve Update: Retail SKU Counting_RES1059622_February 05, 2020"/>
    <s v="Tim, _x000d_  _x000d_   _x000d_  _x000d_  Please find attached another update for your request._x000d_  _x000d_   _x000d_  _x000d_  We have proceeded using the same methodology and so far were able to cover pages 1, 2 ,3 and partially page 4. Please note that we deployed multiple analysts (2) in order to speed up work._x000d_  _x000d_   _x000d_  _x000d_  Regarding your questions, we did not record multiple entries for different sizes, we just included the first size, price and color that the product profile showed. Certainly we will include them from now on, we apologize if this might cause any inconvenience for you._x000d_  _x000d_   _x000d_  _x000d_  Additionally, in some cases colors and prints are Out of Stock, do you want us to consider them too?_x000d_  _x000d_   _x000d_  _x000d_  Regarding the charge rate, please note that you will be charged USD55 per hour._x000d_  _x000d_   _x000d_  _x000d_  Effort hours: 4 Hours (Total hours: 10 Hours)_x000d_  _x000d_  Charge Code: 368178-04_x000d_  _x000d_   _x000d_  _x000d_  Way forward: Please review the work done so far and let us know if you have further comments. We will continue working on this tomorrow Thursday 06, February from our Chile center.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Connor, Tim [mailto:Connor.Tim@"/>
    <s v="368178-04_x000d_  "/>
    <n v="0"/>
    <x v="0"/>
    <d v="2020-02-05T00:00:00"/>
    <x v="73"/>
    <x v="40"/>
    <s v="Error"/>
  </r>
  <r>
    <n v="512"/>
    <d v="2020-02-06T03:49:59"/>
    <s v="Nicolas Quagliotti"/>
    <s v="Sentissi.Omar@bcg.com"/>
    <s v="BCG"/>
    <s v="RE: Attn. Omar: Evalueserve Update: Screening of O&amp;P component players_RES1063333_February 5, 2020"/>
    <s v="Hi Omar,_x000d_  _x000d_   _x000d_  _x000d_  Please find attached an update for your request._x000d_  _x000d_   _x000d_  _x000d_  Today, we have done research on all companies listed, providing information for their ‘Product Offering’, ‘Geographical Footprint’ and Revenue, as well as providing a company description. In order to locate the required information we leveraged company websites and, for Revenue, Factiva database when the values were not easily available. Please note that information was scattered, hence, we had to go through multiple sources in order to locate the required data, making this task was more time consuming than expected._x000d_  _x000d_   _x000d_  _x000d_  Please note the following:_x000d_  _x000d_  *         For this update, we created two separated sheets for ‘Prosthetics’ and ‘Orthotics’, however, please note that most of the companies offer both type of products._x000d_  _x000d_  *         Values for revenues have been extracted as reported. We created a column ‘F’ to specify in the currency of these values, for your reference. Please let us know if you would like us to convert this values to a currency of your preference._x000d_  _x000d_  *         Revenues for Streifeneder, Lindhe Xtend, Ortho Europe, Bauerfeind Uniprox and Breg were not located._x000d_  _x000d_   _x000d_  _x000d_  Efforts Invested: 12.5 Hours_x000d_  _x000d_  Charge Code: 315789-50_x000d_  _x000d_   _x000d_  _x000d_  Way forward:_x000d_  _x000d_  Please review the work done so far and let us know in case of any remarks. We will continue working on this task by locating information for more key players in the O&amp;P Industries tomorrow, Thursday, February 6, once we are back at office, unless you tell us otherwis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Wednesday, February 05, 2020 10:30 AM_x000d_  To: Sentissi.Omar@"/>
    <s v="315789-50_x000d_  "/>
    <n v="12.5"/>
    <x v="0"/>
    <d v="2020-02-05T00:00:00"/>
    <x v="75"/>
    <x v="92"/>
    <s v="Correct"/>
  </r>
  <r>
    <n v="513"/>
    <d v="2020-02-06T09:50:44"/>
    <s v="Siddharrth Kumar"/>
    <s v="Singh, Nidhi"/>
    <s v="BCG; Chourasia, Amber"/>
    <s v="Attn. Nidhi: Evalueserve Update: Request for Sustainability_RES1052804_February 06, 2020"/>
    <s v="Good Morning Nidhi,_x000d_  _x000d_   _x000d_  _x000d_  I am now resuming work on Task 2 for 3M. After this, I will initiate work on Task 1(B) and Task 2 for Midea Group using the same methodology followed in my previous updates._x000d_  _x000d_   _x000d_  _x000d_  I will share an update, covering as much grounds as possible, by 7:00 pm IST, today (February 06, 2020)._x000d_  _x000d_   _x000d_  _x000d_  Let me know if you have any queries or suggestions in mind.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5 February 2020 18:49_x000d_  To: Singh, Nidhi &lt;Singh.Nidhi@"/>
    <e v="#VALUE!"/>
    <n v="0"/>
    <x v="1"/>
    <d v="2020-02-06T00:00:00"/>
    <x v="0"/>
    <x v="19"/>
    <s v="Correct"/>
  </r>
  <r>
    <n v="514"/>
    <d v="2020-02-06T10:07:05"/>
    <s v="Sakshi Sharma"/>
    <s v="Chaudhury.Azraa@bcg.com"/>
    <s v="BCG"/>
    <s v="Attn. Azraa: Evalueserve Update: Chemicals industry_RES1060723_February 06, 2020"/>
    <s v="Hi Azraa,_x000d_  _x000d_   _x000d_  _x000d_  We hope you got a chance to review the shared work._x000d_  _x000d_   _x000d_  _x000d_  We have reserved some capacity to assist you today on this request; therefore, please let me know in case you require any assistance on this task. 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5 February 2020 14:05_x000d_  To: 'Chaudhury.Azraa@"/>
    <e v="#VALUE!"/>
    <n v="0"/>
    <x v="1"/>
    <d v="2020-02-06T00:00:00"/>
    <x v="0"/>
    <x v="26"/>
    <s v="Correct"/>
  </r>
  <r>
    <n v="515"/>
    <d v="2020-02-06T10:18:55"/>
    <s v="Aman Bansal"/>
    <s v="Khairallah.Hajar@bcg.com"/>
    <s v="BCG"/>
    <s v="Attn. Hajar: Evalueserve Update: Warehouses geodis_RES1063197_February 06, 2020"/>
    <s v="Hi Hajar,_x000d_  _x000d_   _x000d_  _x000d_  Thank you for your reply._x000d_  _x000d_   _x000d_  _x000d_  We are resuming work to capture the dimensions and nearby companies by using Google Maps. As suggested, we will add an additional column for country information of the identified facilities._x000d_  _x000d_   _x000d_  _x000d_  As mentioned in our earlier email, capturing the area (length and width) is a manual and time consuming task; hence, let us know in case of any budget cap in mind for this task. Also, let us know, how would you like us to calculate the area for the same, as it could not be inferred from the shared PowerPoint deck._x000d_  _x000d_   _x000d_  _x000d_  We will share our findings, covering as many facilities as possible by 2:30 PM Paris time, today (February 06, 2020).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
    <e v="#VALUE!"/>
    <n v="0"/>
    <x v="1"/>
    <d v="2020-02-06T00:00:00"/>
    <x v="0"/>
    <x v="90"/>
    <s v="Correct"/>
  </r>
  <r>
    <n v="516"/>
    <d v="2020-02-06T10:26:38"/>
    <s v="Sanprati Sharma"/>
    <s v="Mujtaba.SyedAaqib@bcg.com"/>
    <s v="BCG; Daher Mansour, Jean"/>
    <s v="Attn. Aaqib: Evalueserve Update: Need help on travel research_RES1057309_February 06, 2020"/>
    <s v="Hi Aaqib,_x000d_  _x000d_   _x000d_  _x000d_  Thank you for your note!_x000d_  _x000d_   _x000d_  _x000d_  As suggested, I am now initiating work on the companies listed in the Tour Operators, Travel Agents and Online Travel tabs of the China file shared by you. I will share an update on this by 2:00 pm IST, today (February 06, 2020)._x000d_  _x000d_   _x000d_  _x000d_  Also, do let me know whether you want me work on the Travel Agents tab of the Germany file and the remaining three tabs in the UK file, and I will plan my work accordingly._x000d_  _x000d_   _x000d_  _x000d_  Looking forward to your reply,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therine Arcaya &lt;Katherine.Arcaya@evalueserve.com &lt;mailto:Katherine.Arcaya@evalueserve.com&gt; &gt; _x000d_  Sent: 06 February 2020 02:52_x000d_  To: Mujtaba, Syed Aaqib &lt;Mujtaba.SyedAaqib@"/>
    <e v="#VALUE!"/>
    <n v="0"/>
    <x v="1"/>
    <d v="2020-02-06T00:00:00"/>
    <x v="0"/>
    <x v="0"/>
    <s v="Correct"/>
  </r>
  <r>
    <n v="517"/>
    <d v="2020-02-06T10:27:29"/>
    <s v="Prashant Singh"/>
    <s v="Ruiz, Marc"/>
    <s v="BCG"/>
    <s v="RE: [Don't start with request RES1063472] Thanks!"/>
    <s v="Hi Marc,_x000d_  _x000d_   _x000d_  _x000d_  Thank you for letting us know; we will then consider this request as cancelled._x000d_  _x000d_   _x000d_  _x000d_  Do reach out to us whenever in need of help.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uiz, Marc &lt;Ruiz.Marc@"/>
    <e v="#VALUE!"/>
    <n v="0"/>
    <x v="1"/>
    <d v="2020-02-06T00:00:00"/>
    <x v="0"/>
    <x v="7"/>
    <s v="Correct"/>
  </r>
  <r>
    <n v="518"/>
    <d v="2020-02-06T10:27:59"/>
    <s v="Ankit Kumar Verma"/>
    <s v="Inumaru.Yuta@bcg.com"/>
    <s v="BCG"/>
    <s v="Attn. Yuta: Evalueserve Update: Industry 4.0 Factories Research_RES1058155_February 06, 2020"/>
    <s v="Hi Yuta, _x000d_  _x000d_   _x000d_  _x000d_  I hope you are doing good, and had a chance to review the shared update._x000d_  _x000d_   _x000d_  _x000d_  I am continuing work on the remaining 10 facilities of P&amp;G (mentioned in the shared Excel file). After completing P&amp;G, I will compile a comprehensive list of cosmetic manufacturing facilities of Unilever, Lixil, Carbee and Kewpie; followed by identifying information on the asked datapoints for each facility._x000d_  _x000d_   _x000d_  _x000d_  Query: P&amp;G has about 137 plant locations &lt;https://www.pg.com/en_US/downloads/sustainability/reports/PG_2014_Sustainability_Report.pdf&gt;  globally. However, only 68 facilities are mentioned in the shared Excel file. Since the 137 facilities which are identified through the link also include facilities which do not manufacture cosmetic products, please suggest, if you would like us to work on all the identified facilities._x000d_  _x000d_   _x000d_  _x000d_  I will share my findings for the day, covering as much as possible, by 10:30 pm Tokyo time, today (February 06, 2020)._x000d_  _x000d_   _x000d_  _x000d_  Please, reach out to me in case of any suggestion.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5 February 2020 19:01_x000d_  To: Inumaru.Yuta@"/>
    <e v="#VALUE!"/>
    <n v="0"/>
    <x v="1"/>
    <d v="2020-02-06T00:00:00"/>
    <x v="0"/>
    <x v="18"/>
    <s v="Correct"/>
  </r>
  <r>
    <n v="519"/>
    <d v="2020-02-06T10:30:04"/>
    <s v="Mansi Narang"/>
    <s v="Cavalli.Eraldo@bcg.com"/>
    <s v="BCG"/>
    <s v="Attn. Eraldo: Evalueserve Update_Market research: Mail &amp; Courier services_RES1042132_February 06, 2020"/>
    <s v="Hi Eraldo,_x000d_  _x000d_   _x000d_  _x000d_  Greetings from our India center!_x000d_  _x000d_   _x000d_  _x000d_  I am initiating efforts to locate 20 Translation Services Companies operating in the UAE which provides services from English to Arabic and vice versa. My findings will include their Name, Contact details and source of information. _x000d_  _x000d_   _x000d_  _x000d_  For the ask, I plan to check for a consolidated list of companies via third party sources and various directories; followed by conducting a quick Internet search._x000d_  _x000d_   _x000d_  _x000d_  Investing the allocated budget of two hours, I will share my findings in an Excel file, covering as much as possible, by 11:30 AM Dubai time, today (February 06, 2020). _x000d_  _x000d_   _x000d_  _x000d_  In case of any changes/queries, feel free to connect.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ianca Metzler &lt;bianca.metzler@evalueserve.com &lt;mailto:bianca.metzler@evalueserve.com&gt; &gt; _x000d_  Sent: 05 February 2020 20:10_x000d_  To: Cavalli, Eraldo &lt;Cavalli.Eraldo@"/>
    <e v="#VALUE!"/>
    <n v="0"/>
    <x v="1"/>
    <d v="2020-02-06T00:00:00"/>
    <x v="0"/>
    <x v="110"/>
    <s v="Correct"/>
  </r>
  <r>
    <n v="520"/>
    <d v="2020-02-06T10:32:25"/>
    <s v="Shourya Jaiswal"/>
    <s v="Hara.Takaaki@bcg.com"/>
    <s v="BCG"/>
    <s v="Attn.Takaaki: Evalueserve Update: Competitive Landscape Research Request _RES1062458_ February 06, 2020"/>
    <s v="Hi Takaaki,_x000d_  _x000d_   _x000d_  _x000d_  I am resuming work on tab named, “Industry Solutions”, to validate the remaining 24 companies (starting from row no. 12; Altitude Angel). I will follow a similar methodology as stated in previous E-mails to capture data for the required ask. _x000d_  _x000d_   _x000d_  _x000d_  I will compile my findings in the previously shared Excel file and send the deliverable by, 8:30 am, Washington time, today (February 06, 2020)._x000d_  _x000d_   _x000d_  _x000d_  Hope this works. Let us know in case of any changes or suggestion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Bianca Metzler &lt;bianca.metzler@evalueserve.com &lt;mailto:bianca.metzler@evalueserve.com&gt; &gt; _x000d_  Sent: 05 February 2020 20:03_x000d_  To: Hara, Takaaki &lt;Hara.Takaaki@"/>
    <e v="#VALUE!"/>
    <n v="0"/>
    <x v="1"/>
    <d v="2020-02-06T00:00:00"/>
    <x v="0"/>
    <x v="71"/>
    <s v="Correct"/>
  </r>
  <r>
    <n v="521"/>
    <d v="2020-02-06T10:39:00"/>
    <s v="Prashant Singh"/>
    <s v="Sentissi, Omar"/>
    <s v="BCG; Nicolas Quagliotti"/>
    <s v="RE: Attn. Omar: Evalueserve Update: Screening of O&amp;P component players_RES1063333_February 5, 2020"/>
    <s v="Hi Omar,_x000d_  _x000d_   _x000d_  _x000d_  Thank you for your Email._x000d_  _x000d_   _x000d_  _x000d_  Our colleagues in Chile are offline right now; thus, Nicolas and team will continue work on the request, once our Chile center resumes operations in 7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China center will be closed till February 09, 2020, following a government advisory in the country._x000d_  _x000d_  From: Sentissi, Omar &lt;Sentissi.Omar@"/>
    <e v="#VALUE!"/>
    <n v="0"/>
    <x v="1"/>
    <d v="2020-02-06T00:00:00"/>
    <x v="0"/>
    <x v="92"/>
    <s v="Correct"/>
  </r>
  <r>
    <n v="522"/>
    <d v="2020-02-06T10:40:35"/>
    <s v="Aman Bansal"/>
    <s v="Massari.Giovanni@bcg.com"/>
    <s v="BCG"/>
    <s v="Attn. Giovanni: Evalueserve Update: Support needed_RES1063621_ February 06, 2020"/>
    <s v="Hi Giovanni,_x000d_  _x000d_   _x000d_  _x000d_  We are initiating work to capture qualitative information from the 3 links in the Excel file in separate tabs. We will include ‘Test Summary’ and the ‘Article Summary’ for the 3 articles. Let us know if something else needs to be included as well._x000d_  _x000d_   _x000d_  _x000d_  We will share the output by 10 AM Zurich time, today.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man Bansal &lt;Aman.Bansal@evalueserve.com &lt;mailto:Aman.Bansal@evalueserve.com&gt; &gt; _x000d_  Sent: 05 February 2020 18:45_x000d_  To: Massari.Giovanni@"/>
    <e v="#VALUE!"/>
    <n v="0"/>
    <x v="1"/>
    <d v="2020-02-06T00:00:00"/>
    <x v="0"/>
    <x v="97"/>
    <s v="Correct"/>
  </r>
  <r>
    <n v="523"/>
    <d v="2020-02-06T10:41:31"/>
    <s v="Shikha Singh (CaPs-08)"/>
    <s v="denHeijer.Brad@bcg.com"/>
    <s v="VazquezAnderson.Jorge@bcg.com; BCG"/>
    <s v="Attn. Brad: Evalueserve Acknowledgement: Bio-pharmaceutical Regulatory Processes _RES1063453_February 06, 2020"/>
    <s v="Hi Brad,_x000d_  _x000d_   _x000d_  _x000d_  Greetings for the day!_x000d_  _x000d_   _x000d_  _x000d_  We are in the process of scoping your request. We will get back to you soon with a detailed methodology and expected timeline of delivery in the next one hour._x000d_  _x000d_   _x000d_  _x000d_  Let me know in case of any change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ashant Singh &lt;Prashant.Singh@evalueserve.com &lt;mailto:Prashant.Singh@evalueserve.com&gt; &gt; _x000d_  Sent: 05 February 2020 11:27_x000d_  To: Vazquez Anderson, Jorge &lt;VazquezAnderson.Jorge@"/>
    <e v="#VALUE!"/>
    <n v="0"/>
    <x v="1"/>
    <d v="2020-02-06T00:00:00"/>
    <x v="0"/>
    <x v="100"/>
    <s v="Correct"/>
  </r>
  <r>
    <n v="524"/>
    <d v="2020-02-06T10:43:24"/>
    <s v="Rajat Pandey"/>
    <s v="Chaudhary.Neil@bcg.com"/>
    <s v="BCG"/>
    <s v="Attn. Neil: Evalueserve Update_ Medical Institution Data Collection_RES1063648_ February 06, 2020"/>
    <s v="Hi Neil,_x000d_  _x000d_   _x000d_  _x000d_  Thank you for your response._x000d_  _x000d_   _x000d_  _x000d_  As suggested, I will continue work on Assignment 1 to identify below information:_x000d_  _x000d_   _x000d_  _x000d_  *_x0009_For all staff identified across the sites, I will supplement with the following information:_x000d_  _x000d_  _x0009_*_x0009_List of academic publications (e.g., academic studies, journals, etc.) that each staff member has written_x000d_  _x000d_  _x0009__x0009_*_x0009_I will add the title of each publication the staff member has written or co-authored in a new column_x000d_  _x000d_  _x0009_*_x0009_I will list the year the staff member joined each site (e.g., Piedmont, Intermountain, or Robert Wood Junior)_x000d_  _x000d_   _x000d_  _x000d_  *_x0009_I will include Scripps site to identify all the information (including collecting information on academic publications and year joined)_x000d_  _x000d_  _x0009_*_x0009_In a separate column, I will mention which specific medical facility within the Scripps system each staff member is in (e.g., Scripps Memorial Hospital La Jolla, Scripps Memorial Hospital Encinitas, Scripps Green Hospital) _x000d_  _x0009_*_x0009_For this task, I will prioritize Scripps Memorial Hospital La Jolla first_x000d_  _x000d_   _x000d_  _x000d_  To capture this information, I will scan facilities’ officials websites, press releases/news articles, PubMed, followed by a General Internet search. Post that, I will resume work on Assignment 2 by following the earlier stated methodology._x000d_  _x000d_   _x000d_  _x000d_  I plan to share an update by 04:30 am Los Angeles time, today (February 06,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ary, Neil &lt;Chaudhary.Neil@"/>
    <e v="#VALUE!"/>
    <n v="0"/>
    <x v="3"/>
    <d v="2020-02-06T00:00:00"/>
    <x v="0"/>
    <x v="104"/>
    <s v="Correct"/>
  </r>
  <r>
    <n v="525"/>
    <d v="2020-02-06T10:44:36"/>
    <s v="Nitika Madad"/>
    <s v="Sudbury.Leyla@bcg.com; Lisa"/>
    <s v="Angela Nunez; Katherine Arcaya; BCG"/>
    <s v="Attn. Lisa: Evalueserve Update: Key players in Durable Medical Equipment_RES1064505_February 06, 2020"/>
    <s v="Hi Leyla and Lisa,_x000d_  _x000d_   _x000d_  _x000d_  Thank you for your Email._x000d_  _x000d_   _x000d_  _x000d_  I am resuming work to locate the required information for the remaining 4 companies (ETAC, Rebotec, Benmore M, Handicare) and will add Medline and Drive Medical to the list. As methodology defined by Angela, I will leverage Thomson one for analyst reports and check companies’ IR material followed by a General Internet search._x000d_  _x000d_   _x000d_  _x000d_  I will cover as much ground as possible today (February 06, 2020) and share my findings by 5:30 am Los Angeles time._x000d_  _x000d_   _x000d_  _x000d_  In case of any comments or updates, please let us know._x000d_  _x000d_   _x000d_  _x000d_  Kind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udbury, Leyla &lt;Sudbury.Leyla@"/>
    <e v="#VALUE!"/>
    <n v="0"/>
    <x v="1"/>
    <d v="2020-02-06T00:00:00"/>
    <x v="0"/>
    <x v="113"/>
    <s v="Correct"/>
  </r>
  <r>
    <n v="526"/>
    <d v="2020-02-06T10:46:57"/>
    <s v="Karri Veera Bhadrareddy"/>
    <s v="Ghirardi.Alessandro@bcg.com"/>
    <s v="BCG; Sakshi Sharma"/>
    <s v="Attn. Alessandro: EVS Update: EVMP peugeout citroen platform_RES1062912_February 6, 2020"/>
    <s v="Hi Alessandro,_x000d_  _x000d_   _x000d_  _x000d_  Greetings of the day!_x000d_  _x000d_   _x000d_  _x000d_  We have resumed our operations from the India centre. Today, as suggested, I will spend 1-2 hours on your request and try to locate the information related to ‘Ongoing EVMP platform of Groupe PSA (Peugeot, Citroen and Opel)’ on the asked parameters. To locate the asked information, I will check company websites, investor presentations, followed by conducting an Open Internet search._x000d_  _x000d_   _x000d_  _x000d_  As communicated in our earlier emails, I would like to give you a heads-up that the information availability on this task is very limited. Nevertheless, I will try my best to locate the same, using the combination of multiple keywords (“new native BEV platform PSA”, “new electric platform PSA”, “segment C BEV platform update PSA”) as suggested by you._x000d_  _x000d_   _x000d_  _x000d_  I will compile my findings in an Excel file and share an update by 11:00 am, Riyadh time today (February 6, 2020). _x000d_  _x000d_   _x000d_  _x000d_  Let me know in case of any realignments,_x000d_  _x000d_   _x000d_  _x000d_  Kind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Ghirardi, Alessandro &lt;Ghirardi.Alessandro@"/>
    <e v="#VALUE!"/>
    <n v="0"/>
    <x v="1"/>
    <d v="2020-02-06T00:00:00"/>
    <x v="0"/>
    <x v="86"/>
    <s v="Correct"/>
  </r>
  <r>
    <n v="527"/>
    <d v="2020-02-06T10:47:50"/>
    <s v="Swapnil Jain"/>
    <s v="Cai.Bryan@bcg.com"/>
    <s v="BCG"/>
    <s v="Attn. Bryan: Evalueserve Acknowledgement: Combine multiple same sized tables into 1 table_RES1064844_February 06, 2020"/>
    <s v="Hi Bryan,_x000d_  _x000d_   _x000d_  _x000d_  Thank you for sharing the request!_x000d_  _x000d_   _x000d_  _x000d_  I am initiating work to collate the shared six Excel files for Wilkes Barre, and one Excel file for Mt Prospect into a single suggested format. I will not incorporate the tabs such as “WORK 2, SUMMARY_PREV, SUMMARY AND AUTOMATION % GRAPHICS”._x000d_  _x000d_   _x000d_  _x000d_  I will invest the allocated budget of three hours and share the consolidated Excel file by 6:30 am New Jersey time, today (February 06, 2020)._x000d_  _x000d_   _x000d_  _x000d_  Feel free to reach out in case of any re-alignments or suggestion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China center will be closed till February 09, 2020, following a government advisory in the country._x000d_  _x000d_   _x000d_  _x000d_  _________________________________x000d_  _x000d_  F"/>
    <e v="#VALUE!"/>
    <n v="0"/>
    <x v="1"/>
    <d v="2020-02-06T00:00:00"/>
    <x v="0"/>
    <x v="120"/>
    <s v="Correct"/>
  </r>
  <r>
    <n v="528"/>
    <d v="2020-02-06T10:51:22"/>
    <s v="Ratika Saxena"/>
    <s v="Dolezalek.Lorenz@bcg.com; Ortmann.Jens@bcg.com"/>
    <s v="BCG"/>
    <s v="Attn. Lorenz: Evalueserve Update: Locations _RES1062581_ February 06, 2020"/>
    <s v="Hi Lorenz, Hi Jens,_x000d_  _x000d_   _x000d_  _x000d_  I hope you had a chance to review the work shared in my last update._x000d_  _x000d_   _x000d_  _x000d_  I am proceeding further with the task to capture location details of ~22 sites/offices mentioned in the remaining two links; and will share the output by 10:30 am Munich time, today (February 06, 2020)._x000d_  _x000d_   _x000d_  _x000d_  Hope this works well. Let me know in case of any suggestion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5 February 2020 19:35_x000d_  To: Dolezalek.Lorenz@"/>
    <e v="#VALUE!"/>
    <n v="0"/>
    <x v="1"/>
    <d v="2020-02-06T00:00:00"/>
    <x v="0"/>
    <x v="79"/>
    <s v="Correct"/>
  </r>
  <r>
    <n v="529"/>
    <d v="2020-02-06T10:55:42"/>
    <s v="Smarth Grover"/>
    <s v="Tan.Alethea@bcg.com"/>
    <s v="Angela Nunez; BCG"/>
    <s v="Attn. Alethea: Evalueserve Update: Request for company background and financial data_RES1061943_February 06, 2020"/>
    <s v="Hi Alethea,_x000d_  _x000d_   _x000d_  _x000d_  I hope you had a chance to review the shared work._x000d_  _x000d_   _x000d_  _x000d_  We have resumed operations from our India center and have reserved some capacity to assist you on this request today. Please let us know if you require any further assistance on this request. _x000d_  _x000d_   _x000d_  _x000d_  Also, please share your thoughts on the query mentioned by our colleague from Chile center in this previous Email. Based on your reply by 9:30 AM London time, today (February 6, 2020), we will cover the remaining entry, else we plan to release the booked capacity for today.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ngela Nunez &lt;Angela.Nunez@evalueserve.com &lt;mailto:Angela.Nunez@evalueserve.com&gt; &gt; _x000d_  Sent: 05 February 2020 23:51_x000d_  To: Tan.Alethea@"/>
    <e v="#VALUE!"/>
    <n v="0"/>
    <x v="1"/>
    <d v="2020-02-06T00:00:00"/>
    <x v="0"/>
    <x v="56"/>
    <s v="Correct"/>
  </r>
  <r>
    <n v="530"/>
    <d v="2020-02-06T11:05:38"/>
    <s v="Devansh Bilala"/>
    <s v="Wang.Wray@bcg.com"/>
    <s v="BCG; Bhawna Vashisth"/>
    <s v="Attn. Wray: Evalueserve Update: Data request on all sectors_RES1059483_February 06, 2020"/>
    <s v="Hi Wray,_x000d_  _x000d_   _x000d_  _x000d_  We are initiating work to locate information for ‘emerging Asia excluding China excluding India regions’ (which includes Indonesia, Malaysia, Pakistan, Philippines, Thailand, Vietnam and Bangladesh) for the below listed parameters._x000d_  _x000d_  *_x0009_GDP at PPP from 2000 to 2030F ($T at PPP), CAGR for the GDP_x000d_  *_x0009_Total Population (Latest available data)_x000d_  *_x0009_Current real GDP growth (Latest available data)_x000d_  *_x0009_Labour productivity growth (2000 and today)_x000d_  *_x0009_FX reserve growth (2000 and today)_x000d_  *_x0009_Total export (FOB, 2000 and today)_x000d_  *_x0009_Most popular/attractive investment areas_x000d_  _x000d_   _x000d_  _x000d_  We plan to leverage World Bank, World Development Indicators, EIU and Population Data, UN DESA followed by a General Internet search. We do not have access to Oxford Economics database at our Direct KPO team._x000d_  _x000d_   _x000d_  _x000d_  We will share an update covering as much ground as possible by 2 PM, KSA Time, February 06, 2020._x000d_  _x000d_   _x000d_  _x000d_  Please let us know in case of any changes or suggestions._x000d_  _x000d_   _x000d_  _x000d_  Regards,_x000d_  _x000d_  Evalueserve Team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Wang, Wray &lt;Wang.Wray@"/>
    <e v="#VALUE!"/>
    <n v="0"/>
    <x v="1"/>
    <d v="2020-02-06T00:00:00"/>
    <x v="0"/>
    <x v="30"/>
    <s v="Correct"/>
  </r>
  <r>
    <n v="531"/>
    <d v="2020-02-06T11:10:40"/>
    <s v="Shikha Singh (CaPs-08)"/>
    <s v="Wiesner.Richard@bcg.com"/>
    <s v="BCG"/>
    <s v="Attn. Richard: Evalueserve Update: Locations ranking for greenfield med tech plants_RES1056007_February 06, 2020"/>
    <s v="Hi Richard,_x000d_  _x000d_   _x000d_  _x000d_  Thank you for your feedback!_x000d_  _x000d_   _x000d_  _x000d_  I am initiating work on the task to locate information catering to the Heading:  ‘Infrastructure’ for the below mentioned criteria:_x000d_  _x000d_  *_x0009_Quality of road network_x000d_  *_x0009_Quality of railway network_x000d_  *_x0009_Logistic performance index_x000d_  _x000d_   _x000d_  _x000d_  To collate the requisite details, I will keep my approach aligned with the previously stated methodology and look for quantitative data with respect to indexes. Also, with respect to the ‘EIU data EIU Business Environment ratings_EIU_DataByCountry’, I will incorporate ” Infrastructure rating (10=good)” as an additional criteria along with the aforementioned list in the final output._x000d_  _x000d_   _x000d_  _x000d_  I plan to compile my findings in an Excel file and share an update by 9:30 AM, Berlin time, today (February 06, 2020), capping the allocated budget of 2 hours._x000d_  _x000d_   _x000d_  _x000d_  Let me know in cases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iesner, Richard &lt;Wiesner.Richard@"/>
    <e v="#VALUE!"/>
    <n v="0"/>
    <x v="1"/>
    <d v="2020-02-06T00:00:00"/>
    <x v="0"/>
    <x v="53"/>
    <s v="Correct"/>
  </r>
  <r>
    <n v="532"/>
    <d v="2020-02-06T11:18:25"/>
    <s v="Tanuj Anand"/>
    <s v="Shah.Harsh2@bcg.com"/>
    <s v="BCG; Rebollo.Cristina@bcg.com; Katherine Arcaya; Bianca Metzler"/>
    <s v="Attn. Harsh: Evalueserve Acknowledgment: Urgent Request Engine to sales mapping_February 06, 2020"/>
    <s v="Hi Harsh,_x000d_  _x000d_   _x000d_  _x000d_  Thank you for sharing the request with us and for your time over the call._x000d_  _x000d_   _x000d_  _x000d_  We are initiating work on the following tasks mentioned below: _x000d_  _x000d_  *_x0009_Task 1: To locate information on the ‘Engine specifications’ for the shared list of models (only Commercial vehicles), from Excel file_x000d_  *_x0009_Task 2: All Commercial vehicles models listed on official website of Tata Motors_x000d_  _x000d_   _x000d_  _x000d_  To locate the information, we will refer to the official Tata Motors website and product brochures._x000d_  _x000d_   _x000d_  _x000d_  We will share an interim update in an Excel file, covering as many models as possible, by 2:00 pm IST, today (February 06, 2020)._x000d_  _x000d_   _x000d_  _x000d_  Let us know in case of any realignments,_x000d_  _x000d_   _x000d_  _x000d_  Best regards,_x000d_  _x000d_  Prince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atherine Arcaya &lt;Katherine.Arcaya@evalueserve.com &lt;mailto:Katherine.Arcaya@evalueserve.com&gt; &gt; _x000d_  Sent: 05 February 2020 23:57_x000d_  To: Shah, Harsh (BGL) &lt;Shah.Harsh2@"/>
    <e v="#VALUE!"/>
    <n v="0"/>
    <x v="1"/>
    <d v="2020-02-06T00:00:00"/>
    <x v="0"/>
    <x v="7"/>
    <s v="Correct"/>
  </r>
  <r>
    <n v="533"/>
    <d v="2020-02-06T11:27:37"/>
    <s v="Swapnil Jain"/>
    <s v="Cai, Bryan"/>
    <s v="BCG"/>
    <s v="Attn. Bryan: Evalueserve Capacity Release: Combine multiple same sized tables into 1 table_RES1064844_February 06, 2020"/>
    <s v="Sure Bryan, as suggested, we are holding our efforts on this request. Further, I have deleted the shared files from my system. _x000d_  _x000d_   _x000d_  _x000d_  Please feel free to reach out in case you require any assistance in future, and we will be happy to help._x000d_  _x000d_   _x000d_  _x000d_  Looking forward to working with you on future assignment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ai, Bryan &lt;Cai.Bryan@"/>
    <e v="#VALUE!"/>
    <n v="0"/>
    <x v="1"/>
    <d v="2020-02-06T00:00:00"/>
    <x v="0"/>
    <x v="120"/>
    <s v="Correct"/>
  </r>
  <r>
    <n v="534"/>
    <d v="2020-02-06T11:28:02"/>
    <s v="Shikha Singh (CaPs-08)"/>
    <s v="denHeijer.Brad@bcg.com"/>
    <s v="VazquezAnderson.Jorge@bcg.com; BCG"/>
    <s v="Attn. Brad: Evalueserve Acknowledgement: Bio-pharmaceutical Regulatory Processes _RES1063453_February 06, 2020"/>
    <s v="Hi Brad,_x000d_  _x000d_   _x000d_  _x000d_  Hope you are doing well._x000d_  _x000d_   _x000d_  _x000d_  I will be initiating work on the given task in the second half of my day, to collate relevant information catering to processes which are standardized across Regulatory teams at pharmaceutical companies. Keeping in alignment with the same, I intend to focus my efforts on locating details for the below mentioned, 7 key regulatory processes:_x000d_  _x000d_  *_x0009_Artwork management_x000d_  *_x0009_Label management (including CDS updates and national drug code)_x000d_  *_x0009_Safety submissions (including periodic reporting)_x000d_  *_x0009_Safety issue management and urgent safety restrictions_x000d_  *_x0009_Commitments tracking, reporting and close-out_x000d_  *_x0009_License management (variations including AR, renewals, referrals)_x000d_  *_x0009_Health Authority Interactions_x000d_  _x000d_   _x000d_  _x000d_  For each of the above mentioned processes, I will work on the below mentioned parameters:_x000d_  _x000d_  A._x0009_Identify good resources that discuss/describe/depict each of these processes in more detail and summarize the same_x000d_  B._x0009_Use the information from the resources identified in A to propose/show the major steps in each process _x000d_  _x000d_   _x000d_  _x000d_  As suggested, I will spend 1 hour on parameter ‘A’ and 30 minutes on parameter ‘B’ for each of the 7 processes. For every process, I will work on both A and B and then move on to the next process. To locate the asked information, I will conduct a General Internet search, identify the regulatory authorities and scan their relevant reports and articles and will further refer to journals and press articles which might share insights for the same. _x000d_  _x000d_   _x000d_  _x000d_  Query: Please share the geographical scope of the request, regarding which you want this information to be located. For now, I will align my approach with respect to Australia._x000d_  _x000d_   _x000d_  _x000d_  I plan to compile my findings in an Excel file and share an update, covering as much as possible, by 12:30 AM Melbourne time, tomorrow (February 07, 2020)._x000d_  _x000d_   _x000d_  _x000d_  Looking forward to hear from you on the above mentioned query,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_x000d_  Sent: 06 February 2020 10:41_x000d_  To: denHeijer.Brad@"/>
    <e v="#VALUE!"/>
    <n v="0"/>
    <x v="1"/>
    <d v="2020-02-06T00:00:00"/>
    <x v="0"/>
    <x v="100"/>
    <s v="Correct"/>
  </r>
  <r>
    <n v="535"/>
    <d v="2020-02-06T11:28:35"/>
    <s v="Siddhant Sharma"/>
    <s v="Gupta.Siddhartha@bcg.com"/>
    <s v="BCG"/>
    <s v="Attn. Siddharth: Evalueserve Update: Need help on land cost data._RES1029783_February 06, 2020"/>
    <s v="Hi Siddharth,_x000d_  _x000d_   _x000d_  _x000d_  I hope you are doing great._x000d_  _x000d_   _x000d_  _x000d_  I have looked into the ask, and found that 66 Orange highlighted entries were already captured with INR / square feet unit. Apart from these 66 entries, I found additional 136 entries that fall under the category of Land Rate between INR 10,000 to 1,00,000 with same unit (INR / square feet). For all these entries, I plan to check the already captured information from the mentioned sources and then verify the same with another reliable source (if available) by conducting a General Internet search. Further, I will standardise the ‘Unit’ for all the entries to ‘INR / square feet’ and carry the above mentioned search for the Districts where the Land rate falls under the category of INR 10,000 to 1,00,000._x000d_  _x000d_   _x000d_  _x000d_  Regarding Red highlighted entries, we had previously worked to locate the units and shared the findings with you. I will compile the findings in the latest Excel file and share an updated file with you by 7 pm IST, today (February 6, 2020)._x000d_  _x000d_   _x000d_  _x000d_  Let me know in case of any change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lt;Siddhant.Sharma@evalueserve.com &lt;mailto:Siddhant.Sharma@evalueserve.com&gt; &gt; _x000d_  Sent: 05 February 2020 17:24_x000d_  To: Gupta.Siddhartha@"/>
    <e v="#VALUE!"/>
    <n v="0"/>
    <x v="1"/>
    <d v="2020-02-06T00:00:00"/>
    <x v="0"/>
    <x v="25"/>
    <s v="Correct"/>
  </r>
  <r>
    <n v="536"/>
    <d v="2020-02-06T11:31:05"/>
    <s v="Nittya Balodia"/>
    <s v="Ghosh.Kaustav@bcg.com"/>
    <s v="BCG"/>
    <s v="Attn. Kaustav: Evalueserve Acknowledgement:Timeline of events for Construction Companies_February 06, 2020"/>
    <s v="Hi Kaustav,_x000d_  _x000d_   _x000d_  _x000d_  Thank you sharing this request and your time over the call._x000d_  _x000d_   _x000d_  _x000d_  I am initiating work to locate information on acquisitions, partnerships, new facilities, major events, new strategies, new digital / technology enabled product offerings, etc. for companies John Deere, Bomag Dynapac and Gomago. As suggested, I will focus mainly on news related to road technology segment, offered by these companies, for the time period ‘January 2017-present’._x000d_  _x000d_   _x000d_  _x000d_  To locate information on this, I plan to leverage Factiva database, followed by conducting an Open Internet search._x000d_  _x000d_   _x000d_  _x000d_  I will compile my findings in the latest Excel file shared by you and send an update by 7:00 pm, IST today (February 06, 2020). _x000d_  _x000d_   _x000d_  _x000d_  Feel free to let me know in case of any changes._x000d_  _x000d_   _x000d_  _x000d_  Regards,_x000d_  _x000d_  Nittya_x000d_  _x000d_   _x000d_  _x000d_  Nittya Balodia | Senior Business Analyst | Evalueserve | + 91 124 462 2300 (Extn. 2215) _x000d_  _x000d_   _x000d_  _x000d_  Evalueserve.com Private Limited, 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hosh, Kaustav &lt;Ghosh.Kaustav@"/>
    <e v="#VALUE!"/>
    <n v="0"/>
    <x v="1"/>
    <d v="2020-02-06T00:00:00"/>
    <x v="0"/>
    <x v="7"/>
    <s v="Correct"/>
  </r>
  <r>
    <n v="537"/>
    <d v="2020-02-06T11:43:28"/>
    <s v="Sakshi Sharma"/>
    <s v="Garcia.German@bcg.com"/>
    <s v="BCG; Tiwari.Ritwik@bcg.com"/>
    <s v="Attn. German: Evalueserve Acknowledgement: Excel with holidays of Panama for the years 2020 and 2021_February 06, 2020"/>
    <s v="Hi Ritwik,_x000d_  _x000d_  Thank you for looping us in,_x000d_  _x000d_   _x000d_  _x000d_  Hi German,_x000d_  _x000d_   _x000d_  _x000d_  I hope you are doing good._x000d_  _x000d_   _x000d_  _x000d_  I am initiating work on the request, to collate a list of all days of the year 2020 and 2021, along with finding out the days which are holidays and observances in Panama (for both the years). To carry out the research, I will refer to the Government websites, followed by conducting a General Internet search. _x000d_  _x000d_   _x000d_  _x000d_  I will compile my findings in an Excel file and share it with you, by 2:30 pm Spain time, today (February 06, 2020). Let me know in case you have any budget cap for this task.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iwari, Ritwik &lt;Tiwari.Ritwik@"/>
    <e v="#VALUE!"/>
    <n v="0"/>
    <x v="1"/>
    <d v="2020-02-06T00:00:00"/>
    <x v="0"/>
    <x v="7"/>
    <s v="Correct"/>
  </r>
  <r>
    <n v="538"/>
    <d v="2020-02-06T11:49:29"/>
    <s v="Himanshu Gaur"/>
    <s v="Berrada.Sofia@bcg.com"/>
    <s v="BCG"/>
    <s v="RE: Attn. Sofia: Evalueserve Update 2: Vendor Assessment_RES1062164_February 6, 2020"/>
    <s v="Hi Sofia, _x000d_  _x000d_   _x000d_  _x000d_  Hope you had the chance to review the work shared so far. _x000d_  _x000d_   _x000d_  _x000d_  I am resuming work on this request to locate for the remaining 12 solutions (starting from Conncteam) using the earlier stated methodology. I will share an update covering at least 3 additional solutions by 8:30 AM, New York time, today (February 6, 2020)._x000d_  _x000d_   _x000d_  _x000d_  Please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Himanshu Gaur _x000d_  Sent: 05 February 2020 18:47_x000d_  To: Berrada.Sofia@"/>
    <e v="#VALUE!"/>
    <n v="0"/>
    <x v="1"/>
    <d v="2020-02-06T00:00:00"/>
    <x v="0"/>
    <x v="63"/>
    <s v="Correct"/>
  </r>
  <r>
    <n v="539"/>
    <d v="2020-02-06T11:54:21"/>
    <s v="Meenu Kumari"/>
    <s v="Mujera.Shirley@bcg.com"/>
    <s v="BCG; Varunika Shah"/>
    <s v="Attn. Shirley: Evalueserve Acknowledgment: Telco pricing _RES1064073_ February 06, 2020"/>
    <s v="Hi Shirley,_x000d_  _x000d_   _x000d_  _x000d_  Thank you for sharing the request with us._x000d_  _x000d_   _x000d_  _x000d_  We are initiating work to identify the telco companies globally and further look for the asked additional information such as country of operations, market share (Country wise, State shareholdings), services offerings (Mobile money, Post pay, Pre-pay) and data offerings. _x000d_  _x000d_   _x000d_  _x000d_  Query: Please let us know if you have any prioritize list of countries, which you want us to emphasis upon. As of now, we will focus on a mix of developed as well as developing countries such as The US, Canada, India etc.. Also, could you please give clarity for the parameter state shareholding._x000d_  _x000d_   _x000d_  _x000d_  For the ask, we will leverage Thomson One database for market share, followed by conducting a General Internet search to identify the operators. Further, we will check the website of the identified operator for information on other parameters._x000d_  _x000d_   _x000d_  _x000d_  We will share an update in an Excel file format, covering as much as possible, by 4:30 pm, Kenya time, today (February 06, 2020)._x000d_  _x000d_   _x000d_  _x000d_  Looking forward to your reply.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ujera, Shirley &lt;Mujera.Shirley@"/>
    <e v="#VALUE!"/>
    <n v="0"/>
    <x v="1"/>
    <d v="2020-02-06T00:00:00"/>
    <x v="0"/>
    <x v="108"/>
    <s v="Correct"/>
  </r>
  <r>
    <n v="540"/>
    <d v="2020-02-06T11:56:36"/>
    <s v="Aman Bansal"/>
    <s v="Gupta, Nishant (BGL)"/>
    <s v="BCG; Krati Goyal"/>
    <s v="Attn. Nishant: Evalueserve Update: Need help with identifying cluster names_RES1063621_February 06, 2020"/>
    <s v="Hi Nishant,_x000d_  _x000d_   _x000d_  _x000d_  You will be charged at USD 55 per hour based on actual efforts invested on the request.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upta, Nishant (BGL) &lt;Gupta.Nishant2@"/>
    <e v="#VALUE!"/>
    <n v="0"/>
    <x v="1"/>
    <d v="2020-02-06T00:00:00"/>
    <x v="0"/>
    <x v="97"/>
    <s v="Correct"/>
  </r>
  <r>
    <n v="541"/>
    <d v="2020-02-06T11:56:35"/>
    <s v="Rajat Pandey"/>
    <s v="Chaudhary.Neil@bcg.com"/>
    <s v="BCG"/>
    <s v="Attn. Neil: Evalueserve Call Summary_ Medical Institution Data Collection_RES1063648_ February 06, 2020"/>
    <s v="Hi Neil,_x000d_  _x000d_   _x000d_  _x000d_  It was nice speaking to you!_x000d_  _x000d_   _x000d_  _x000d_  As discussed, I will consider below points in the methodology for research:_x000d_  _x000d_  *_x0009_For more than 10 publications: I will add the total count of publications by a cardiologist/surgeon supported with the source link. E.g., for Matthew Price's publications &lt;http://www.ncbi.nlm.nih.gov/pubmed?term=price%2C%20matthew%20j&gt;  (Interventional cardiologist at Scripps &lt;https://www.scripps.org/physicians/5038-matthew-price?tab=overview&gt; ), I will add 163 in the ‘Publications Count’ column in Tab ‘A1 - staff for key sites’ and add the source link in Tab ‘A1 - (sources)’_x000d_  *_x0009_For less than 10 publications: I will add the Title of each publication (in the ‘Publications’ column in Tab ‘A1 - staff for key sites’) supported with the source link in Tab ‘A1 - (sources)’_x000d_  _x000d_   _x000d_  _x000d_  I plan to share an update by 04:30 am Los Angeles time, today (February 06, 2020)._x000d_  _x000d_   _x000d_  _x000d_  Let me know in case of any changes,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Chaudhary, Neil &lt;Chaudhary.Neil@"/>
    <e v="#VALUE!"/>
    <n v="0"/>
    <x v="3"/>
    <d v="2020-02-06T00:00:00"/>
    <x v="0"/>
    <x v="104"/>
    <s v="Correct"/>
  </r>
  <r>
    <n v="542"/>
    <d v="2020-02-06T12:13:45"/>
    <s v="Neha Sharma"/>
    <s v="Jain.Nikhil3@bcg.com"/>
    <s v="BCG; Katherine Arcaya"/>
    <s v="Attn. Nikhil: Evalueserve Acknowledgment: Evalueserve question_RES1064441_February 06, 2020"/>
    <s v="Hi Nikhil,_x000d_  _x000d_   _x000d_  _x000d_  As per our understanding of the request, you want us to conduct a similar exercise of capturing the requested information (such as Organization, Gender, Sector, Location, Geography, Segment, Position and Interviewee Email) for the updated list of people. As suggested, we will move the extra information from long bio paragraphs to the “Notes” column in the Excel file. _x000d_  _x000d_   _x000d_  _x000d_  To capture the information, we plan to leverage the information provided in the bio paragraphs from the Email shared by you. For others, where we do not have bio paragraphs, we will conduct a General Internet search._x000d_  _x000d_   _x000d_  _x000d_  We will share our findings, in an Excel file by 6:30 AM New York time, February 06, 2020._x000d_  _x000d_   _x000d_  _x000d_  Let us know in case of any re-alignments._x000d_  _x000d_   _x000d_  _x000d_  Kind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Jain, Nikhil (NYC) &lt;Jain.Nikhil3@"/>
    <e v="#VALUE!"/>
    <n v="0"/>
    <x v="1"/>
    <d v="2020-02-06T00:00:00"/>
    <x v="0"/>
    <x v="112"/>
    <s v="Correct"/>
  </r>
  <r>
    <n v="543"/>
    <d v="2020-02-06T12:20:06"/>
    <s v="Aman Bansal"/>
    <s v="Massari.Giovanni@bcg.com"/>
    <s v="BCG"/>
    <s v="Attn. Giovanni: Evalueserve Deliverable: Support needed_RES1063447_ February 06, 2020"/>
    <s v="Hi Giovanni,_x000d_  _x000d_   _x000d_  _x000d_  We have completed the work capture qualitative information from the 3 links in the attached Excel file. We have included ‘Test Summary’ and ‘Article Summary’ for all the 3 tests._x000d_  _x000d_   _x000d_  _x000d_  Efforts Invested: 1.5 Hours (Total: 3 hours)_x000d_  _x000d_  Charge Code: 109982-34_x000d_  _x000d_   _x000d_  _x000d_  Please review the work shared and let us know in case you require any further assistanc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man Bansal _x000d_  Sent: 06 February 2020 10:40_x000d_  To: Massari.Giovanni@"/>
    <s v="109982-34_x000d_  "/>
    <n v="1.5"/>
    <x v="1"/>
    <d v="2020-02-06T00:00:00"/>
    <x v="62"/>
    <x v="121"/>
    <s v="Correct"/>
  </r>
  <r>
    <n v="544"/>
    <d v="2020-02-06T12:26:37"/>
    <s v="Vandana Kushwaha"/>
    <s v="Poon.Lynette@bcg.com"/>
    <s v="BCG"/>
    <s v="Attn. Lynette: Evalueserve Update: UOB Subsidiary Data Research _RES1059931_February 06, 2020"/>
    <s v="Hi Lynette,_x000d_  _x000d_   _x000d_  _x000d_  Thank you for your Email._x000d_  _x000d_   _x000d_  _x000d_  As we are currently working on previously committed timelines, we would be able start with the request by 8:00 PM SGT, today, and can share a first update by mid-day tomorrow. Let us know if this timeline works for you._x000d_  _x000d_   _x000d_  _x000d_  Looking forward to your reply.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oon, Lynette &lt;Poon.Lynette@"/>
    <e v="#VALUE!"/>
    <n v="0"/>
    <x v="1"/>
    <d v="2020-02-06T00:00:00"/>
    <x v="0"/>
    <x v="24"/>
    <s v="Correct"/>
  </r>
  <r>
    <n v="545"/>
    <d v="2020-02-06T12:33:08"/>
    <s v="Vandana Kushwaha"/>
    <s v="Terada.Ikuko@bcg.com"/>
    <s v="Aman Bansal; BCG"/>
    <s v="Attn. Ikuko: Evalueserve Update: Cases/Example: investment from government/public(inc public-private)funds to rescue private companies _RES1054774_February 06, 2020"/>
    <s v="Hi Ikuko,_x000d_  _x000d_   _x000d_  _x000d_  Thank you for your time over the call._x000d_  _x000d_   _x000d_  _x000d_  As discussed over the call, we are initiating work to look for information for the below mentioned two parts. As suggested, we will prioritize work on the second part; CSALP-C Series Aircraft Limited Partnership’s history of injection of fund by Bombardier and Quebec state. We will also look for data related to the total injection fund until C series was sold to Airbus. _x000d_  _x000d_   _x000d_  _x000d_  For the first part, we will prioritize work in the following order for details related to ‘when/ how much/ to whom/ from who’ of investment did the following companies receive from any equity/public fund:_x000d_  _x000d_  *_x0009_Rekkof _x000d_  *_x0009_Netherland Aircraft Company_x000d_  *_x0009_Fokker aviation_x000d_  *_x0009_Fokker Services _x000d_  *_x0009_Fokker aerostructure_x000d_  _x000d_   _x000d_  _x000d_  We will conduct a General Internet search to source the requested information and compile our findings in an Excel file and share our first update by 6 PM Tokyo time. Once completed, we will then work on the first part and share the final output by 10:30 PM your time.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
    <e v="#VALUE!"/>
    <n v="0"/>
    <x v="1"/>
    <d v="2020-02-06T00:00:00"/>
    <x v="0"/>
    <x v="122"/>
    <s v="Correct"/>
  </r>
  <r>
    <n v="546"/>
    <d v="2020-02-06T12:34:43"/>
    <s v="Prashant Singh"/>
    <s v="Sun, Wangming"/>
    <s v="BCG; Ling, Yu; Peggy Meng; Rachel Li; Arslan Zhou"/>
    <s v="RE: Attn. Wangming: Evalueserve Update: Partner Credit Cards_RES1048908_February 06, 2020"/>
    <s v="Hi Wangming,_x000d_  _x000d_   _x000d_  _x000d_  Thank you for reaching out to us,_x000d_  _x000d_   _x000d_  _x000d_  The Shanghai government has asked all the firms to extend the Chinese New Year break till February 9th because of the outbreak of Coronavirus. Evalueserve China is expected to resume work from February 10th onwards._x000d_  _x000d_   _x000d_  _x000d_  We will keep you posted in case there are any more updat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Sun, Wangming &lt;Sun.Wangming@"/>
    <e v="#VALUE!"/>
    <n v="0"/>
    <x v="1"/>
    <d v="2020-02-06T00:00:00"/>
    <x v="0"/>
    <x v="123"/>
    <s v="Correct"/>
  </r>
  <r>
    <n v="547"/>
    <d v="2020-02-06T12:40:41"/>
    <s v="Meenu Kumari"/>
    <s v="Mujera.Shirley@bcg.com"/>
    <s v="BCG; Varunika Shah"/>
    <s v="Attn. Shirley: Evalueserve Update: Telco pricing _RES1064073_ February 06, 2020"/>
    <s v="Hi Shirley,_x000d_  _x000d_   _x000d_  _x000d_  Thank you for your swift reply!_x000d_  _x000d_   _x000d_  _x000d_  We will prioritize our research as per the list of countries, suggested by you. Also, we would like to notify you that, during the course of our research, we found that in most of the cases, the market share criteria of 50% or more is not being fulfilled. Hence, we will consider the telecom operators with highest market share as market leaders of that particular country._x000d_  _x000d_   _x000d_  _x000d_  In relation to your query, you need not to raise a new request for the additional shared task. We will consider this as a single request and initiate work on the second task to populate information on pricing of telecom operators, once we complete work on task 1._x000d_  _x000d_   _x000d_  _x000d_  Hope this works and please let us know in case of any changes.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Mujera, Shirley &lt;Mujera.Shirley@"/>
    <e v="#VALUE!"/>
    <n v="0"/>
    <x v="1"/>
    <d v="2020-02-06T00:00:00"/>
    <x v="0"/>
    <x v="108"/>
    <s v="Correct"/>
  </r>
  <r>
    <n v="548"/>
    <d v="2020-02-06T12:49:18"/>
    <s v="Mansi Narang"/>
    <s v="Cavalli.Eraldo@bcg.com"/>
    <s v="BCG"/>
    <s v="Attn. Eraldo: Evalueserve Deliverable_Market research: Mail &amp; Courier services_RES1042132_February 06, 2020"/>
    <s v="Hi Eraldo,_x000d_  _x000d_   _x000d_  _x000d_  Thank you for your Email!_x000d_  _x000d_   _x000d_  _x000d_  Within the allocated budget of two hours, I have conducted an Open Internet search and identified 20 companies that provide translation services for Arabic to English language (and vice versa) in the UAE. I have compiled the name of companies along with their locations, phone numbers, Email addresses and sources, in the ‘Data’ tab of the attached Excel file._x000d_  _x000d_   _x000d_  _x000d_  Efforts Invested: 2 hours (Total: 26 hours)_x000d_  _x000d_  Charge Code: 2407432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Let us know in case of any further assistance required on this task, or any other task, and we will book the earliest available slot for you._x000d_  _x000d_   _x000d_  _x000d_  Looking forward to working with you on future assignments.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Cavalli, Eraldo &lt;Cavalli.Eraldo@"/>
    <s v="24074329_x000d_  _x000d_"/>
    <n v="2"/>
    <x v="1"/>
    <d v="2020-02-06T00:00:00"/>
    <x v="76"/>
    <x v="110"/>
    <s v="Correct"/>
  </r>
  <r>
    <n v="549"/>
    <d v="2020-02-06T12:51:09"/>
    <s v="Vandana Kushwaha"/>
    <s v="Poon, Lynette"/>
    <s v="BCG"/>
    <s v="Attn. Lynette: Evalueserve Update: UOB Subsidiary Data Research _RES1059931_February 06, 2020"/>
    <s v="Sure Lynette,_x000d_  _x000d_   _x000d_  _x000d_  In addition to the shared link, we will leverage other reports and presentations for UOB Hong Kong. 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Poon, Lynette &lt;Poon.Lynette@"/>
    <e v="#VALUE!"/>
    <n v="0"/>
    <x v="1"/>
    <d v="2020-02-06T00:00:00"/>
    <x v="0"/>
    <x v="24"/>
    <s v="Correct"/>
  </r>
  <r>
    <n v="550"/>
    <d v="2020-02-06T12:53:47"/>
    <s v="Prashant Singh"/>
    <s v="Yang, Fangqi"/>
    <s v="BCG"/>
    <s v="RE: Attn. Fangqi: Evalueserve Request Receipt: Research for R&amp;D spend _RES1062515_ February 06, 2020"/>
    <s v="Hi Fangqi,_x000d_  _x000d_   _x000d_  _x000d_  Thank you for your go-ahead on this,_x000d_  _x000d_   _x000d_  _x000d_  Unfortunately, all our centres are completely occupied today with previously pipelined requests._x000d_  _x000d_   _x000d_  _x000d_  We can assist you on this request tomorrow, February 06, 2020 from our India center. Let us know if the timeline is suitable and we will book the bandwidth accordingly. The team will reach out to you with a detailed methodology and expected delivery timelines before initiating efforts on the request tomorrow morning (11:30 am Shanghai time)._x000d_  _x000d_   _x000d_  _x000d_  Hope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Yang, Fangqi &lt;Yang.Fangqi@"/>
    <e v="#VALUE!"/>
    <n v="0"/>
    <x v="1"/>
    <d v="2020-02-06T00:00:00"/>
    <x v="0"/>
    <x v="73"/>
    <s v="Correct"/>
  </r>
  <r>
    <n v="551"/>
    <d v="2020-02-06T13:03:13"/>
    <s v="Shikha Singh (CaPs-08)"/>
    <s v="denHeijer.Brad@bcg.com"/>
    <s v="VazquezAnderson.Jorge@bcg.com; BCG"/>
    <s v="Attn. Brad: Evalueserve Update: Bio-pharmaceutical Regulatory Processes _RES1063453_February 06, 2020"/>
    <s v="Hi Brad,_x000d_  _x000d_   _x000d_  _x000d_  Thank you for the swift reply!_x000d_  _x000d_   _x000d_  _x000d_  I will incorporate your suggestions and will try locating details at a global level or considering information with respect to the United States, depending on the availability of data._x000d_  _x000d_   _x000d_  _x000d_  I will share an update by 12:30 AM Melbourne time, tomorrow (February 07, 2020)._x000d_  _x000d_   _x000d_  _x000d_  Let me know in case of any other sugges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den Heijer, Brad &lt;denHeijer.Brad@"/>
    <e v="#VALUE!"/>
    <n v="0"/>
    <x v="1"/>
    <d v="2020-02-06T00:00:00"/>
    <x v="0"/>
    <x v="100"/>
    <s v="Correct"/>
  </r>
  <r>
    <n v="552"/>
    <d v="2020-02-06T13:13:16"/>
    <s v="Adela Blaga"/>
    <s v="Raji.Maria@bcg.com"/>
    <s v="BCG"/>
    <s v="Attn. Maria: EVS - BCG - Update 4 -  List of indicators from report / FRENCH SPEAKING resource required_RES1062808_February 5, 2020"/>
    <s v="Hello Maria,_x000d_  _x000d_   _x000d_  _x000d_  Trust you are well and had a chance to go through the latest results._x000d_  _x000d_   _x000d_  _x000d_  We have resumed operations at our Romania center and I am about to initiate efforts on the last 40 pages in the PFD document._x000d_  _x000d_   _x000d_  _x000d_  I will be in touch with another update on graph indicators latest by our EOD, 7 pm Riyadh time._x000d_  _x000d_   _x000d_  _x000d_  For any notes or changes you might have, please reach out to me._x000d_  _x000d_   _x000d_  _x000d_  Have a great day ahead,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Wednesday, February 5, 2020 6:07 PM_x000d_  To: Raji.Maria@"/>
    <e v="#VALUE!"/>
    <n v="0"/>
    <x v="4"/>
    <d v="2020-02-06T00:00:00"/>
    <x v="0"/>
    <x v="83"/>
    <s v="Correct"/>
  </r>
  <r>
    <n v="553"/>
    <d v="2020-02-06T13:13:13"/>
    <s v="Prashant Singh"/>
    <s v="Yang, Fangqi"/>
    <s v="BCG"/>
    <s v="RE: Attn. Fangqi: Evalueserve Request Receipt: Research for R&amp;D spend _RES1062515_ February 06, 2020"/>
    <s v="Hi Fangqi,_x000d_  _x000d_   _x000d_  _x000d_  Thank you for your Email._x000d_  _x000d_   _x000d_  _x000d_  The capacity has been blocked for tomorrow, February 07, 2020 and the team will reach out to you with a detailed methodology and expected delivery timelines on initiating efforts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Yang, Fangqi &lt;Yang.Fangqi@"/>
    <e v="#VALUE!"/>
    <n v="0"/>
    <x v="1"/>
    <d v="2020-02-06T00:00:00"/>
    <x v="0"/>
    <x v="73"/>
    <s v="Correct"/>
  </r>
  <r>
    <n v="554"/>
    <d v="2020-02-06T13:17:20"/>
    <s v="Aman Bansal"/>
    <s v="Khairallah.Hajar@bcg.com"/>
    <s v="BCG"/>
    <s v="Attn. Hajar: Evalueserve Update: Warehouses geodis_RES1063197_February 06, 2020"/>
    <s v="Hi Hajar,_x000d_  _x000d_   _x000d_  _x000d_  In this update, we have worked to capture the dimensions and nearby companies of 25 facilities (starting from row number 16) by using Google Maps. Please note that, there are cases, in which no warehouses could be identified on Google Maps (highlighted in yellow)._x000d_  _x000d_   _x000d_  _x000d_  Efforts Invested: 2.5 Hours (Total: 5.5 Hours)_x000d_  _x000d_  Charge Code: 293948-41_x000d_  _x000d_   _x000d_  _x000d_  Way forward: Please review the work shared and let us know in case of changes. We will continue work on the remaining facilities, and will share another update by 11:30 AM Paris time, today (February 06, 2020). Meanwhile, let us know in case of any budget cap.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
    <s v="293948-41_x000d_  "/>
    <n v="2.5"/>
    <x v="1"/>
    <d v="2020-02-06T00:00:00"/>
    <x v="63"/>
    <x v="90"/>
    <s v="Correct"/>
  </r>
  <r>
    <n v="555"/>
    <d v="2020-02-06T13:20:15"/>
    <s v="Smarth Grover"/>
    <s v="Jain.Rohan2@bcg.com"/>
    <s v="Mirji.Akshay@bcg.com; Nall.Akanksha@bcg.com; BCG"/>
    <s v="Attn. Rohan: Evalueserve Acknowledgement: Need support in collating info for auto ESO companies_February 6, 2020"/>
    <s v="Hi Rohan,_x000d_  _x000d_   _x000d_  _x000d_  Thank you for sharing the request with us._x000d_  _x000d_   _x000d_  _x000d_  As of now, we have limited capacity and can deploy one analyst (5.5 hours for the remaining day before our EOD) on this task to start of this request. As per our discussion over the call, we understand that this is a urgent requirement; thus, we will try to assign additional capacity, as soon as something frees up during the day. Our other centres are also running booked due to pre committed request; thus, we will not be able to comment on their capacity to pick this up today, until our colleagues come online._x000d_  _x000d_   _x000d_  _x000d_  We are initiating work on the task, to locate the asked information for the shared list 30 companies (from Excel file ‘total companies Auto ESO – column 1’) covering the asked 18 parameters. To locate the asked information, we will leverage Thomson One and Orbis databases, refer company websites, annual reports followed by an Open Internet search (wherever required). We are planning to cap our efforts to 1 to 1.5 hours per company and will try to capture maximum information._x000d_  _x000d_   _x000d_  _x000d_  We will share an update in an Excel file, covering as many companies as possible, by 7 PM IST, today (February 06, 2020)._x000d_  _x000d_   _x000d_  _x000d_  Do let us know if you have any prioritie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irji, Akshay &lt;Mirji.Akshay@"/>
    <e v="#VALUE!"/>
    <n v="0"/>
    <x v="1"/>
    <d v="2020-02-06T00:00:00"/>
    <x v="0"/>
    <x v="7"/>
    <s v="Correct"/>
  </r>
  <r>
    <n v="556"/>
    <d v="2020-02-06T13:20:06"/>
    <s v="Karri Veera Bhadrareddy"/>
    <s v="Ghirardi, Alessandro"/>
    <s v="BCG; Sakshi Sharma"/>
    <s v="FW: Attn. Alessandro: EVS Deliverable: EVMP peugeout citroen platform_RES1062912_February 6, 2020"/>
    <s v="Hi Alessandro,_x000d_  _x000d_   _x000d_  _x000d_  In this update, I have spent around 1 hour on the request to locate any information specific to ‘EVMP platform of Groupe PSA’ on the asked parameters. However, I could not locate any relevant information due to extremely limited coverage on the ask. _x000d_  _x000d_   _x000d_  _x000d_  Methodology: To locate the  asked information, first I have checked company websites, investor presentations, followed by conducting an Open Internet search using keywords like “new native BEV platform PSA”, “new electric platform PSA”, “segment C BEV platform update PSA” and “Groupe  PSA Segment E BEV”, etc. Post this, I have leveraged available databases i.e. Factiva (to find any relevant news articles) and Thomson One (for analyst reports), using refined search criteria based on different possible keywords. But the search results were not fruitful._x000d_  _x000d_   _x000d_  _x000d_  Additional Information: During my research, I came across some additional information but could not ascertain if it is related to new modular platform of Groupe PSA. I have provided the same below, for your reference:_x000d_  _x000d_  *_x0009_‘Groupe PSA announced that, from 2021, it will be launching at least one new car per year and most of it will stem from a ‘new modular platform’ which will have India as its primary market. It looks like work on this front is already under way. A prototype wearing ill-fitting body panels of previous gen Peugeot 208 has been spotted doing rounds near Chennai (India), suggesting that it is testing locally-sourced components for the India-spec modular platform. The manufacturing facility at Thiruvallur will have an annual production capacity of 1,00,000 units in its first phase. The India-specific modular platform will have more than 90% local content so as to achieve good profitability’_x000d_  _x000d_  Source: https://www.rushlane.com/peugeot-208-spied-india-platform-12349205.html_x000d_  _x000d_   _x000d_  _x000d_  Efforts Invested: 1 Hour (Total: 4 hours)_x000d_  _x000d_  Charge Code: 264593-6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to us in case you need assistance on this or any other task, we would be happy to book the latest avaiable capacity to assist you accordingly._x000d_  _x000d_   _x000d_  _x000d_  Looking forward to working with you on future assignements,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Ghirardi, Alessandro &lt;Ghirardi.Alessandro@"/>
    <s v="264593-69_x000d_  "/>
    <n v="1"/>
    <x v="1"/>
    <d v="2020-02-06T00:00:00"/>
    <x v="58"/>
    <x v="86"/>
    <s v="Correct"/>
  </r>
  <r>
    <n v="557"/>
    <d v="2020-02-06T13:22:30"/>
    <s v="Sanprati Sharma"/>
    <s v="Mujtaba.SyedAaqib@bcg.com"/>
    <s v="DaherMansour.Jean@bcg.com; BCG"/>
    <s v="Attn. Aaqib: Evalueserve Deliverable: Need help on travel research_RES1057309_February 06, 2020"/>
    <s v="Hi Aaqib,_x000d_  _x000d_   _x000d_  _x000d_  I have completed the task to locate information on Adventure Tour Packages, Cultural Tour Packages, Packages to UAE and Packages to Middle East (excluding UAE), for the companies listed in the Tour Operators, Travel Agents and Online Travel tabs of the China file. To locate the ask, I have leveraged company websites and have filled in the gaps via a General Internet search, wherever required._x000d_  _x000d_   _x000d_  _x000d_  Efforts Invested: 2 Hours (India Hours: 45 hours; Chile Hours: 7.5 Hours ; Total Hours: 52.5 Hours)_x000d_  _x000d_  Charge Code: 340461-1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any further assistance, and we will gladly book the earliest available slot to assist you._x000d_  _x000d_   _x000d_  _x000d_  Looking forward to working with you in future assignment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her Mansour, Jean &lt;DaherMansour.Jean@"/>
    <s v="340461-16_x000d_  "/>
    <n v="2"/>
    <x v="1"/>
    <d v="2020-02-06T00:00:00"/>
    <x v="5"/>
    <x v="0"/>
    <s v="Correct"/>
  </r>
  <r>
    <n v="558"/>
    <d v="2020-02-06T13:26:49"/>
    <s v="Kathrin Groszhart"/>
    <s v="Afshar.Sirous@bcg.com"/>
    <s v="BCG"/>
    <s v="Attn. Sirous: EVS - BCG - Update 1 - New project - store service mapping_RES1064497_February 5, 2020"/>
    <s v="Hi Sirous,_x000d_  _x000d_   _x000d_  _x000d_  We have resumed operations and are about to continue work on this task. As per your suggestions, we will invest 3 additional hours and be back with an update latest by our EOD, 8 am, PST, February 6._x000d_  _x000d_   _x000d_  _x000d_  In the meantime, if you have any other notes or suggestions, do let us know.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erine Arcaya &lt;Katherine.Arcaya@evalueserve.com&gt; _x000d_  Sent: Wednesday, February 5, 2020 9:59 PM_x000d_  To: Afshar, Sirous &lt;Afshar.Sirous@"/>
    <e v="#VALUE!"/>
    <n v="0"/>
    <x v="4"/>
    <d v="2020-02-06T00:00:00"/>
    <x v="0"/>
    <x v="111"/>
    <s v="Correct"/>
  </r>
  <r>
    <n v="559"/>
    <d v="2020-02-06T13:29:03"/>
    <s v="Prashant Singh"/>
    <s v="Koo.Hyunkyu@bcg.com"/>
    <s v="BCG"/>
    <s v="Attn. Hyunkyu: Evalueserve Request Receipt: Request data search for shipping companies' location _RES1065106_February 06, 2020"/>
    <s v="Hi Hyunkyu,_x000d_  _x000d_   _x000d_  _x000d_  Thank you for reaching out to us,_x000d_  _x000d_   _x000d_  _x000d_  All our centres are running at full capacity today with previously committed requests._x000d_  _x000d_   _x000d_  _x000d_  The earliest available slot to assist you on this request is tomorrow, February 07, 2020 from our India center. Let us know if the timeline works for you and we will book the bandwidth accordingly. The team will reach out to you with a detailed methodology and expected delivery timelines once we initiate work on it tomorrow morning (1 pm Seoul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6 February 2020 12:44:3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5106 &lt;https://bcg.service-now.com/nav_to.do?uri=u_request_drs_kpo_evs.do%3Fsys_id=845e96e11b324c54b176964ead4bcb9c%26sysparm_stack=u_request_drs_kpo_evs_list.do&gt; _x000d_  Requestor: Koo Hyunkyu_x000d_  Request Subject: Request data search for shipping companies' location_x000d_  Requested Deadline: _x000d_  _x000d_  Original Request:_x000d_  From: Koo.Hyunkyu@"/>
    <e v="#VALUE!"/>
    <n v="0"/>
    <x v="1"/>
    <d v="2020-02-06T00:00:00"/>
    <x v="0"/>
    <x v="124"/>
    <s v="Correct"/>
  </r>
  <r>
    <n v="560"/>
    <d v="2020-02-06T13:30:10"/>
    <s v="Laura Blaga"/>
    <s v="Norwalk, Steven"/>
    <s v="Mukerjee, Pradyot; BCG"/>
    <s v="Attn. Steven: EVS Acknowledgement: : Supplier Contact Information_RES1065128_February 6, 2020 "/>
    <s v="Hi Pradyot, _x000d_  _x000d_   _x000d_  _x000d_  Thank you for looping us in._x000d_  _x000d_   _x000d_  _x000d_  Hi Steven,_x000d_  _x000d_   _x000d_  _x000d_  Hope my Email finds you well._x000d_  _x000d_   _x000d_  _x000d_  This is Laura from our Romania center and I will be assisting you today on this task. In order to capture the desired contact information, I plan to leverage the companies’ websites. My focus will be on locating the contact name and email address of sales representatives but do note that these details might not be always public – in these cases, I will provide a general contact name and email address. The results, with as much as I can cover, will be shared around 8 am ET._x000d_  _x000d_   _x000d_  _x000d_  In the meantime, feel free to let me kne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Ref:MSG5725629_J018vmNc0sGZU5n2IZ7Q_x000d_  _x000d_  From: Norwalk, Steven [mailto:Norwalk.Steven@"/>
    <e v="#VALUE!"/>
    <n v="0"/>
    <x v="4"/>
    <d v="2020-02-06T00:00:00"/>
    <x v="0"/>
    <x v="125"/>
    <s v="Correct"/>
  </r>
  <r>
    <n v="561"/>
    <d v="2020-02-06T13:33:35"/>
    <s v="Marion Volk"/>
    <s v="Clements, James"/>
    <s v="Koeleman, Jan; Slack, Aidan; Molloy, Matthew; BCG"/>
    <s v="Attn: James: EVS - BCG - Deliverable - Mental Health Offerings in Sport and across Victoria_RES1062620_February 5, 2020"/>
    <s v="Hello James,_x000d_  _x000d_   _x000d_  _x000d_  Thank your for your reply and feedback. We are glad our work proved to be useful to your project._x000d_  _x000d_   _x000d_  _x000d_  We will release the booked capacity and we are looking forward to working with you on future requests._x000d_  _x000d_   _x000d_  _x000d_  Have a nice evening._x000d_  _x000d_   _x000d_  _x000d_  Best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Clements, James [mailto:Clements.James@"/>
    <e v="#VALUE!"/>
    <n v="0"/>
    <x v="4"/>
    <d v="2020-02-06T00:00:00"/>
    <x v="0"/>
    <x v="76"/>
    <s v="Correct"/>
  </r>
  <r>
    <n v="562"/>
    <d v="2020-02-06T13:36:59"/>
    <s v="Andrada Cenan"/>
    <s v="Carrasco, Jennifer; Santos, Alberto"/>
    <s v="BCG"/>
    <s v="EN Press Energy, 02-06-20"/>
    <m/>
    <e v="#VALUE!"/>
    <n v="0"/>
    <x v="4"/>
    <d v="2020-02-06T00:00:00"/>
    <x v="0"/>
    <x v="7"/>
    <s v="Correct"/>
  </r>
  <r>
    <n v="563"/>
    <d v="2020-02-06T13:38:03"/>
    <s v="Bianca Metzler"/>
    <s v="Terada.Ikuko@bcg.com"/>
    <s v="BCG; Andra Ciobanu"/>
    <s v="Attn. Ikuko: EVS Acknowledgement: Reaserch:the history / scheme of Q400 from bombardier to longview_RES1065053_February 6, 2020"/>
    <s v="Hi Ikuko,_x000d_  _x000d_   _x000d_  _x000d_  Many thanks for reaching out to us. We have capacity available at our Romania center in the second part of the day today, February 6, to look into this and will share the results by 1 am, JST, February 7._x000d_  _x000d_   _x000d_  _x000d_  Before we proceed, do note that we believe that more than 1 hour of budget will be needed to cover this research thus, it would be great if you could let us know whether a budget extension might be possible from your side. Otherwise, we will cap our efforts to 1 hour and share whatever we manage to find within this time.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
    <e v="#VALUE!"/>
    <n v="0"/>
    <x v="4"/>
    <d v="2020-02-06T00:00:00"/>
    <x v="0"/>
    <x v="126"/>
    <s v="Correct"/>
  </r>
  <r>
    <n v="564"/>
    <d v="2020-02-06T13:53:05"/>
    <s v="Bianca Metzler"/>
    <s v="Goenka, Yash"/>
    <s v="Husrevoglu, Ebru; BCG; Tiwari, Ritwik"/>
    <s v="RE: RES1065041: Translation of mail from English to Turkish"/>
    <s v="Hi Ritwik,_x000d_  _x000d_   _x000d_  _x000d_  Thank you for looping us in._x000d_  _x000d_   _x000d_  _x000d_  Hi Yash,_x000d_  _x000d_   _x000d_  _x000d_  Hope my Email finds you well. This is Bianca from Romania office and I wanted to update you on the availability of our Turkish capacity. We would have gladly helped but unfortunately, as of now, the earliest that we would be able to offer assistance with this language capability is by the end of February._x000d_  _x000d_   _x000d_  _x000d_  We regret not being able to support with this sooner and feel free to reach out to us whenever needed.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Tiwari, Ritwik &lt;Tiwari.Ritwik@"/>
    <e v="#VALUE!"/>
    <n v="0"/>
    <x v="4"/>
    <d v="2020-02-06T00:00:00"/>
    <x v="0"/>
    <x v="7"/>
    <s v="Correct"/>
  </r>
  <r>
    <n v="565"/>
    <d v="2020-02-06T13:55:41"/>
    <s v="Maria Somfelean"/>
    <s v="Kim.Eungsoo@bcg.com"/>
    <s v="BCG"/>
    <s v="Attn. Eungsoo: EVS Acknowledgement: Regarding collaboration between manufacturing companies and other retail/luxury brands_RES1065076_February 6, 2020"/>
    <s v="Hi Eungsoo,_x000d_  _x000d_   _x000d_  _x000d_  Many thanks for reaching out to us. _x000d_  _x000d_   _x000d_  _x000d_  This is Maria from our Romania center and I am about to initiate work on this task today, February 6. I have looked over the requirement and as of now, everything is clear. Therefore, I plan to conduct a General Internet search to identify the desired details for the mentioned collaborations. After completing this part, I will conduct an additional search to look for other similar collaborations between manufacturing companies and retail/luxury brands. The same details about the efforts and results will be gathered for the newly identified collaborations. _x000d_  _x000d_   _x000d_  _x000d_  I will include the available information into an Excel file and will share an update with you around our EOD, 1 AM Seoul Time, February 7. Meanwhile, it would be great if you could let me know if you have a specific budget in mind so that I can limit myself to it._x000d_  _x000d_   _x000d_  _x000d_  Feel free to let me know in case of any notes or suggestions from your sid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mailto:bcg@service-now.com] _x000d_  Sent: Thursday, February 06, 2020 9:50 AM_x000d_  To: Maria Somfelean &lt;Maria.Somfelean@evalueserve.com&gt;_x000d_  Subject: Request RES1065076: Assigned to you_x000d_  _x000d_   _x000d_  _x000d_  Dear Maria,_x000d_  _x000d_   _x000d_  _x000d_  You have been assigned a new request: Request RES1065076 - Regarding collaboration between manufacturing companies and other retail/luxury brands._x000d_  _x000d_   _x000d_  _x000d_  _x000d_  _x000d_  Original Request: _x000d_  _x000d_  From: Kim.Eungsoo@"/>
    <e v="#VALUE!"/>
    <n v="0"/>
    <x v="4"/>
    <d v="2020-02-06T00:00:00"/>
    <x v="0"/>
    <x v="127"/>
    <s v="Correct"/>
  </r>
  <r>
    <n v="566"/>
    <d v="2020-02-06T13:57:18"/>
    <s v="Ritaban Mukhopadhyay"/>
    <s v="Golkari.Sina@bcg.com"/>
    <s v="Mukerjee.Pradyot@bcg.com; BCG"/>
    <s v="Attn. Sina: Evalueserve Acknowledgement: Aggregates, Asphalt Plant Holding Companies_February 06, 2020"/>
    <s v="Hi Pradyot,_x000d_  _x000d_  Thank you for looping us in._x000d_  _x000d_   _x000d_  _x000d_  Hi Sina,_x000d_  _x000d_   _x000d_  _x000d_  Thank you for sharing the request details._x000d_  _x000d_   _x000d_  _x000d_  I went through the shared Excel file, which contains 97 companies each in the sheets titled ‘Mines’ and ‘Asphalt Plants’, hence 194 companies. _x000d_  _x000d_   _x000d_  _x000d_  There are two approaches to work on the above list of companies:_x000d_  _x000d_  1._x0009_I plan to leverage Orbis database and run a batch search for the given 194 companies to identify their ‘Holding’ company. However, I cannot ascertain if Orbis will be able to identify all the companies through this process_x000d_  2._x0009_I also plan to check the company websites and conduct a General Internet search for each of the companies, to identify their Holding company_x000d_  _x000d_   _x000d_  _x000d_  Based on our prior experiences with similar tasks, each company might require about 3-4 minutes of research. Hence, going by this estimate, completing the first task might take ~11 hours. However, the effort investment might vary depending upon the information availability. Also, I would be in a better position to provide the estimate on the efforts required for this task, after investing ~2 hours’ time initially and working on some companies. _x000d_  _x000d_   _x000d_  _x000d_  Post completion of this task, I will proceed with the second task to identify all the companies operating under the shared list of five companies (Vulcan Materials, Martin Marietta, Summit Materials, Hanson Aggregates, CEMEX. CRH), which might take another 2 hours approximately._x000d_  _x000d_   _x000d_  _x000d_  However, this is just an estimate and you will be charged on the actual efforts invested for this request._x000d_  _x000d_   _x000d_  _x000d_  Given your reply and a go-ahead, I will then resume work on the request. I understand that due to time-zone difference, you might not be able to revert before 6:30 am New York time. Hence, we plan to release the current capacity booked for today and book it from 11:00 pm New York time, today (February 06, 2020)._x000d_  _x000d_   _x000d_  _x000d_  Looking forward to your reply.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Mukerjee, Pradyot &lt;Mukerjee.Pradyot@"/>
    <e v="#VALUE!"/>
    <n v="0"/>
    <x v="1"/>
    <d v="2020-02-06T00:00:00"/>
    <x v="0"/>
    <x v="7"/>
    <s v="Correct"/>
  </r>
  <r>
    <n v="567"/>
    <d v="2020-02-06T14:01:08"/>
    <s v="Bianca Metzler"/>
    <s v="Klement, Eva"/>
    <s v="BCG"/>
    <s v="Attn. Eva: EVS - BCG - Update 2 - Website search _RES1063906_ February 05, 2020"/>
    <s v="Good morning Eva,_x000d_  _x000d_   _x000d_  _x000d_  Hope your day has started well. I am reaching out just to let you know that we have resumed operations at our Romania office and will continue our efforts on this exercise, sending another update by our EOD (5 pm, CET)._x000d_  _x000d_   _x000d_  _x000d_  In the meantime, should you have any notes or suggestions, please feel free to let us know and we will gladly incorporate them in the outpu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Wednesday, February 5, 2020 5:51 PM_x000d_  To: Klement, Eva &lt;Klement.Eva@"/>
    <e v="#VALUE!"/>
    <n v="0"/>
    <x v="4"/>
    <d v="2020-02-06T00:00:00"/>
    <x v="0"/>
    <x v="107"/>
    <s v="Correct"/>
  </r>
  <r>
    <n v="568"/>
    <d v="2020-02-06T14:17:13"/>
    <s v="Shikha Singh (CaPs-08)"/>
    <s v="Wiesner.Richard@bcg.com"/>
    <s v="BCG"/>
    <s v="Attn. Richard: Evalueserve Deliverable: Locations ranking for greenfield med tech plants_RES1056007_February 06, 2020"/>
    <s v="Hi Richard,_x000d_  _x000d_   _x000d_  _x000d_  Thank you for your patience!_x000d_  _x000d_   _x000d_  _x000d_  With this update, I have completed work for all the criteria under the heading ‘Infrastructure’, for the list of regions, and populated my findings in the tab ‘Potential indices_ Data’ of the attached Excel file. I have cited all the sources in the tab ‘Potential indices_ sources’ for your reference. During the course of my research, I came across a 2019 report published by RUB, ‘WorldRiskReport 2019, sharing insights with respect to World Risk Index (Source &lt;https://reliefweb.int/sites/reliefweb.int/files/resources/WorldRiskReport-2019_Online_english.pdf&gt; ). For cases, where information availability for directly reported indexes was unavailable, I have corroborated details for a similar index which have been summarised below:_x000d_  _x000d_  *_x0009_For Quality of road network, I referred to World Economic Forum, which shares the index on quality (extensiveness and condition) of road infrastructure [1 = extremely poor—among the worst in the world; 7 = extremely good—among the best in the world]_x000d_  *_x0009_For Quality of railway network, data is available for a similar index, Quality of railway infrastructure. I referred to World Bank which shares data for the years 2015-2017 (Source &lt;https://tcdata360.worldbank.org/indicators/h403e9361?country=BRA&amp;indicator=539&amp;viz=line_chart&amp;years=2009,2017&gt; ). Hence, I have updated 2019 data as quoted via World Economic forum (Source &lt;https://www.theglobaleconomy.com/rankings/railroad_quality/&gt; ), where the rating scale considers 1(low) and 7(high)_x000d_  _x000d_   _x000d_  _x000d_  Efforts Invested: 2 Hours (Total: 20.5 hours)_x000d_  _x000d_  Charge Code: 116580-1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6 February 2020 11:11_x000d_  To: Wiesner.Richard@"/>
    <s v="116580-12_x000d_  "/>
    <n v="2"/>
    <x v="1"/>
    <d v="2020-02-06T00:00:00"/>
    <x v="45"/>
    <x v="53"/>
    <s v="Correct"/>
  </r>
  <r>
    <n v="569"/>
    <d v="2020-02-06T14:34:42"/>
    <s v="Tanuj Anand"/>
    <s v="Shah.Harsh2@bcg.com"/>
    <s v="BCG; Rebollo.Cristina@bcg.com; Katherine Arcaya; Bianca Metzler"/>
    <s v="Attn. Harsh: Evalueserve Update: Urgent Request Engine to sales mapping_RES1065037_February 06, 2020"/>
    <s v="Hi Harsh,_x000d_  _x000d_   _x000d_  _x000d_  We hope you are doing good!_x000d_  _x000d_   _x000d_  _x000d_  In this update, we have worked on 32 models covering Task 1 and Task 2. To capture the information, we have referred to the company website and product brochures. Below is the status update of the request:_x000d_  _x000d_  *_x0009_For Task 1: We have covered 16 models from the shared Excel file _x000d_  _x000d_  _x0009_*_x0009_For few entries (LP1112), only chassis platform was listed on the website; as now we have covered the available information on the website for the same and have mentioned it in the output shared. Let us know your thoughts on this_x000d_  _x0009_*_x0009_For Tata Ace Magic, the same model was not listed on the company website. Also, during the course of our research, we found that Tata Ace Magic was launched as a passenger transportation vehicle in 2007 (Link &lt;https://www.thehindubusinessline.com/companies/tata-motors-sells-one-million-units-of-mini-trucks-ace-magic/article23081326.ece&gt; ). Let us know, if you would like us to cover an alternate variant for this model_x000d_  _x000d_  *_x0009_For Task 2: We have covered 16 models (Trucks: 3, Bus: 13). While covering the listed products from the company websites, we encountered that few of the models are repeated with the model listed in the SIAM report from Task 1. Let us know, if you would still like us to cover these repetitive entries_x000d_  _x000d_   _x000d_  _x000d_  Efforts Invested: 3 hours _x000d_  _x000d_  Charge Code: Please share_x000d_  _x000d_   _x000d_  _x000d_  Way forward: Please review the work done so far and let us know in case of any queries. Meanwhile, we are continuing work on the request, to cover the commercial vehicle models listed on the SIAM report and company website, will share an update by 7:00 PM IST, today (February 06, 2020). Also, let us know if you have a budget cap in mind for this request._x000d_  _x000d_   _x000d_  _x000d_  Looking forward to your reply,_x000d_  _x000d_   _x000d_  _x000d_  Best regards,_x000d_  _x000d_  Prince and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uj Anand _x000d_  Sent: 06 February 2020 11:18_x000d_  To: Shah.Harsh2@"/>
    <s v="Please share"/>
    <n v="3"/>
    <x v="1"/>
    <d v="2020-02-06T00:00:00"/>
    <x v="8"/>
    <x v="128"/>
    <s v="Correct"/>
  </r>
  <r>
    <n v="570"/>
    <d v="2020-02-06T14:42:40"/>
    <s v="Swapnil Jain"/>
    <s v="Koo, Hyunkyu; Mukerjee, Pradyot"/>
    <s v="BCG"/>
    <s v="Attn. Hyunkyu: Evalueserve Acknowledgement: Request data search for shipping companies' location _RES1065106_February 06, 2020"/>
    <s v="Hi Pradyot_x000d_  _x000d_   _x000d_  _x000d_  Thank you for looping us in!_x000d_  _x000d_   _x000d_  _x000d_  Hi Hyunkyu,_x000d_  _x000d_   _x000d_  _x000d_  We have been able to free up around five hours of capacity and initiating work to locate the headquarter locations of the list of 1044 managers provided in tab titled “Ship Mgmt”. As highlighted, in case of duplicate entries, I found that a manager with a same ‘name’ has multiple operators (e.g. the manager ‘CPO Container’ has seven different ‘operators’). Hence, I have to cover them all. Post this, I will take up the task of identifying the Global HQ, Fleet HQ and Regional HQ for 42 companies in the tab titled “Shipping Co”._x000d_  _x000d_   _x000d_  _x000d_  For the ask, I am planning to check the respective company’s website and IR materials (in case of public companies) followed by an Open Internet search._x000d_  _x000d_   _x000d_  _x000d_  I will share an update, covering as much as possible by 11:00 pm Seoul time, today (February 6, 2020)._x000d_  _x000d_   _x000d_  _x000d_  Feel free to reach out in case of any suggestions or you would like me to prioritize any task._x000d_  _x000d_   _x000d_  _x000d_  Kind Regards,_x000d_  _x000d_  Mansi and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oo, Hyunkyu &lt;Koo.Hyunkyu@"/>
    <e v="#VALUE!"/>
    <n v="0"/>
    <x v="1"/>
    <d v="2020-02-06T00:00:00"/>
    <x v="0"/>
    <x v="124"/>
    <s v="Correct"/>
  </r>
  <r>
    <n v="571"/>
    <d v="2020-02-06T14:43:33"/>
    <s v="Nittya Balodia"/>
    <s v="Ghosh.Kaustav@bcg.com"/>
    <s v="Mohan, Shyam; Jain, Vaibhav; BCG"/>
    <s v="Attn. Kaustav: Evalueserve Update:Timeline of events for Construction Companies_RES1065046_February 06, 2020"/>
    <s v="Hi Kaustav,_x000d_  _x000d_   _x000d_  _x000d_  In this update, I have locate 17 articles related to acquisitions, partnerships, new facilities, digital / technology enabled product offerings and service launch, for companies John Deere, Bomag Dynapac and Gomago. I targeted my research, to find news specific to road technology and construction equipment. My findings are compiled in the attached Excel file. _x000d_  _x000d_  To locate data on the required ask, I leveraged Factiva database (pull-outs attached), followed by conducting a General Internet search. Data on the overall ask is scattered._x000d_  _x000d_   _x000d_  _x000d_  During the course of my research, I found that Bomag and Dynapac are two different brands, that operate under the Fayat Group. Additionally, most of the construction equipment and roadbuilding companies are adopting digitization by offering digital platforms, advanced technology equipment to cater to rising demand of customers, to ensure smooth operations in job sites and customer communication. _x000d_  _x000d_   _x000d_  _x000d_  Efforts Invested: 3.5 hours_x000d_  _x000d_  Charge Code: Please Share_x000d_  _x000d_   _x000d_  _x000d_  Hope you find the above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ittya Balodia _x000d_  Sent: 06 February 2020 11:31_x000d_  To: Ghosh.Kaustav@"/>
    <s v="Please Share"/>
    <n v="3.5"/>
    <x v="1"/>
    <d v="2020-02-06T00:00:00"/>
    <x v="8"/>
    <x v="129"/>
    <s v="Correct"/>
  </r>
  <r>
    <n v="572"/>
    <d v="2020-02-06T14:43:46"/>
    <s v="Vandana Kushwaha"/>
    <s v="Terada, Ikuko"/>
    <s v="Aman Bansal; BCG"/>
    <s v="Attn. Ikuko: Evalueserve Update: Cases/Example: investment from government/public(inc public-private)funds to rescue private companies _RES1054774_February 06, 2020"/>
    <s v="Hi Ikuko,_x000d_  _x000d_   _x000d_  _x000d_  With this update, we have completed work on the CSALP-C Series Aircraft Limited Partnership’s history of injection of fund by Bombardier and Quebec state in the attached Excel file by investing 3 hours. The below mentioned points summarize our research:_x000d_  _x000d_   _x000d_  _x000d_  *_x0009_Bombardier has invested a total of $6 billion in the former C Series program since its launch in 2008 (Source) &lt;https://www.ainonline.com/aviation-news/air-transport/2020-01-16/bombardier-mulls-exit-a220-program&gt; _x000d_  *_x0009_The C Series Aircraft Limited Partnership (CSALP) was created in July 2016 by Bombardier and Investissement Québec (IQ). On 30 June 2016, Bombardier closed the USD 1 billion investment by the Government of Quebec (through Investissement Quebec) in return for a 49.5% equity stake in a newly created limited partnership, the C Series Aircraft Limited Partnership (CSALP)_x000d_  *_x0009_In Oct 2017, Bombardier agreed to hand over 51 percent of the loss-making program to the European airframer for no cash consideration while retaining a 31-percent stake in what would become the C Series Aircraft Limited Partnership (CSALP). The Quebec provincial government took the remaining 19 percent_x000d_  *_x0009_In June 2019, the partnership’s legal entity name changed from C Series Aircraft Limited Partnership to Airbus Canada Limited Partnership (ACLP)_x000d_  *_x0009_Bombardier will fund the shortfalls up to predetermined levels throughout 2023 for a total of USD 925 million with a cap in 2018, 2019 and 2020-2021. Bombardier will receive non-voting shares in the joint venture for that funding activity_x000d_  *_x0009_Full sum of USD 225 million was funded in 2018 followed by USD 350 million and USD 12 million in additional pro rata funding in the first nine months of 2019_x000d_  _x000d_   _x000d_  _x000d_  The above data is supported by the below screenshots taken from Annual Report 2018 and Q3 2019:_x000d_  _x000d_   _x000d_  _x000d_  _x000d_  _x000d_   _x000d_  _x000d_  Efforts Invested: 3 Hours_x000d_  _x000d_  Charge Code: 129141-16_x000d_  _x000d_   _x000d_  _x000d_  Please review the shared output and let us know in case of any suggestions._x000d_  _x000d_   _x000d_  _x000d_  Way Forward: We are continuing work on the second part of the request and will share our findings in an Excel file by 10:30 PM Tokyo time.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
    <s v="129141-16_x000d_  "/>
    <n v="3"/>
    <x v="1"/>
    <d v="2020-02-06T00:00:00"/>
    <x v="77"/>
    <x v="122"/>
    <s v="Correct"/>
  </r>
  <r>
    <n v="573"/>
    <d v="2020-02-06T14:49:12"/>
    <s v="Andrada Cenan"/>
    <s v="Santos.Alberto@bcg.com"/>
    <s v="Carrasco, Jennifer; BCG"/>
    <s v="EN Press Energy, 02-06-20"/>
    <s v="Gracias por tu respuesta, Alberto! :)_x000d_  _x000d_   _x000d_  _x000d_  Voy a tener en cuenta, cuando voy a encontrar un caso similar, que habla de dos compañías, lo voy a poner en la categoría de Business._x000d_  _x000d_   _x000d_  _x000d_  Un saludo,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
    <e v="#VALUE!"/>
    <n v="0"/>
    <x v="4"/>
    <d v="2020-02-06T00:00:00"/>
    <x v="0"/>
    <x v="7"/>
    <s v="Correct"/>
  </r>
  <r>
    <n v="574"/>
    <d v="2020-02-06T14:53:15"/>
    <s v="Prashant Singh"/>
    <s v="Bechara, Wissam"/>
    <s v="Mujtaba, Syed Aaqib; BCG; Tiwari, Ritwik; Bianca Metzler"/>
    <s v="Attn. Wissam: Evalueserve Request Receipt: RES1065112 - KSA tourism specific data/ Other worldwide destinations tourism specific data_ February 06, 2020"/>
    <s v="Hi Ritwik,_x000d_  _x000d_   _x000d_  _x000d_  Thank you for looping us in,_x000d_  _x000d_   _x000d_  _x000d_  Hi Wissam,_x000d_  _x000d_   _x000d_  _x000d_  Thank you for sharing the request with us,_x000d_  _x000d_   _x000d_  _x000d_  Unfortunately, all our centres are running at full capacity today with previously committed requests._x000d_  _x000d_   _x000d_  _x000d_  The earliest available slot to assist you on this request is tomorrow, February 07, 2020 from our Romania centre. Let us know if the timelines work for you and we will book the bandwidth accordingly. The team will share a detailed methodology and expected delivery timelines once they initiate work on the request tomorrow (11 am Dubai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Tiwari, Ritwik &lt;Tiwari.Ritwik@"/>
    <e v="#VALUE!"/>
    <n v="0"/>
    <x v="1"/>
    <d v="2020-02-06T00:00:00"/>
    <x v="0"/>
    <x v="7"/>
    <s v="Correct"/>
  </r>
  <r>
    <n v="575"/>
    <d v="2020-02-06T15:01:00"/>
    <s v="Aman Bansal"/>
    <s v="Khairallah.Hajar@bcg.com"/>
    <s v="BCG"/>
    <s v="Attn. Hajar: Evalueserve Update: Warehouses geodis_RES1063197_February 06, 2020"/>
    <s v="Hi Hajar,_x000d_  _x000d_   _x000d_  _x000d_  Thank you for your reply._x000d_  _x000d_   _x000d_  _x000d_  By the time, we received your Email, we had already completed work on next 22 entries (till row number 65). As suggested, we will prioritize work for France and the United States facilities, and share our findings by 11:30 AM Paris time, today (February 06, 2020)._x000d_  _x000d_   _x000d_  _x000d_  Let us know in case of any further changes or suggestion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
    <e v="#VALUE!"/>
    <n v="0"/>
    <x v="1"/>
    <d v="2020-02-06T00:00:00"/>
    <x v="0"/>
    <x v="90"/>
    <s v="Correct"/>
  </r>
  <r>
    <n v="576"/>
    <d v="2020-02-06T15:08:22"/>
    <s v="Emanuela Berchi"/>
    <s v="Liliana Polgar"/>
    <s v="BCG"/>
    <s v="EVS - BCG - TMT IGTI Newsletter - February 06, 2020"/>
    <s v="Dear Maxime,_x000d_  _x000d_   _x000d_  _x000d_  Hope my email finds you well._x000d_  _x000d_   _x000d_  _x000d_  For today’s edition I’ve selected 3 articles with focus on Italy, 1 regarding Turkey and 3 articles concerning global news. _x000d_  _x000d_   _x000d_  _x000d_  Best Regards,_x000d_  _x000d_  Emanuela _x000d_  _x000d_   _x000d_  _x000d_  Emanuela Berchi | Business Analyst | Evalueserve | +40 364 730 300 (Extn. 3138) _x000d_  _x000d_   _x000d_  _x000d_  S.C. Evalueserve S.R.L., Olimpia Business Center, Calea Dorobantilor, 98-100, Etaj 4, Cluj-Napoca, Cluj 400609, Romania_x000d_  _x000d_   _x000d_  _x000d_  From: Liliana Polgar _x000d_  Sent: Wednesday, February 5, 2020 6:37 PM_x000d_  To: Kern.Maxime@"/>
    <e v="#VALUE!"/>
    <n v="0"/>
    <x v="4"/>
    <d v="2020-02-06T00:00:00"/>
    <x v="0"/>
    <x v="7"/>
    <s v="Correct"/>
  </r>
  <r>
    <n v="577"/>
    <d v="2020-02-06T15:09:25"/>
    <s v="Sanprati Sharma"/>
    <s v="Mujtaba.SyedAaqib@bcg.com; DaherMansour.Jean@bcg.com"/>
    <s v="BCG"/>
    <s v="Attn. Aaqib: Evalueserve Update: Need help on travel research_RES1057309_February 06, 2020"/>
    <s v="Hi Jean and Aaqib,_x000d_  _x000d_   _x000d_  _x000d_  Thank you for your notes!_x000d_  _x000d_   _x000d_  _x000d_  I will first check whether the shared list of companies provide any Adventure Tour Packages, Cultural Tour Packages, Packages to UAE and Packages to Middle East (excluding UAE). After this, I will revisit the Germany file and check for any discrepancies in the information for the companies listed in Travel Agents and Tour Operators tab._x000d_  _x000d_   _x000d_  _x000d_  I will share my finding with you, by 5.30 pm Dubai time, today (February 06,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
    <e v="#VALUE!"/>
    <n v="0"/>
    <x v="1"/>
    <d v="2020-02-06T00:00:00"/>
    <x v="0"/>
    <x v="0"/>
    <s v="Correct"/>
  </r>
  <r>
    <n v="578"/>
    <d v="2020-02-06T15:12:41"/>
    <s v="Neha Sharma"/>
    <s v="Jain.Nikhil3@bcg.com"/>
    <s v="BCG; Katherine Arcaya"/>
    <s v="Attn. Nikhil: Evalueserve Deliverable: Evalueserve question_RES1064441_February 06, 2020"/>
    <s v="Hi Nikhil,_x000d_  _x000d_   _x000d_  _x000d_  We have completed work to capture the requested information for the updated list of people and have compiled our findings in the attached Excel file using the previously shared approach. We have included the sources in “Column L” wherein the bio paragraphs were not provided. We could not trace any “Interviewee Email IDs” during the course of our research; hence, we have mentioned “N/A” in those cells. Also, we have included “David Brown” in the file for your reference as it was missing in the Email part shared by you._x000d_  _x000d_   _x000d_  _x000d_  Efforts Invested: 1.5 Hours_x000d_  _x000d_  Charge Code: 275202-4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Kind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6 February 2020 12:14_x000d_  To: Jain.Nikhil3@"/>
    <s v="275202-49_x000d_  "/>
    <n v="1.5"/>
    <x v="1"/>
    <d v="2020-02-06T00:00:00"/>
    <x v="78"/>
    <x v="112"/>
    <s v="Correct"/>
  </r>
  <r>
    <n v="579"/>
    <d v="2020-02-06T15:18:53"/>
    <s v="Prashant Singh"/>
    <s v="Bechara, Wissam"/>
    <s v="Mujtaba, Syed Aaqib; BCG; Tiwari, Ritwik; Bianca Metzler"/>
    <s v="RE: Attn. Wissam: Evalueserve Request Receipt: RES1065112 - KSA tourism specific data/ Other worldwide destinations tourism specific data_ February 06, 2020"/>
    <s v="Hi Wissam,_x000d_  _x000d_   _x000d_  _x000d_  The Evalueserve Direct KPO teams work 5 days in a week (Monday to Friday); thus, we do not have any team taking up assignments on Saturdays or Sundays._x000d_  _x000d_   _x000d_  _x000d_  Alternatively, we can book capacity with our India and Chile centers to speed up the process and assist you in a timely manner. Let us know if this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Bechara, Wissam &lt;Bechara.Wissam@"/>
    <e v="#VALUE!"/>
    <n v="0"/>
    <x v="1"/>
    <d v="2020-02-06T00:00:00"/>
    <x v="0"/>
    <x v="7"/>
    <s v="Correct"/>
  </r>
  <r>
    <n v="580"/>
    <d v="2020-02-06T15:28:13"/>
    <s v="Emanuela Berchi"/>
    <s v="Kern.Maxime@bcg.com"/>
    <s v="BCG; Liliana Polgar"/>
    <s v="EVS - BCG - TMT IGTI Newsletter - February 06, 2020"/>
    <s v="Dear Maxime,_x000d_  _x000d_   _x000d_  _x000d_  Hope my email finds you well._x000d_  _x000d_   _x000d_  _x000d_  For today’s edition I’ve selected 3 articles with focus on Italy, 1 regarding Turkey and 3 articles concerning global news. _x000d_  _x000d_   _x000d_  _x000d_  Best regards,_x000d_  _x000d_  Emanuela _x000d_  _x000d_   _x000d_  _x000d_  Emanuela Berchi | Business Analyst | Evalueserve | +40 364 730 300 (Extn. 3138) _x000d_  _x000d_   _x000d_  _x000d_  S.C. Evalueserve S.R.L., Olimpia Business Center, Calea Dorobantilor, 98-100, Etaj 4, Cluj-Napoca, Cluj 400609, Romania_x000d_  _x000d_   _x000d_  _x000d_  From: Liliana Polgar _x000d_  Sent: Wednesday, February 5, 2020 6:37 PM_x000d_  To: Kern.Maxime@"/>
    <e v="#VALUE!"/>
    <n v="0"/>
    <x v="4"/>
    <d v="2020-02-06T00:00:00"/>
    <x v="0"/>
    <x v="7"/>
    <s v="Correct"/>
  </r>
  <r>
    <n v="581"/>
    <d v="2020-02-06T15:29:49"/>
    <s v="Neha Sharma"/>
    <s v="Jain.Nikhil3@bcg.com"/>
    <s v="BCG; Katherine Arcaya"/>
    <s v="Attn. Nikhil: Evalueserve Deliverable: Evalueserve question_RES1064441_February 06, 2020"/>
    <s v="Hi Nikhil,_x000d_  _x000d_   _x000d_  _x000d_  Apologies for the multiple Emails._x000d_  _x000d_   _x000d_  _x000d_  Please note, the total hours invested on the request are 3.75 hours. The bifurcation of the efforts invested between India and Chile Centre is provided below:_x000d_  _x000d_  *_x0009_Chile – 2.25 hours_x000d_  *_x0009_India – 1.5 hours_x000d_  _x000d_   _x000d_  _x000d_  Charge Code: 275202-49_x000d_  _x000d_   _x000d_  _x000d_  Let us know in case of any doubts._x000d_  _x000d_   _x000d_  _x000d_  Kind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6 February 2020 15:13_x000d_  To: Jain.Nikhil3@"/>
    <s v="275202-49_x000d_  "/>
    <n v="0"/>
    <x v="1"/>
    <d v="2020-02-06T00:00:00"/>
    <x v="78"/>
    <x v="112"/>
    <s v="Error"/>
  </r>
  <r>
    <n v="582"/>
    <d v="2020-02-06T15:30:46"/>
    <s v="Andra Ciobanu"/>
    <s v="Terada, Ikuko"/>
    <s v="BCG"/>
    <s v="Attn. Ikuko: EVS Acknowledgement: Reaserch:the history / scheme of Q400 from bombardier to longview_RES1065053_February 6, 2020"/>
    <s v="Hi Ikuko,_x000d_  _x000d_   _x000d_  _x000d_  Thank you for the budget extension. _x000d_  _x000d_   _x000d_  _x000d_  To locate the desired details about Longview’s acquisition of Q400 from Bombardier I will conduct a General Web search. All the relevant information will be compiled in an Excel file, for ease of use._x000d_  _x000d_   _x000d_  _x000d_  I will start the research shortly and will come back with the results after investing the allocated 3 hours. In case of any changes on your part, please don’t hesitate to let me know._x000d_  _x000d_   _x000d_  _x000d_  Kind regard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erada, Ikuko [mailto:Terada.Ikuko@"/>
    <e v="#VALUE!"/>
    <n v="0"/>
    <x v="4"/>
    <d v="2020-02-06T00:00:00"/>
    <x v="0"/>
    <x v="126"/>
    <s v="Correct"/>
  </r>
  <r>
    <n v="583"/>
    <d v="2020-02-06T15:41:43"/>
    <s v="Ratika Saxena"/>
    <s v="Dolezalek.Lorenz@bcg.com; Ortmann.Jens@bcg.com"/>
    <s v="BCG"/>
    <s v="Attn. Lorenz: Evalueserve Deliverable: Locations _RES1062581_ February 06, 2020"/>
    <s v="Hi Lorenz, Hi Jens,_x000d_  _x000d_   _x000d_  _x000d_  With this, I have worked on the remaining two links (Aik Moh and WWRC) and captured the location details of 22 sites mentioned in the shared links, in the attached Excel file. In case I did not readily identify either the state/province of the mentioned facility/office or its website, I have conducted a quick Open Internet search to locate these._x000d_  _x000d_   _x000d_  _x000d_  Efforts Invested: 3 hours (Total: 8 hours)_x000d_  _x000d_  Charge Code: 268836-0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I hope this is helpful. Let us know in case you require further research support, and we will book the earliest available bandwidth to support you._x000d_  _x000d_   _x000d_  _x000d_  Have a great day ahead!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atika Saxena &lt;Ratika.Saxena@evalueserve.com &lt;mailto:Ratika.Saxena@evalueserve.com&gt; &gt; _x000d_  Sent: 06 February 2020 10:51_x000d_  To: Dolezalek.Lorenz@"/>
    <s v="268836-06_x000d_  "/>
    <n v="3"/>
    <x v="1"/>
    <d v="2020-02-06T00:00:00"/>
    <x v="68"/>
    <x v="79"/>
    <s v="Correct"/>
  </r>
  <r>
    <n v="584"/>
    <d v="2020-02-06T15:45:31"/>
    <s v="Sakshi Sharma"/>
    <s v="Garcia.German@bcg.com"/>
    <s v="BCG"/>
    <s v="Attn. German: Evalueserve Deliverable: Excel with holidays of Panama for the years 2020 and 2021_RES1065056_February 06, 2020"/>
    <s v="Hi German,_x000d_  _x000d_   _x000d_  _x000d_  I have completed work on the task and captured the list of all days of the year 2020 and 2021, along with finding out the days which are holidays and observances in Panama (for both the years). I have compiled my findings in separate tabs of the attached Excel file. _x000d_  _x000d_   _x000d_  _x000d_  However, during the course of my research, I faced some challenges and have mentioned the same below._x000d_  _x000d_   _x000d_  _x000d_  Research Methodology and Challenges faced:_x000d_  _x000d_  *_x0009_First, I searched for any Government websites of Panama which cover information on the public holidays of the country; however, I could not locate any such Government source_x000d_  *_x0009_Post that, I conducted a General Internet search and came across multiple third party sources, which provided the list of public and private holidays of the country. As of now, I have referred to five such sources (Source 1 &lt;https://www.vercalendario.info/en/event/panama-holidays-year-calendar-2021.html&gt; ), (Source 2 &lt;https://www.timeanddate.com/holidays/panama/2021&gt; ), (Source 3 &lt;https://publicholidays.com.pa/2021-dates/&gt; ), (Source 4 &lt;https://www.officeholidays.com/countries/panama/2021&gt; ) and (Source 5 &lt;https://www.qppstudio.net/publicholidays2021/panama.htm&gt; ). _x000d_  *_x0009_However, please note that the list of holidays was varying with each of these sources for few holidays and it was very difficult to ascertain the actual list of holidays. For instance,_x000d_  _x000d_  *_x0009_For 2020, one of the third party sources stated that because of the annual carnival of the country, there will be holidays from February 23, 2020 to February 26, 2020; while in others the listed holidays were only from February 24, 2020 to February 26, 2020. Thus, for such cases, I have mentioned the holidays which were covered in most of the sources. Let me know your thoughts on this_x000d_  _x000d_   _x000d_  _x000d_  Since, I had to refer to multiple sources in order to capture the required list and the data was scattered, it took me more than the expected time to capture the asked list. _x000d_  _x000d_   _x000d_  _x000d_  Efforts Invested: 2.5 hours_x000d_  _x000d_  Charge Code: 403580-0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me know in case of any queries. Also, feel free to reach out to us in case you require further assistance on this or any other task and based on your reply, we will be happy to book the earliest available time slot for you, accordingly. _x000d_  _x000d_   _x000d_  _x000d_  Looking forward to working with you on future assignments._x000d_  _x000d_   _x000d_  _x000d_  Kind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6 February 2020 11:43_x000d_  To: Garcia.German@"/>
    <s v="403580-09_x000d_  "/>
    <n v="2.5"/>
    <x v="1"/>
    <d v="2020-02-06T00:00:00"/>
    <x v="79"/>
    <x v="130"/>
    <s v="Correct"/>
  </r>
  <r>
    <n v="585"/>
    <d v="2020-02-06T15:51:15"/>
    <s v="Sakshi Sharma"/>
    <s v="Chaudhury.Azraa@bcg.com"/>
    <s v="BCG"/>
    <s v="Attn. Azraa: Evalueserve Capacity Release: Chemicals industry_RES1060723_February 06, 2020"/>
    <s v="Hi Azraa,_x000d_  _x000d_   _x000d_  _x000d_  We understand that, due to difference in time zones it was difficult for you to reply at this hour; however, since we did not hear back from you, we are releasing the capacity booked to assist you today on this request.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feel free to reach out to us in case you require assistance on this or any other task and we will be happy to book the earliest available time slot for you, accordingly. _x000d_  _x000d_   _x000d_  _x000d_  Looking forward to working with you on future assignments._x000d_  _x000d_   _x000d_  _x000d_  Kind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kshi Sharma _x000d_  Sent: 06 February 2020 10:07_x000d_  To: 'Chaudhury.Azraa@"/>
    <e v="#VALUE!"/>
    <n v="0"/>
    <x v="1"/>
    <d v="2020-02-06T00:00:00"/>
    <x v="0"/>
    <x v="26"/>
    <s v="Correct"/>
  </r>
  <r>
    <n v="586"/>
    <d v="2020-02-06T15:57:03"/>
    <s v="Vandana Kushwaha"/>
    <s v="Terada.Ikuko@bcg.com"/>
    <s v="Aman Bansal; BCG"/>
    <s v="Attn. Ikuko: Evalueserve Update: Cases/Example: investment from government/public(inc public-private)funds to rescue private companies _RES1054774_February 06, 2020"/>
    <s v="Hi Ikuko,_x000d_  _x000d_   _x000d_  _x000d_  We tried calling you but could not connect._x000d_  _x000d_   _x000d_  _x000d_  We have looked for information in context to “CSALP (C Series Aircraft Limited Partnership)’s history of injection of fund by Bombardier and Quebec state” and “total injection fund until C series was sold to Airbus”. As per your original request, you wanted us to look for information related to ‘Total injection fund until C series was sold to Airbus’, hence we have not looked for information about airbus’s investing in SCALP or ACLP. However, we have invested some time and looked for information and our key findings are as follows:_x000d_  _x000d_   _x000d_  _x000d_  *_x0009_On 16 October 2017, Airbus, Bombardier Inc. (“Bombardier”) and Investissement Québec (“IQ”) signed an agreement that brought together Airbus’ global reach and scale with Bombardier’s newest, state-of-the-art jet aircraft family. Under the agreement, Airbus will provide procurement, sales and marketing, and customer support expertise to the C Series Aircraft Limited Partnership (“CSALP”), the entity that manufactures and sells the C Series_x000d_  *_x0009_On 8 June 2018, having received all required regulatory approvals, Airbus, Bombardier and IQ closed the C Series transaction effective on 1 July 2018_x000d_  *_x0009_On 1 July 2018, Airbus took control of C Series programme and acquired 50.01% with Zero upfront cash investment &lt;https://www.businessinsider.in/tech/airbus-may-have-just-torpedoed-boeings-grand-plan-to-kill-off-a-major-competitor/articleshow/61110649.cms&gt;  (Class A ownership units in CSALP), Bombardier and IQ will own 33.55% and 16.44%, respectively. Also, Airbus will own 100% of the C Series program within 5 years _x000d_  *_x0009_At closing, Airbus paid USD 1 per share to assume a net liability. Technology and inventories are the main assets acquired. Airbus has assumed the liabilities of CSALP which are mainly related to customer contracts in the backlog, trade payables, advance payments received and refundable advance liabilities_x000d_  *_x0009_Consideration transferred: Airbus paid USD 1 per share (754 shares) to acquire 50.01% of CSALP and received 100,000,000 warrants which are each entitled to one Class B Bombardier common share at a strike price equal to the US equivalent of Can$ 2.29. The fair value amounted to USD 263 million as at 1 July 2018. As a result, the consideration transferred was negative_x000d_  _x000d_   _x000d_  _x000d_  The below screenshot from Airbus SE Financial Statements 2018 &lt;https://www.airbus.com/content/dam/corporate-topics/financial-and-company-information/Airbus-SE-Financial-Statements-2018.pdf&gt;  (Page 27) supports the above information:_x000d_  _x000d_   _x000d_  _x000d_  _x000d_  _x000d_   _x000d_  _x000d_  Efforts Invested: 1.5 Hour (Total: 4.5 Hours)_x000d_  _x000d_  Charge Code: 129141-16_x000d_  _x000d_    _x000d_  _x000d_  Way Forward: We are working on the second part of the request and will share our findings in an Excel file by 10:30 PM Tokyo time.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
    <s v="129141-16_x000d_  "/>
    <n v="1.5"/>
    <x v="1"/>
    <d v="2020-02-06T00:00:00"/>
    <x v="77"/>
    <x v="122"/>
    <s v="Correct"/>
  </r>
  <r>
    <n v="587"/>
    <d v="2020-02-06T15:59:04"/>
    <s v="Aman Bansal"/>
    <s v="Khairallah.Hajar@bcg.com"/>
    <s v="BCG"/>
    <s v="Attn. Hajar: Evalueserve Update: Warehouses geodis_RES1063197_February 06, 2020"/>
    <s v="Hi Hajar,_x000d_  _x000d_   _x000d_  _x000d_  In this update, we have worked on additional 45 facilities (highlighted in Green) by using Google Maps. Please note that, there are cases, in which no warehouses could be identified on Google Maps (highlighted in yellow)._x000d_  _x000d_   _x000d_  _x000d_  Efforts Invested: 3.5 Hours (Total: 9 Hours) _x000d_  _x000d_  Charge Code: 293948-41_x000d_  _x000d_   _x000d_  _x000d_  Way forward: Please review the work shared and let us know in case of changes. We will continue work on the remaining facilities, and will share another update by 2:30 PM Paris time, today (February 06, 2020). 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6 February 2020 15:01_x000d_  To: Khairallah.Hajar@"/>
    <s v="293948-41_x000d_  "/>
    <n v="3.5"/>
    <x v="1"/>
    <d v="2020-02-06T00:00:00"/>
    <x v="63"/>
    <x v="90"/>
    <s v="Correct"/>
  </r>
  <r>
    <n v="588"/>
    <d v="2020-02-06T16:07:05"/>
    <s v="Nittya Balodia"/>
    <s v="Ghosh.Kaustav@bcg.com"/>
    <s v="BCG; Mohan, Shyam; Jain, Vaibhav"/>
    <s v="Attn. Kaustav: Evalueserve Update: Timeline of events for Construction Companies_RES1065046_February 06, 2020"/>
    <s v="Hi Kaustav,_x000d_  _x000d_   _x000d_  _x000d_  Thank you for your note. I am glad that the output was in line with your expectations. _x000d_  _x000d_   _x000d_  _x000d_  As discussed over call, I have made the following changes in the attached Excel file:_x000d_  _x000d_  *_x0009_I have edited the content for Gomaco and John Deere and have included information on activities which explicitly calls out that it is engaged in “roadbuilding” activities_x000d_  *_x0009_Also, most of the news and press releases around the asked companies in the request do not clearly state that it is into roadbuilding. Hence I have incorporated information on equipments used in roadbuilding activities such as “concrete pavers” “soil compactors”, “asphalt rollers” etc. _x000d_  *_x0009_In case of John Deere, I have considered articles that belong to their “Construction &amp; Forestry” segment, as it manufactures equipment specifically for construction and forestry sites_x000d_  _x000d_   _x000d_  _x000d_  Efforts Invested: 0.5 hours (Total: 4 hours)_x000d_  _x000d_  Charge Code: Please Share_x000d_  _x000d_   _x000d_  _x000d_  Regards,_x000d_  _x000d_  Nittya_x000d_  _x000d_   _x000d_  _x000d_  Nittya Balodia | Senior Business Analyst | Evalueserve | + 91 124 462 2300 (Extn. 2215) _x000d_  _x000d_   _x000d_  _x000d_  Evalueserve.com Private Limited, 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Ghosh, Kaustav &lt;Ghosh.Kaustav@"/>
    <s v="Please Share"/>
    <n v="0.5"/>
    <x v="1"/>
    <d v="2020-02-06T00:00:00"/>
    <x v="8"/>
    <x v="129"/>
    <s v="Correct"/>
  </r>
  <r>
    <n v="589"/>
    <d v="2020-02-06T16:07:03"/>
    <s v="Bianca Metzler"/>
    <s v="Goenka, Yash"/>
    <s v="BCG"/>
    <s v="RE: RES1065041: Translation of mail from English to Turkish"/>
    <s v="Many thanks for your reply, Yash, and for offering more details regarding the request._x000d_  _x000d_   _x000d_  _x000d_  Looking at these requirements, we would like to highlight that our expertise is desk research and although we have Turkish capabilities, we are not a translation service provider – as a result, the translation might not have the same accuracy as if performed by a native speaker or a certified translator. Besides this, our participation as a translator in the respective calls would not be compliant and is not part of our contractual agreement, considering that what we offer is assistance with desk research support._x000d_  _x000d_   _x000d_  _x000d_  Unfortunately, we seem to not be the best suited option to help with this task. What we would suggest is to reach out to a translation service provider as they might be in a better position to help you throughout this project._x000d_  _x000d_   _x000d_  _x000d_  Regret not being able to support with this._x000d_  _x000d_   _x000d_  _x000d_  Best wishes,_x000d_  _x000d_  Bianca 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oenka, Yash &lt;Goenka.Yash@"/>
    <e v="#VALUE!"/>
    <n v="0"/>
    <x v="4"/>
    <d v="2020-02-06T00:00:00"/>
    <x v="0"/>
    <x v="7"/>
    <s v="Correct"/>
  </r>
  <r>
    <n v="590"/>
    <d v="2020-02-06T16:08:27"/>
    <s v="Prashant Singh"/>
    <s v="Bechara, Wissam"/>
    <s v="BCG; Tamara Weitzel; Bianca Metzler; Mujtaba, Syed Aaqib; Tiwari, Ritwik"/>
    <s v="RE: Attn. Wissam: Evalueserve Request Receipt: RES1065112 - KSA tourism specific data/ Other worldwide destinations tourism specific data_ February 06, 2020"/>
    <s v="Hi Wissam,_x000d_  _x000d_   _x000d_  _x000d_  Thank you for your go-ahead on this,_x000d_  _x000d_   _x000d_  _x000d_  As communicated, we will deploy 3 analysts from our India center and 2 analysts from Chile center to assist you on this request. We will initiate work on the request starting tomorrow February 07, 2020 (6:30 am KSA) and our colleagues from Chile center will continue the request starting 3 pm KSA time. The team will share a detailed methodology along with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x000d_  _x000d_  From: Bechara, Wissam &lt;Bechara.Wissam@"/>
    <e v="#VALUE!"/>
    <n v="0"/>
    <x v="1"/>
    <d v="2020-02-06T00:00:00"/>
    <x v="0"/>
    <x v="7"/>
    <s v="Correct"/>
  </r>
  <r>
    <n v="591"/>
    <d v="2020-02-06T16:11:57"/>
    <s v="Nitika Madad"/>
    <s v="Knopp.Lisa@bcg.com; Sudbury.Leyla@bcg.com"/>
    <s v="Angela Nunez; Katherine Arcaya; BCG"/>
    <s v="Attn. Lisa: Evalueserve Deliverable: Key players in Durable Medical Equipment_RES1064505_February 06, 2020"/>
    <s v="Hi Lisa and Leyla,_x000d_  _x000d_   _x000d_  _x000d_  Greetings of the day!_x000d_  _x000d_   _x000d_  _x000d_  I have completed work to locate the asked information on remaining 6 companies (ETAC, Rebotec, Benmor, Handicare, Medline and Drive Medical) and captured my findings in the attached Excel file. From this research, I found that these companies are investing more in market professionals, in-house manufacturing, geography expansion and enhancing their abilities to complementary products and solutions through the sales channel._x000d_  _x000d_   _x000d_  _x000d_  Note:_x000d_  _x000d_  *_x0009_Rebotec, Benmor and Drive medical were not listed companies; therefore, the information was captured from their respective company websites_x000d_  *_x0009_Benmore M was identified as ‘Benmor Medical’ and the information was gathered for the same_x000d_  _x000d_   _x000d_  _x000d_  Efforts Invested: 5 Hours (Total: 8 hours; India center: 5 hours, Chile: 3 hours)_x000d_  _x000d_  Charge Code: 106420-2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any further assistance, and we will gladly book the earliest available slot to assist you._x000d_  _x000d_   _x000d_  _x000d_  Looking forward to working with you in future assignment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Knopp, Lisa &lt;Knopp.Lisa@"/>
    <s v="106420-20_x000d_  "/>
    <n v="5"/>
    <x v="1"/>
    <d v="2020-02-06T00:00:00"/>
    <x v="74"/>
    <x v="113"/>
    <s v="Correct"/>
  </r>
  <r>
    <n v="592"/>
    <d v="2020-02-06T16:23:07"/>
    <s v="Prashant Singh"/>
    <s v="Tonke.Daniel@bcg.com"/>
    <s v="BCG; Bianca Metzler"/>
    <s v="Attn. Daniel: Evalueserve Request Receipt: Mapping 2-letter country codes to 4 Regions Europe. Middle East, Asia, Africa _RES1065318_ February 06, 2020"/>
    <s v="Hi Daniel,_x000d_  _x000d_   _x000d_  _x000d_  Thank you for sharing the request with us,_x000d_  _x000d_   _x000d_  _x000d_  Unfortunately, all our centres are running at full capacity today with previously committed requests._x000d_  _x000d_   _x000d_  _x000d_  The earliest available slot to assist you on this request is tomorrow, February 07, 2020 from our Romania centre. Let us know if the timelines work for you and we will book the bandwidth accordingly. The team will share a detailed methodology and expected delivery timelines once they initiate work on the request tomorrow (8 am Munich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_________________________________x000d_  _x000d_  From: Request Management System_x000d_  Sent: 06 February 2020 15:46:0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5318 &lt;https://bcg.service-now.com/nav_to.do?uri=u_request_drs_kpo_evs.do%3Fsys_id=21d7c3291b3e4c54b176964ead4bcbd8%26sysparm_stack=u_request_drs_kpo_evs_list.do&gt; _x000d_  Requestor: Tonke Daniel_x000d_  Request Subject: Mapping 2-letter country codes to 4 Regions Europe. Middle East, Asia, Africa_x000d_  Requested Deadline: _x000d_  _x000d_  Original Request:_x000d_  From: Tonke.Daniel@"/>
    <e v="#VALUE!"/>
    <n v="0"/>
    <x v="1"/>
    <d v="2020-02-06T00:00:00"/>
    <x v="0"/>
    <x v="131"/>
    <s v="Correct"/>
  </r>
  <r>
    <n v="593"/>
    <d v="2020-02-06T16:29:01"/>
    <s v="Aman Bansal"/>
    <s v="Khairallah.Hajar@bcg.com"/>
    <s v="BCG"/>
    <s v="Attn. Hajar: Evalueserve Update: Warehouses geodis_RES1063197_February 06, 2020"/>
    <s v="Hi Hajar,_x000d_  _x000d_   _x000d_  _x000d_  With this update, we have completed work on all the identified facilities in France. We have already started work on the requested parameters for the US facilities, by using Google Maps and will share another update by 2:30 PM Paris time, today (February 06, 2020). 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Khairallah, Hajar &lt;Khairallah.Hajar@"/>
    <e v="#VALUE!"/>
    <n v="0"/>
    <x v="1"/>
    <d v="2020-02-06T00:00:00"/>
    <x v="0"/>
    <x v="90"/>
    <s v="Correct"/>
  </r>
  <r>
    <n v="594"/>
    <d v="2020-02-06T16:34:30"/>
    <s v="Bianca Metzler"/>
    <s v="Goenka, Yash"/>
    <s v="BCG"/>
    <s v="RE: RES1065041: Translation of mail from English to Turkish"/>
    <s v="Sure, Yash, perfectly understand. Let me clarify that – I was referring to the fact that we have Turkish speaking analysts. As on overview of the scope of our research offerings, these include standard press search, company profiling, financial benchmarking, executive profiling, identifying/benchmarking company products, creation of large datasets, requests related to Analyst/Industry Reports, information regarding M&amp;As, data extraction from company documents and websites._x000d_  _x000d_   _x000d_  _x000d_  Hope this clarifies and do let me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oenka, Yash &lt;Goenka.Yash@"/>
    <e v="#VALUE!"/>
    <n v="0"/>
    <x v="4"/>
    <d v="2020-02-06T00:00:00"/>
    <x v="0"/>
    <x v="7"/>
    <s v="Correct"/>
  </r>
  <r>
    <n v="595"/>
    <d v="2020-02-06T16:35:56"/>
    <s v="Vandana Kushwaha"/>
    <s v="Terada, Ikuko"/>
    <s v="Aman Bansal; BCG"/>
    <s v="Attn. Ikuko: Evalueserve Update: Cases/Example: investment from government/public(inc public-private)funds to rescue private companies _RES1054774_February 06, 2020"/>
    <s v="Hi Ikuko,_x000d_  _x000d_   _x000d_  _x000d_  Thank you for your time over the call._x000d_  _x000d_   _x000d_  _x000d_  We are glad to know that the shared output was helpful to you._x000d_  _x000d_   _x000d_  _x000d_  Please find attached the updated Excel file for your reference (Airbus information highlighted in Green). Regarding our query, we will invest another one hour to look for information specific to Airbus investment in CSALP or ACLP. _x000d_  _x000d_   _x000d_  _x000d_  Hope this is suitable.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
    <e v="#VALUE!"/>
    <n v="0"/>
    <x v="1"/>
    <d v="2020-02-06T00:00:00"/>
    <x v="0"/>
    <x v="122"/>
    <s v="Correct"/>
  </r>
  <r>
    <n v="596"/>
    <d v="2020-02-06T16:38:14"/>
    <s v="Prince Girdhar"/>
    <s v="Shah.Harsh2@bcg.com"/>
    <s v="BCG; Rebollo.Cristina@bcg.com; Katherine Arcaya; Bianca Metzler; Tanuj Anand"/>
    <s v="Attn. Harsh: Evalueserve Call Summary: Urgent Request Engine to sales mapping_RES1065037_February 06, 2020"/>
    <s v="Hi Harsh,_x000d_  _x000d_   _x000d_  _x000d_  As discussed over the call with my colleague Tanuj, we would be working on the following tasks as a priority:_x000d_  _x000d_  *_x0009_We will cover information on all the commercial Truck models from the Excel file shared by you_x000d_  *_x0009_For Multiple Engine Type, wherein both ‘Diesel and CNG’ is mentioned in company website, we would try to locate the specific engine type via Open Internet search to capture those entries, separately_x000d_  *_x0009_For models which would be repeated for the Task 1 and Task 2, we would copy those in both sheet_x000d_  *_x0009_As Tata Ace Magic was not listed on company website, so as an alternative, we would capture any other model with similar specifications mentioned on its website_x000d_  _x000d_   _x000d_  _x000d_  We will share the next update, covering as much entries as possible, by 7:00 PM IST, today (February 06, 2020)._x000d_  _x000d_   _x000d_  _x000d_  Let us know in case of any changes._x000d_  _x000d_   _x000d_  _x000d_  Regards,_x000d_  _x000d_  Tanuj and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uj Anand &lt;Tanuj.Anand@evalueserve.com &lt;mailto:Tanuj.Anand@evalueserve.com&gt; &gt; _x000d_  Sent: 06 February 2020 14:35_x000d_  To: Shah.Harsh2@"/>
    <e v="#VALUE!"/>
    <n v="0"/>
    <x v="1"/>
    <d v="2020-02-06T00:00:00"/>
    <x v="0"/>
    <x v="128"/>
    <s v="Correct"/>
  </r>
  <r>
    <n v="597"/>
    <d v="2020-02-06T16:40:45"/>
    <s v="Smarth Grover"/>
    <s v="Mirji.Akshay@bcg.com"/>
    <s v="Jain.Rohan2@bcg.com; BCG; BCG_Servicenow; Nall, Akanksha; Tanuj Anand"/>
    <s v="Attn. Rohan: Evalueserve Update: Need support in collating info for auto ESO companies_February 06, 2020"/>
    <s v="Hi Akshay,_x000d_  _x000d_   _x000d_  _x000d_  Thank you for your time over the call._x000d_  _x000d_   _x000d_  _x000d_  Sure, we will not be covering the last five entries (‘Mira, a Horiba company’, ‘Fka’, ‘DEP, Detroit Engineered Products’, ‘I-design‘, ‘Castech’), mentioned by you._x000d_  _x000d_   _x000d_  _x000d_  Best regards,_x000d_  _x000d_  Tanuj and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irji, Akshay &lt;Mirji.Akshay@"/>
    <e v="#VALUE!"/>
    <n v="0"/>
    <x v="1"/>
    <d v="2020-02-06T00:00:00"/>
    <x v="0"/>
    <x v="7"/>
    <s v="Correct"/>
  </r>
  <r>
    <n v="598"/>
    <d v="2020-02-06T16:42:14"/>
    <s v="Smarth Grover"/>
    <s v="Tan.Alethea@bcg.com"/>
    <s v="Angela Nunez; BCG"/>
    <s v="Attn. Alethea: Evalueserve Deliverable: Request for company background and financial data_RES1061943_February 06, 2020"/>
    <s v="Hi Alethea,_x000d_  _x000d_   _x000d_  _x000d_  I have completed work on the request and have captured the required information for the remaining company ‘Moeller Manufacturing’. During my research, I was also able to locate one facility of ‘GE Aviation’ and have updated the same in the attached Excel file. _x000d_  _x000d_   _x000d_  _x000d_  Efforts Invested: 1 Hour (Total: 56 hours; India: 29 hours, Chile: 27 hours)_x000d_  _x000d_  Charge Code: 247767-57_x000d_  _x000d_   _x000d_  _x000d_  Please review the shared work and let me know in case of any queries. Also, feel free to reach out to us in case you require further assistance on this or any other task and we will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Tan, Alethea &lt;Tan.Alethea@"/>
    <s v="247767-57_x000d_  "/>
    <n v="1"/>
    <x v="1"/>
    <d v="2020-02-06T00:00:00"/>
    <x v="48"/>
    <x v="56"/>
    <s v="Correct"/>
  </r>
  <r>
    <n v="599"/>
    <d v="2020-02-06T16:48:25"/>
    <s v="Rahul Bhatia"/>
    <s v="Jain, Rohan (NDE)"/>
    <s v="BCG; Nall, Akanksha; Mukerjee, Pradyot; Mirji.Akshay@bcg.com; Smarth Grover"/>
    <s v="RE: Attn. Rohan: Evalueserve Acknowledgement: Need support in collating info for auto ESO companies_February 6, 2020"/>
    <s v="Hi Rohan,_x000d_   _x000d_  Allow me to step in here, I am one of the managers looking after the Direct KPO team at Evalueserve._x000d_   _x000d_  Due to a technical issue, your request was not received on our DL &lt;BCG@evalueserve.com &lt;mailto:BCG@evalueserve.com&gt; &gt; on Monday; due to which, we were not able to include this in our pipeline for this week._x000d_   _x000d_  We have received this request earlier this morning and as per our discussion with Akshay, we understand the urgency of the task and are making all possible efforts (by deploying multiple resources) to cover as much ground as possible, working alongside the DRS India team. Further, Smarth will be sharing the progress on the request, by our EOD, around 7 PM IST, today._x000d_   _x000d_  Please let me know if you would like to discuss anything over a call and I would be happy to connect._x000d_   _x000d_  Regards,_x000d_  Rahul_x000d_   _x000d_  Rahul Bhatia | Manager | Evalueserve | + 91 124 462 2300 (Extn. 2119) _x000d_   _x000d_  Evalueserve.com Private Limited,Tower 6, 8th Floor, Candor Gurgaon One Realty Projects Pvt. Ltd., IT/ITES SEZ, Candor TechSpace, Tikri Sector-48, Gurugram-122001, Haryana, India_x000d_   _x000d_  From: Jain, Rohan (NDE) &lt;Jain.Rohan2@"/>
    <e v="#VALUE!"/>
    <n v="0"/>
    <x v="1"/>
    <d v="2020-02-06T00:00:00"/>
    <x v="0"/>
    <x v="7"/>
    <s v="Correct"/>
  </r>
  <r>
    <n v="600"/>
    <d v="2020-02-06T16:57:16"/>
    <s v="Vandana Kushwaha"/>
    <s v="Terada.Ikuko@bcg.com"/>
    <s v="Aman Bansal; BCG"/>
    <s v="Attn. Ikuko: Evalueserve Update: Cases/Example: investment from government/public(inc public-private)funds to rescue private companies _RES1054774_February 06, 2020"/>
    <s v="Hi Ikuko,_x000d_  _x000d_   _x000d_  _x000d_  I have done the needful. Please find attached the Excel file. 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
    <e v="#VALUE!"/>
    <n v="0"/>
    <x v="1"/>
    <d v="2020-02-06T00:00:00"/>
    <x v="0"/>
    <x v="122"/>
    <s v="Correct"/>
  </r>
  <r>
    <n v="601"/>
    <d v="2020-02-06T17:09:36"/>
    <s v="Vandana Kushwaha"/>
    <s v="Terada.Ikuko@bcg.com"/>
    <s v="Aman Bansal; BCG"/>
    <s v="Attn. Ikuko: Evalueserve Update: Cases/Example: investment from government/public(inc public-private)funds to rescue private companies _RES1054774_February 06, 2020"/>
    <s v="Yes Ikuko,_x000d_  _x000d_   _x000d_  _x000d_  These snapshots are from Bombardier’s Annual report 2018 and Q3 2019 report.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
    <e v="#VALUE!"/>
    <n v="0"/>
    <x v="1"/>
    <d v="2020-02-06T00:00:00"/>
    <x v="0"/>
    <x v="122"/>
    <s v="Correct"/>
  </r>
  <r>
    <n v="602"/>
    <d v="2020-02-06T17:12:38"/>
    <s v="Nittya Balodia"/>
    <s v="Mohan.Shyam@bcg.com"/>
    <s v="Ghosh.Kaustav@bcg.com; BCG"/>
    <s v="Attn. Shyam: Evalueserve Acknowledgement: Digital transformation effect in financials of MM companies_February 06,2020"/>
    <s v="Hi Shyam,_x000d_  _x000d_   _x000d_  _x000d_  Thank you for sharing the request and your time over the call. _x000d_  _x000d_   _x000d_  _x000d_  I am initiating work to locate information on digital transformation initiatives and ROI generated through them for companies BHP, Vale, Rio Tinto, Glencore, AngloAmerican and Antofagasta. As communicated over call, I am apprehensive about availability of data specific to the ROI and any quantitative impacts, derived from the transformation initiatives. Hence, I will also capture relevant data, stating qualitative impact, for your reference._x000d_  _x000d_   _x000d_  _x000d_  To locate data on the required ask, I will leverage analyst reports, Factiva database, along with conducting a General Internet search. I will compile my findings in an Excel file and share an update by 7:00 pm, IST today (February 06, 2020)._x000d_  _x000d_   _x000d_  _x000d_  Do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ohan, Shyam &lt;Mohan.Shyam@"/>
    <e v="#VALUE!"/>
    <n v="0"/>
    <x v="1"/>
    <d v="2020-02-06T00:00:00"/>
    <x v="0"/>
    <x v="7"/>
    <s v="Correct"/>
  </r>
  <r>
    <n v="603"/>
    <d v="2020-02-06T17:29:06"/>
    <s v="Shourya Jaiswal"/>
    <s v="Hara.Takaaki@bcg.com"/>
    <s v="BCG"/>
    <s v="Attn.Takaaki: Evalueserve Deliverable: Competitive Landscape Research Request _RES1062458_ February 06, 2020"/>
    <s v="Hi Takaaki,_x000d_  _x000d_   _x000d_  _x000d_  I have completed work on the request to capture information for the remaining 24 companies (starting from row no. 12; Altitude Angel) mentioned in the tab named “Industry Solutions”. To validate whether the given companies operate in the asked verticals, I checked company’s website further supplemented it by an Open Internet search._x000d_  _x000d_   _x000d_  _x000d_  During the course of my research, I observed that 17 out of total 31 companies mentioned in the tab named, “Industry Solutions”, provides UTM/UAS solution in Energy/Utilities/Oil &amp; Gas sector. Below is the table summary for the count of companies providing solutions across various verticals._x000d_  _x000d_  Verticals_x000d_  _x000d_  Energy/Utilities/Oil &amp; Gas_x000d_  _x000d_  Railroad inspection_x000d_  _x000d_  Powerline inspection_x000d_  _x000d_  Windmill inspection_x000d_  _x000d_  Mining_x000d_  _x000d_  Transport_x000d_  _x000d_  Agriculture_x000d_  _x000d_  Others_x000d_  _x000d_  Count of companies_x000d_  _x000d_  17_x000d_  _x000d_  7_x000d_  _x000d_  6_x000d_  _x000d_  4_x000d_  _x000d_  8_x000d_  _x000d_  11_x000d_  _x000d_  11_x000d_  _x000d_  11_x000d_  _x000d_   _x000d_  _x000d_  Efforts Invested: 7 hours in this update (Total: 19 hours)_x000d_  _x000d_  Charge Code: 295631-1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ourya Jaiswal _x000d_  Sent: 06 February 2020 10:32_x000d_  To: Hara.Takaaki@"/>
    <s v="295631-11_x000d_  "/>
    <n v="7"/>
    <x v="1"/>
    <d v="2020-02-06T00:00:00"/>
    <x v="67"/>
    <x v="71"/>
    <s v="Correct"/>
  </r>
  <r>
    <n v="604"/>
    <d v="2020-02-06T17:36:38"/>
    <s v="Vandana Kushwaha"/>
    <s v="Terada, Ikuko"/>
    <s v="Aman Bansal; BCG"/>
    <s v="Attn. Ikuko: Evalueserve Update: Cases/Example: investment from government/public(inc public-private)funds to rescue private companies _RES1054774_February 06, 2020"/>
    <s v="Hi Ikuko,_x000d_  _x000d_  Please note, we have not captured information in context to Total Debt since that was not asked initially in your original request. _x000d_  _x000d_   _x000d_  _x000d_  Do let us know if you want us to capture this as well. We will invest additional time and share our findings with the final output._x000d_  _x000d_   _x000d_  _x000d_  Looking forward to your reply.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Terada, Ikuko &lt;Terada.Ikuko@"/>
    <e v="#VALUE!"/>
    <n v="0"/>
    <x v="1"/>
    <d v="2020-02-06T00:00:00"/>
    <x v="0"/>
    <x v="122"/>
    <s v="Correct"/>
  </r>
  <r>
    <n v="605"/>
    <d v="2020-02-06T17:42:23"/>
    <s v="Laura Blaga"/>
    <s v="Kondo.Amy@bcg.com"/>
    <s v="BCG"/>
    <s v="Attn. Amy: EVS - BCG - Deliverable - Open source research on landbanks_RES1062832_February 6, 2020"/>
    <s v="Hi Amy,_x000d_  _x000d_   _x000d_  _x000d_  Hope my Email finds you well and you had a great start of the day._x000d_  _x000d_   _x000d_  _x000d_  I am sharing with you the deliverable for this request – please find attached the updated Excel file. The previously mentioned methodology was applied in order to capture the desired information for each land bank. Do note that I have checked again the websites of Jackson County Land Bank, Philadelphia Land Bank and Nassau County Land Bank, which were not functioning yesterday, but unfortunately the situation persists thus, no information could be retrieved for them._x000d_  _x000d_   _x000d_  _x000d_  Efforts Invested: 3.5 Hours (Total Hours: 11.5 Hours)_x000d_  _x000d_  Charge Code: 318994-00_x000d_  _x000d_   _x000d_  _x000d_  Hope this proves useful for your project and do let me know whenever assistance is needed on this or anything else._x000d_  _x000d_   _x000d_  _x000d_  Have a great day ahea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Laura Blaga _x000d_  Sent: Wednesday, February 5, 2020 6:06 PM_x000d_  To: Kondo.Amy@"/>
    <s v="318994-00_x000d_  "/>
    <n v="3.5"/>
    <x v="4"/>
    <d v="2020-02-06T00:00:00"/>
    <x v="65"/>
    <x v="85"/>
    <s v="Correct"/>
  </r>
  <r>
    <n v="606"/>
    <d v="2020-02-06T17:44:28"/>
    <s v="Ritaban Mukhopadhyay"/>
    <s v="Golkari.Sina@bcg.com"/>
    <s v="BCG"/>
    <s v="Attn. Sina: Evalueserve Acknowledgement: Aggregates, Asphalt Plant Holding Companies_February 06, 2020"/>
    <s v="Hi Sina,_x000d_  _x000d_   _x000d_  _x000d_  Thank for your go-ahead on this task._x000d_  _x000d_   _x000d_  _x000d_  We will initiate work on this request, once we resume our operations by 11:00 PM New York time, today (February 06, 2020). As suggested, we will cap our efforts to 10 hours. _x000d_  _x000d_   _x000d_  _x000d_  Regarding your concern of the hourly rate, you will be charged at the rate of US$ 55 per hour._x000d_  _x000d_   _x000d_  _x000d_  Hope this works well with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Golkari, Sina &lt;Golkari.Sina@"/>
    <e v="#VALUE!"/>
    <n v="0"/>
    <x v="1"/>
    <d v="2020-02-06T00:00:00"/>
    <x v="0"/>
    <x v="7"/>
    <s v="Correct"/>
  </r>
  <r>
    <n v="607"/>
    <d v="2020-02-06T17:47:09"/>
    <s v="Laura Blaga"/>
    <s v="Norwalk.Steven@bcg.com"/>
    <s v="BCG"/>
    <s v="Attn. Steven: EVS - BCG - Deliverable - Supplier Contact Information_RES1065128_February 6, 2020 "/>
    <s v="Hi Steven,_x000d_  _x000d_   _x000d_  _x000d_  Hope your day has started well._x000d_  _x000d_   _x000d_  _x000d_  I am coming back with my findings for this request – please find attached the updated Excel file. _x000d_  _x000d_   _x000d_  _x000d_  Do note that information availability was on the lower side and I managed to locate only one contact name and individual email address during my search. As methodology, I started by consulting the companies’ websites and annual reports (when available) to locate the names of sales representatives, which were included in the file for your future reference. Then, I leveraged Factiva database to identify their contact details, but this step did not yield any relevant results. As an overview of the general contact details, I was able to capture the general phone numbers for all companies and general email addresses for half of them._x000d_  _x000d_   _x000d_  _x000d_  Efforts Invested: 2.5 Hours _x000d_  _x000d_  Charge Code: 200240-9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Have a great day ahea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Laura Blaga _x000d_  Sent: Thursday, February 6, 2020 10:00 AM_x000d_  To: 'Norwalk, Steven' &lt;Norwalk.Steven@"/>
    <s v="200240-92_x000d_  "/>
    <n v="2.5"/>
    <x v="4"/>
    <d v="2020-02-06T00:00:00"/>
    <x v="80"/>
    <x v="125"/>
    <s v="Correct"/>
  </r>
  <r>
    <n v="608"/>
    <d v="2020-02-06T17:47:37"/>
    <s v="Sanprati Sharma"/>
    <s v="BCG"/>
    <m/>
    <s v="FW: Attn. Aaqib: Urgent"/>
    <s v="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
    <e v="#VALUE!"/>
    <n v="0"/>
    <x v="1"/>
    <d v="2020-02-06T00:00:00"/>
    <x v="0"/>
    <x v="7"/>
    <s v="Correct"/>
  </r>
  <r>
    <n v="609"/>
    <d v="2020-02-06T17:49:28"/>
    <s v="Neha Sharma"/>
    <s v="Sato.Yusuke@bcg.com"/>
    <s v="BCG; Manpreet Kaur (Caps-08)"/>
    <s v="Attn. Yusuke: Evalueserve Acknowledgment: Research for ESG/SDGs management of Global mega-bank _RES1063723_ February 06, 2020 "/>
    <s v="Hi Yusuke,_x000d_  _x000d_   _x000d_  _x000d_  We are initiating work on the request to capture information on the best practices adopted by global mega-banks on the Environmental, social and governance (ESG) / Sustainable development goals (SDGs) fronts. As suggested, we will focus our research on asset management, retail and wholesale segments and populate the market performance on ESG parameters. _x000d_  _x000d_   _x000d_  _x000d_  Basis our preliminary research, we found that Industrial &amp; Commercial Bank of China Ltd. and China Construction Bank Corp are ranked as top banks on the basis of total assets (Link &lt;https://www.businessinsider.in/These-are-the-10-biggest-banks-in-the-world-in-2019/2-China-Construction-Bank-China-287-billion/slideshow/70076648.cms&gt; ). We will work on these two banks today and share our findings by 10:30 pm Tokyo time, today (February 06, 2020).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Prashant Singh &lt;Prashant.Singh@evalueserve.com &lt;mailto:Prashant.Singh@evalueserve.com&gt; &gt; _x000d_  Sent: 05 February 2020 12:44_x000d_  To: Sato.Yusuke@"/>
    <e v="#VALUE!"/>
    <n v="0"/>
    <x v="1"/>
    <d v="2020-02-06T00:00:00"/>
    <x v="0"/>
    <x v="105"/>
    <s v="Correct"/>
  </r>
  <r>
    <n v="610"/>
    <d v="2020-02-06T17:56:23"/>
    <s v="Sanprati Sharma"/>
    <s v="DaherMansour.Jean@bcg.com; Mujtaba.SyedAaqib@bcg.com"/>
    <s v="BCG"/>
    <s v="Attn. Aaqib: Evalueserve Update: Need help on travel research_RES1057309_February 06, 2020"/>
    <s v="Hi Jean and Aaqib,_x000d_  _x000d_   _x000d_  _x000d_  Thank you for sharing the additional task!_x000d_  _x000d_   _x000d_  _x000d_  I have worked on the companies shared earlier today and also have rechecked the data in the Travel Agents and Tour Operators tab of Germany file. My findings are compiled in the attached Excel files._x000d_  _x000d_   _x000d_  _x000d_  Key Points: _x000d_  _x000d_  *_x0009_In the Germany file, I have made modifications in the data for REWE Group, TUI Group and Alltours Flugreisen GmbH in the Tour Operators tab_x000d_  *_x0009_In case of REWE Group, I have gathered information for its subsidiary which is ‘Der.com’_x000d_  *_x0009_The website of China Kanghui (China Kanghui Tourism Service Co Ltd) could not be located _x000d_  *_x0009_In case of mangocity.com, the website was displaying tours for Middle Eastern Countries (Jordan, Israel); however, the redirected links displayed ‘Sorry, no matching travel products were found’. Hence, I have marked ‘No’ against this companies _x000d_  _x000d_   _x000d_  _x000d_  Efforts Invested: 2 Hours (India Hours: 47 hours; Chile Hours: 7.5 Hours ; Total Hours: 54.5 Hours)_x000d_  _x000d_  Charge Code: 340461-16_x000d_  _x000d_   _x000d_  _x000d_  Way Forward: With the remaining capacity of one hour for the day, I am initiating work on the 11 additionally shared companies and will share an update, by 5.30 pm Dubai time, today (February 06, 2020). 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Daher Mansour, Jean &lt;DaherMansour.Jean@"/>
    <s v="340461-16_x000d_  "/>
    <n v="2"/>
    <x v="1"/>
    <d v="2020-02-06T00:00:00"/>
    <x v="5"/>
    <x v="0"/>
    <s v="Correct"/>
  </r>
  <r>
    <n v="611"/>
    <d v="2020-02-06T18:01:12"/>
    <s v="Llindrisca Figueroa"/>
    <s v="Spindler, Laura"/>
    <s v="BCG; Tamara Weitzel; Prashant Singh"/>
    <s v="RE: Attn. Laura: Evalueserve Update3: Integrations _RES1062183_ February 05, 2020"/>
    <s v="Hello Laura, _x000d_  _x000d_   _x000d_  _x000d_  Thank you for your email. Note that we are back at the office and we will continue working on your request as yesterday. _x000d_  _x000d_   _x000d_  _x000d_  We will cover as much as we can until our EOD.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Spindler, Laura [mailto:Spindler.Laura@"/>
    <e v="#VALUE!"/>
    <n v="0"/>
    <x v="0"/>
    <d v="2020-02-06T00:00:00"/>
    <x v="0"/>
    <x v="65"/>
    <s v="Correct"/>
  </r>
  <r>
    <n v="612"/>
    <d v="2020-02-06T18:01:10"/>
    <s v="Sofia Gonzalez"/>
    <s v="To, Carmen"/>
    <s v="BCG"/>
    <s v="RE: Attn. Carmen: Evalueserve Deliverable: Help finding holistic wellness campaigns by employers_RES1062116_Feb 05, 2020"/>
    <s v="Hi Carmen, _x000d_  _x000d_   _x000d_  _x000d_  We are glad to have been of help!_x000d_  _x000d_  Please do not hesitate in contacting us in case you require our assistance in future projects, it has been a pleasure working with you!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
    <e v="#VALUE!"/>
    <n v="0"/>
    <x v="0"/>
    <d v="2020-02-06T00:00:00"/>
    <x v="0"/>
    <x v="60"/>
    <s v="Correct"/>
  </r>
  <r>
    <n v="613"/>
    <d v="2020-02-06T18:12:07"/>
    <s v="Kathrin Groszhart"/>
    <s v="Afshar.Sirous@bcg.com"/>
    <s v="BCG"/>
    <s v="Attn. Sirous: EVS - BCG - Update 2 - New project - store service mapping_RES1064497_February 6, 2020"/>
    <s v="Hi Sirous,_x000d_  _x000d_   _x000d_  _x000d_  We are reaching out with our results – in these 3 hours, we have been able to go through 80 more companies, out of which we were able to find the websites for 37 of them._x000d_  _x000d_   _x000d_  _x000d_  Key points to note:_x000d_  _x000d_  *_x0009_Although we have used the name of the salon together with the city and state while conducting the research, we have also used the zip code from time to time, to make sure that the correct salon was identified, and noticed some discrepancies - more specifically, the salons are located in the same city and state, but the zip codes are slightly different. In such cases, where we noticed the difference, we have added comments and the zip code available on the salons’ websites, for your future reference.  _x000d_  *_x0009_Euphoria Hair Salon: it seems that at the respective address another business is located, which is a home heating oil and propane company. (Source &lt;http://yorkoil.net/wordpress2/contact-us/&gt; )_x000d_  *_x0009_Some of the salons’ names in the Excel file differed from the actual ones, thus we have included the name, as available on General Internet, in the comment section._x000d_  _x000d_   _x000d_  _x000d_  Efforts Invested: 3 Hours (Total Hours: 6 Hours)_x000d_  _x000d_  Charge Code: 188823-74_x000d_  _x000d_   _x000d_  _x000d_  In case you might like us to continue our efforts on this, please let us know. In the meantime, we will put this request on hold until getting further details from your side._x000d_  _x000d_   _x000d_  _x000d_  We look forward to hearing from you.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_x000d_  Sent: Thursday, February 6, 2020 9:57 AM_x000d_  To: 'Afshar.Sirous@"/>
    <s v="188823-74_x000d_  "/>
    <n v="3"/>
    <x v="4"/>
    <d v="2020-02-06T00:00:00"/>
    <x v="71"/>
    <x v="111"/>
    <s v="Correct"/>
  </r>
  <r>
    <n v="614"/>
    <d v="2020-02-06T18:13:05"/>
    <s v="Rajat Pandey"/>
    <s v="Chaudhary.Neil@bcg.com"/>
    <s v="BCG; Nitika Madad"/>
    <s v="Attn. Neil: Evalueserve Update_ Medical Institution Data Collection_RES1063648_ February 06, 2020"/>
    <s v="Hi Neil,_x000d_  _x000d_   _x000d_  _x000d_  With this update I am sharing the work done so far on Assignment 1 and have captured the findings in the attached Excel file:_x000d_  _x000d_   _x000d_  _x000d_  Note:_x000d_  _x000d_  *_x0009_I have populated the information on ‘Staff Name, Staff Position, Site location, Procedures qualified to perform and Leadership position for Cardiothoracic Surgeons/Interventional Cardiologists’ for Scripps under tab ‘A1 - staff for key sites’ _x000d_  *_x0009_There was limited information on ‘Year of Joining of the cardiologists/surgeons’, which I have added for all 176 staff members of the 4 sites (i.e., Intermountain, Robert Wood Johnson, Piedmont and Scripps)_x000d_  *_x0009_The information of Cardiothoracic Surgeons/Interventional Cardiologists from Scripps’ official website was time consuming to identify; hence, it took us longer than expected. Also, the ‘Year of Joining of the Staff member’s was not directly available_x000d_  *_x0009_For Publications: I have initiated work on publication and was able to capture information for 13 cardiologists/surgeons (Intermountain- 6; Scripps-7), as this also requires a deep PubMed and General Internet search. I will continue work on remaining publications when we resume operations tomorrow._x000d_  _x000d_   _x000d_  _x000d_  Please let us know if budget extension will be possible for the task._x000d_  _x000d_   _x000d_  _x000d_  Efforts Invested: 7.5 hours (Total hours 14.5)_x000d_  _x000d_  Charge Code: 269176-42_x000d_  _x000d_   _x000d_  _x000d_  Way forward: Please review the work done so far and let me know your thoughts on the same. I will continue working on the remaining part of Assignment 1 and then start with Assignment 2, when we resume operations at 8:00 pm Los Angeles time, today (February 06, 2020)._x000d_  _x000d_   _x000d_  _x000d_  Looking forward to your reply,_x000d_  _x000d_   _x000d_  _x000d_  Regards,_x000d_  _x000d_  Rajat_x000d_  _x000d_   _x000d_  _x000d_  Rajat Pandey | Senior Business Analyst | Evalueserve | + 91 124 462 2300 (Extn. 293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jat Pandey _x000d_  Sent: 06 February 2020 11:57_x000d_  To: Chaudhary.Neil@"/>
    <s v="269176-42_x000d_  "/>
    <n v="7.5"/>
    <x v="3"/>
    <d v="2020-02-06T00:00:00"/>
    <x v="64"/>
    <x v="104"/>
    <s v="Correct"/>
  </r>
  <r>
    <n v="615"/>
    <d v="2020-02-06T18:13:58"/>
    <s v="Devansh Bilala"/>
    <s v="Wang.Wray@bcg.com"/>
    <s v="BCG; Bhawna Vashisth"/>
    <s v="Attn. Wray: Evalueserve Deliverable: Data request on all sectors_RES1059483_February 06, 2020"/>
    <s v="Hi Wray,_x000d_  _x000d_   _x000d_  _x000d_  In the attached Excel file, we have completed work to locate information for the requested parameters for ‘emerging Asia excluding China and India’ regions. _x000d_  _x000d_   _x000d_  _x000d_  Below are the key points that summarize our research:_x000d_  _x000d_  *_x0009_We have leveraged EIU database to capture information for all the parameters_x000d_  *_x0009_We have calculated the CAGR based on Real GDP (PPP) for the years 2000-2019 by using the given formula: (Ending Value/Starting Value)^(1/n)-1_x000d_  *_x0009_Foreign Exchange Reserves Growth % was not directly available. Hence, we have calculated it using the actual available values_x000d_  _x000d_  *_x0009_For most popular/attractive investment areas, we have leveraged industry outlook reports for 2019 for the given seven countries_x000d_  _x000d_  Key findings are as follows:_x000d_  _x000d_  _x0009_*_x0009_Indonesia – As per Indonesian economic outlook 2020 &lt;https://www.lpem.org/wp-content/uploads/2019/11/Indonesia-Economic-Outlook-2020.pdf&gt; ; construction, information and communication, transportation and financial and insurance industries are showing positive growth prospects. Moreover, it indicates slower manufacturing growth in the country. Also, the country has diversified industrial base and is a leader in high end electronics_x000d_  _x000d_   _x000d_  _x000d_  _x000d_  _x000d_  _x0009_*_x0009_Malaysia: As per the Malaysian economic forecast 2019 &lt;http://maam.org.my/wp-content/uploads/2019/07/IIIS2019-Alan-Tan.pdf&gt; , manufacturing, construction and service sector indicates prominent growth. Malaysia's key strengths include well-developed infrastructure and productive workforce. A politically stable country with a well-developed legal system, Malaysia also provides attractive incentives for investors &lt;Link &lt;https://www.mida.gov.my/home/why-malaysia/posts/&gt; &gt;_x000d_  _x0009_*_x0009_Pakistan: The financial sector is the primary recipient of FDI in Pakistan, followed by the chemicals industry and construction_x000d_  _x0009_*_x0009_Philippines: The Philippine manufacturing, logistics and IT-BPM sectors are growing by leaps and bounds. Also, tourism and agricultural sector also shows strong potential for growth due to abundance of temperate climate, water supply, fertile soil, labour force and proximity with other countries and world class natural attractions &lt;Link &lt;http://boi.gov.ph/investments-promotion/philippine-investment-promotion-plan/&gt; &gt;_x000d_  _x0009_*_x0009_Thailand: The country’s strategic location in the heart of ASEAN connected with the fast-growing CLMV (Cambodia, Laos, Myanmar and Vietnam) countries makes it an ideal location for businesses and business investors. Also, it is a participant in a large number of bilateral Free Trade Agreements (FTAs), as well as the ASEAN Free Trade Agreement (AFTA) &lt;Link &lt;https://www.boi.go.th/index.php?page=thailand_advantages&gt; &gt;_x000d_  _x000d_   _x000d_  _x000d_  _x000d_  _x000d_   _x000d_  _x000d_  _x0009_*_x0009_Vietnam: It is expected to attract more investors as its economy is developing at a stable rate, with GDP growth of 7 percent. As per the reports, most investors come from the Republic of Korea and Japan, showing that the wave of Asian capital flow is interested in the Vietnamese market &lt;Link &lt;https://en.vietnamplus.vn/vietnams-outlook-positive-for-investment-attraction/161964.vnp&gt; &gt;_x000d_  _x0009_*_x0009_Bangladesh: Bangladesh saw the increase in FDI inflow because of significant investments in power generation and labour intensive industries like readymade garments, and also because of the $1.5 billion acquisition of United Dhaka Tobacco by Japan Tobacco. Furthermore, the power sector alone attracted investments worth $1.01 billion &lt;Link &lt;https://www.dhakatribune.com/business/economy/2019/06/24/report-bangladesh-tops-fdi-list-in-south-asia-in-2018&gt; &gt;_x000d_  _x000d_   _x000d_  _x000d_  Efforts Invested: 8 Hours (Total: 24 Hours, India: 16 Hours; Chile: 8 Hours)_x000d_  _x000d_  Charge Code: 264593-61_x000d_  _x000d_   _x000d_  _x000d_  Please review the work done and let us know if you would like any assistance on this request. We will be happy to assist you in the task and will book the earliest available bandwidth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Thanks and Regards,_x000d_  _x000d_  Evalueserve Team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From: Devansh Bilala _x000d_  Sent: 06 February 2020 11:06_x000d_  To: Wang.Wray@"/>
    <s v="264593-61_x000d_  "/>
    <n v="8"/>
    <x v="1"/>
    <d v="2020-02-06T00:00:00"/>
    <x v="9"/>
    <x v="30"/>
    <s v="Correct"/>
  </r>
  <r>
    <n v="616"/>
    <d v="2020-02-06T18:20:56"/>
    <s v="Siddhant Sharma"/>
    <s v="Gupta.Siddhartha@bcg.com"/>
    <s v="BCG"/>
    <s v="Attn. Siddharth: Evalueserve Deliverable: Need help on land cost data._RES1029783_February 06, 2020"/>
    <s v="Hi Siddharth,_x000d_  _x000d_   _x000d_  _x000d_  I hope you had a great day so far._x000d_  _x000d_   _x000d_  _x000d_  With this update, I have completed work on cross checking the captured data and updated information on 322 Districts (3130 entries), which had Land rate between 10,000 to 1,00,000, and highlighted the updated entries with Blue in the attached Excel file. Also, as communicated in the trailing Email, I have compiled the ‘Unit’ information for the red highlighted entries._x000d_  _x000d_   _x000d_  _x000d_  Note: All the entries had Land Rate above 10,000 due to usage of different ‘Unit’ (Acre, Kanal, Marla, Cent, etc.) as reported in the mentioned sources and required the appropriate conversion._x000d_  _x000d_   _x000d_  _x000d_  Efforts Invested: 7.5 hours (Total: 202 Hours)_x000d_  _x000d_  Charge Code: 12924-19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06 February 2020 11:29_x000d_  To: Gupta.Siddhartha@"/>
    <s v="12924-19_x000d_  _x000d_"/>
    <n v="7.5"/>
    <x v="1"/>
    <d v="2020-02-06T00:00:00"/>
    <x v="15"/>
    <x v="25"/>
    <s v="Correct"/>
  </r>
  <r>
    <n v="617"/>
    <d v="2020-02-06T18:22:03"/>
    <s v="Bruno Pasten"/>
    <s v="Ong, Wei Jian"/>
    <s v="BCG; Katherine Arcaya; (Kardok) Wendt, Meghan"/>
    <s v="RE: Attn. Samuel: Evalueserve Update: Socialbakers sentiment analysis_RES1063166_Feb 5, 2020"/>
    <s v="Hi Wei,_x000d_  _x000d_   _x000d_  _x000d_  Hope you had the chance to review the work done so far. Please note that Chile Center has resumed operations for today and we will continue working on the remaining tasks following the previously stated methodology. _x000d_  _x000d_   _x000d_  _x000d_  Please note that we will deploy multiple analysts in order to cover as much as we can, and will send you an update at earliest our EOD, around 5:00 PM (17:00) Boston Tim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Wednesday, February 05, 2020 6:50 PM_x000d_  To: Ong, Wei Jian &lt;Ong.WeiJian@"/>
    <e v="#VALUE!"/>
    <n v="0"/>
    <x v="0"/>
    <d v="2020-02-06T00:00:00"/>
    <x v="0"/>
    <x v="91"/>
    <s v="Correct"/>
  </r>
  <r>
    <n v="618"/>
    <d v="2020-02-06T18:28:13"/>
    <s v="Siddharrth Kumar"/>
    <s v="Singh, Nidhi"/>
    <s v="BCG; Chourasia, Amber"/>
    <s v="Attn. Nidhi: Evalueserve Update: Request for Sustainability_RES1052804_February 06, 2020"/>
    <s v="Hi Nidhi,_x000d_  _x000d_   _x000d_  _x000d_  With this update, I have completed work on Task 2 for 3M, while work on Task 1(B) and Task 2 for Midea Group is yet to be initiated. _x000d_  _x000d_   _x000d_  _x000d_  To locate information on Task 2 for 3M, I have exhausted the activities and initiatives listed in the 2019 &lt;https://multimedia.3m.com/mws/media/1691941O/2019-sustainability-report.pdf&gt;  and 2018 &lt;https://multimedia.3m.com/mws/media/1542803O/2018-sustainability-report.pdf&gt;  sustainability reports, and the press releases &lt;https://news.3m.com/sustainability&gt;  of the company on sustainability, and followed up by conducting an Open Internet search. _x000d_  _x000d_   _x000d_  _x000d_  Efforts Invested: 6 Hours in this update (Total: 108 Hours)_x000d_  _x000d_  Charge Code: 15001-89_x000d_  _x000d_   _x000d_  _x000d_  Way Forward: I will start work on Task 1(B) and Task 2 for Midea Group, once we resume our operations, by 9:30 am IST, tomorrow (February 07, 2020). 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6 February 2020 09:51_x000d_  To: Singh, Nidhi &lt;Singh.Nidhi@"/>
    <s v="15001-89_x000d_  _x000d_"/>
    <n v="6"/>
    <x v="1"/>
    <d v="2020-02-06T00:00:00"/>
    <x v="17"/>
    <x v="19"/>
    <s v="Correct"/>
  </r>
  <r>
    <n v="619"/>
    <d v="2020-02-06T18:34:12"/>
    <s v="Kathrin Groszhart"/>
    <s v="Tonke.Daniel@bcg.com"/>
    <s v="BCG"/>
    <s v="Attn. Daniel: Evalueserve Request Receipt: Mapping 2-letter country codes to 4 Regions Europe. Middle East, Asia, Africa _RES1065318_ February 06, 2020"/>
    <s v="Hi Daniel,_x000d_  _x000d_  Hope my email finds you well. This is Kathrin from Romania office and I am reaching out as, due to some realignments, we are able to assist you with this request starting today._x000d_  _x000d_  To provide an estimate, I have already filled in 10 entries to see how it goes and I believe that it would take a maximum of 3 hours to complete this research but note that this is just an estimate and you will be charged on the actual time invested. Regarding the billing process, you will be charged at a rate of USD 55/hr._x000d_  _x000d_  I will continue to work on this but in case you would like me to limit my efforts to a certain number of hours or if you have any other notes, do let me know.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Tonke, Daniel &lt;Tonke.Daniel@"/>
    <e v="#VALUE!"/>
    <n v="0"/>
    <x v="4"/>
    <d v="2020-02-06T00:00:00"/>
    <x v="0"/>
    <x v="131"/>
    <s v="Correct"/>
  </r>
  <r>
    <n v="620"/>
    <d v="2020-02-06T18:37:18"/>
    <s v="Bianca Metzler"/>
    <s v="Goenka.Yash@bcg.com"/>
    <s v="BCG"/>
    <s v="RE: RES1065041: Translation of mail from English to Turkish"/>
    <s v="Thank you for your reply and sorry for the delay, Yash. We would be able to help with translating that Email but as mentioned before, this might not have the same accuracy as if performed by a native speaker or a certified translator as it is very dependent of the domain expertise, if any. For example, if the Email contains some specific technical terms, we might not be able to offer a correct translation for them. Regarding the presence in calls, thank you for explaining it more thoroughly but this would still fall under our compliance policy._x000d_  _x000d_   _x000d_  _x000d_  All things considered, we can definitely help with the Email translation, however, our earliest availability with Turkish would be end of February as the respective analysts are currently on a planned leave. Our suggestion for you to reach out to a translation service provider was to make sure that you receive assistance sooner and in the hopes that they might be able to join the calls too._x000d_  _x000d_   _x000d_  _x000d_  In case of any other queries, please feel free to let me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oenka, Yash &lt;Goenka.Yash@"/>
    <e v="#VALUE!"/>
    <n v="0"/>
    <x v="4"/>
    <d v="2020-02-06T00:00:00"/>
    <x v="0"/>
    <x v="7"/>
    <s v="Correct"/>
  </r>
  <r>
    <n v="621"/>
    <d v="2020-02-06T18:37:41"/>
    <s v="Nicolas Quagliotti"/>
    <s v="Sentissi, Omar"/>
    <s v="BCG; Prashant Singh"/>
    <s v="RE: Attn. Omar: Evalueserve Update: Screening of O&amp;P component players_RES1063333_February 6, 2020"/>
    <s v="Hi Omar,_x000d_  _x000d_   _x000d_  _x000d_  Thanks for your comments._x000d_  _x000d_   _x000d_  _x000d_  Please note that we are back at the office and will continue working on your request. As requested, we will focus on locating European major players of Orthotics and Prosthetics components (manufacturers) and their relevant information. We will leverage Industry/Analyst reports and complement this with open Internet searches, in order to locate the required information._x000d_  _x000d_   _x000d_  _x000d_  We will send you our results as soon as complet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Prashant Singh _x000d_  Sent: Thursday, February 06, 2020 2:09 AM_x000d_  To: Sentissi, Omar &lt;Sentissi.Omar@"/>
    <e v="#VALUE!"/>
    <n v="0"/>
    <x v="0"/>
    <d v="2020-02-06T00:00:00"/>
    <x v="0"/>
    <x v="92"/>
    <s v="Correct"/>
  </r>
  <r>
    <n v="622"/>
    <d v="2020-02-06T18:41:42"/>
    <s v="Sofia Gonzalez"/>
    <s v="Dick.Kenneth@bcg.com"/>
    <s v="BCG; Katherine Arcaya"/>
    <s v="RE: Attn. Kenneth: Evalueserve Acknowledgment: Research on emerging technologies and applications_RES1064646_Feb 5, 2020"/>
    <s v="Hi Kenneth,_x000d_  _x000d_   _x000d_  _x000d_  Please note that we have resumed operations for the day and will initiate efforts on your request shortly._x000d_  _x000d_  We will conduct open internet search in order to locate information regarding each specific applications/technologies listed in order to answer your questions:_x000d_  _x000d_  *         What are the new and emerging technologies in the space?_x000d_  _x000d_  *         Who are the biggest companies that are delivering this technology today?_x000d_  _x000d_  *         Who are the start-ups doing interesting technology innovations in this space?_x000d_  _x000d_  *         What is the adoption rate of the new technologies?_x000d_  _x000d_  *         What is the typical profitability of the technologies?_x000d_  _x000d_   _x000d_  _x000d_  We will be sharing results when each application is completed.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Katherine Arcaya _x000d_  Sent: Wednesday, February 05, 2020 4:25 PM_x000d_  To: Dick.Kenneth@"/>
    <e v="#VALUE!"/>
    <n v="0"/>
    <x v="0"/>
    <d v="2020-02-06T00:00:00"/>
    <x v="0"/>
    <x v="114"/>
    <s v="Correct"/>
  </r>
  <r>
    <n v="623"/>
    <d v="2020-02-06T18:43:55"/>
    <s v="Bianca Metzler"/>
    <s v="Monin.Pierre@bcg.com"/>
    <s v="BCG"/>
    <s v="Attn. Pierre: EVS Acknowledgement: Benchmark data - Pharma Industry - R&amp;D FTEs and R&amp;D spend_RES1065388_February 6, 2020"/>
    <s v="Hi Pierre,_x000d_  _x000d_   _x000d_  _x000d_  Many thanks for reaching out to us. We would gladly assist with this research and we understand the urgency but unfortunately, we are working at full capacity today with previously committed requests and deadlines._x000d_  _x000d_   _x000d_  _x000d_  In case a deadline extension might be possible from your side, we can block capacity for tomorrow, February 7, from our Romania center._x000d_  _x000d_   _x000d_  _x000d_  Do let us know your thoughts on this and we will book the pipeline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
    <e v="#VALUE!"/>
    <n v="0"/>
    <x v="4"/>
    <d v="2020-02-06T00:00:00"/>
    <x v="0"/>
    <x v="132"/>
    <s v="Correct"/>
  </r>
  <r>
    <n v="624"/>
    <d v="2020-02-06T18:52:06"/>
    <s v="Ankit Kumar Verma"/>
    <s v="Inumaru.Yuta@bcg.com"/>
    <s v="BCG"/>
    <s v="Attn. Yuta: Evalueserve Update: Industry 4.0 Factories Research_RES1058155_February 06, 2020"/>
    <s v="Hi Yuta, _x000d_  _x000d_   _x000d_  _x000d_  I have completed work on the remaining 11 facilities of P&amp;G (mentioned in the shared Excel file). After P&amp;G, I also worked on the 6 shared facilities of Unilever; and identified an additional facility by this company. Details covered today are highlighted in Blue; whereas, work on the cells highlighted in Orange colour is yet to be initiated. My findings for the day are compiled in the tab titled “Data” of the attached Excel file. I have also added a tab titled “Summary” which provides a brief of the total facility count and number of facilities considered ‘Industry 4.0’ for each of the companies covered so far. Sources used to locate manufacturing facilities are also compiled, for your reference._x000d_  _x000d_   _x000d_  _x000d_  Note:_x000d_  _x000d_  *_x0009_Consolidated list of facilities for Unilever is not readily available. Hence, it is time intensive to search for a comprehensive list of companies_x000d_  *_x0009_Unilever have ~300 subsidiaries &lt;https://www.encyclopedia.com/social-sciences-and-law/economics-business-and-labor/businesses-and-occupations/unilever&gt; , in 90 countries; some of these subsidiaries have their own cosmetic manufacturing facilities; and capturing all of them would be a time consuming task_x000d_  _x000d_  _x0009_*_x0009_As mentioned in our last Email, we are facing a similar situation for P&amp;G, wherein P&amp;G has about 137 plant locations &lt;https://www.pg.com/en_US/downloads/sustainability/reports/PG_2014_Sustainability_Report.pdf&gt;  globally. However, only 68 facilities are mentioned in the shared Excel file. Also, the 137 facilities which are identified through the link also include facilities which do not manufacture cosmetic products_x000d_  _x000d_  Please suggest if you would like me to capture all the facilities for both P&amp;G and Unilever_x000d_  _x000d_   _x000d_  _x000d_  Query: _x000d_  _x000d_  *_x0009_Lixil Group Corporation &lt;https://www.lixil.com/en/about/about.html&gt;  is a Japanese manufacturer of building materials and housing equipment. Since, the line of business is not related to cosmetic, please suggest, if would like us to work on this company_x000d_  *_x0009_By the name Carbee, I am not being able to identify any company. Hence, it would be great if you could share the link or additional details like business line, full name, headquarters, etc., so that we are able to identify the correct company_x000d_  *_x0009_Kewpie’s product portfolio consist (Mayonise, Baby food, Sauces, Canned Food and others). Since the product portfolio is totally different from the ones which we cover so far, please suggest if you would like us to work on this company_x000d_  _x000d_   _x000d_  _x000d_  Efforts Invested: 8 hours (Total: 70.5 hours)_x000d_  _x000d_  Charge Code: 201660-75_x000d_  _x000d_   _x000d_  _x000d_  Way Forward: Please review the shared output and let me know in case of any queries. Meanwhile, I will resume work on Unilever and compile a comprehensive list of its cosmetic manufacturing facilities, followed by locating information on the asked datapoints; once we resume our operations, by 1:00 PM Tokyo time, tomorrow (February 07, 2020)._x000d_  _x000d_   _x000d_  _x000d_  Also, please suggest a suitable time to connect over a call to discuss the queries and progress so far, for better alignment of work._x000d_  _x000d_   _x000d_  _x000d_  Looking forward to your response over the queries and thoughts on work shared so far.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6 February 2020 10:28_x000d_  To: Inumaru.Yuta@"/>
    <s v="201660-75_x000d_  "/>
    <n v="8"/>
    <x v="1"/>
    <d v="2020-02-06T00:00:00"/>
    <x v="18"/>
    <x v="18"/>
    <s v="Correct"/>
  </r>
  <r>
    <n v="625"/>
    <d v="2020-02-06T19:23:01"/>
    <s v="Nicolas Quagliotti"/>
    <s v="Sentissi, Omar"/>
    <s v="BCG"/>
    <s v="RE: Attn. Omar: Evalueserve Update: Screening of O&amp;P component players_RES1063333_February 6, 2020"/>
    <s v="Thanks for your email and further guidance, Omar!_x000d_  _x000d_   _x000d_  _x000d_  As requested, we will only focus on creating a list of all European Prosthetics components manufacturers we can find. We will share our results as soon as complete.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
    <e v="#VALUE!"/>
    <n v="0"/>
    <x v="0"/>
    <d v="2020-02-06T00:00:00"/>
    <x v="0"/>
    <x v="92"/>
    <s v="Correct"/>
  </r>
  <r>
    <n v="626"/>
    <d v="2020-02-06T19:20:56"/>
    <s v="Vandana Kushwaha"/>
    <s v="Terada.Ikuko@bcg.com"/>
    <s v="Aman Bansal; BCG"/>
    <s v="Attn. Ikuko: Evalueserve Update: Cases/Example: investment from government/public(inc public-private)funds to rescue private companies _RES1054774_February 06, 2020"/>
    <s v="Hi Ikuko,_x000d_  _x000d_   _x000d_  _x000d_  In this update, we have worked to capture information related to ‘when/ how much/ to whom/ from who’ for investments which the 5 companies (Rekkof, Netherland Aircraft Company, Fokker Aviation, Fokker Services and Fokker Aerostructure) have received from any equity/public fund._x000d_  _x000d_   _x000d_  _x000d_  Some of the key points are as follows:_x000d_  _x000d_  *_x0009_We have spent 1 hour to search for information related to Airbus’ investment in CSALP and collated the data in the attached Excel file in “Airbus invests in CSALP or ACLP” tab_x000d_  _x000d_  *_x0009_Information related to investments made in Netherland Aircraft Company was not available_x000d_  *_x0009_During our research, we found that Fokker Services is a part of Fokker Technologies &lt;https://www.fokkerservices.com/about/history&gt; . Investments made in Fokker aerostructure was also not available as it is a subsidiary of Fokker technologies which was acquired by GKN in 2015_x000d_  _x000d_   _x000d_  _x000d_  Efforts Invested: 5 Hours (Total: 9.5 Hours)_x000d_  _x000d_  Charge Code: 129141-16_x000d_  _x000d_                                                                                                                                                               _x000d_  _x000d_   Way Forward: As we are about to close our India operations, we will capture information related to CSALP’s total debt, once we resume our operations by 1 PM Tokyo time, tomorrow.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
    <s v="129141-16_x000d_  "/>
    <n v="5"/>
    <x v="1"/>
    <d v="2020-02-06T00:00:00"/>
    <x v="77"/>
    <x v="122"/>
    <s v="Correct"/>
  </r>
  <r>
    <n v="627"/>
    <d v="2020-02-06T19:20:40"/>
    <s v="Swapnil Jain"/>
    <s v="Koo, Hyunkyu"/>
    <s v="BCG; Ritaban Mukhopadhyay; Mansi Narang"/>
    <s v="Attn. Hyunkyu: Evalueserve Update: Request data search for shipping companies' location _RES1065106_February 06, 2020"/>
    <s v="Hi Hyunkyu,_x000d_  _x000d_   _x000d_  _x000d_  We were able to cover 395 companies in the tab titled “Ship Mgmt” leveraging the respective company’s website and Open Internet search. We have also leveraged a freely available database Maritime-Database.Com &lt;https://www.maritime-database.com/&gt; , for cases were company website was not available_x000d_  _x000d_   _x000d_  _x000d_  While working on this, and as suggested by you, we found that the Manager (Shipping Management companies) had duplicate entries based on different operators. However, since the focus of the request was to identify the location details for the ‘Manager’, we created a list of Unique Managers (567 unique cases) in a separate tab titled “Worksheet”. We have covered 100 unique Managers from this list. _x000d_  _x000d_   _x000d_  _x000d_  We would like to highlight that the ‘Worksheet’ and ‘Ship Mgmt’ sheet is interlinked and all the duplicate entries are being populated automatically in “Ship Mgmt” sheet. We will remove the worksheet, once we complete work on all the ‘Managers’. Let me know in case you have any inputs on this. _x000d_  _x000d_   _x000d_  _x000d_  Key point:_x000d_  _x000d_  *_x0009_We have considered the duplicate entities as same, irrespective of the ‘Operator’_x000d_  *_x0009_In case of multiple location for a company and where HQ location was not explicitly mentioned, we have captured the main location on the website, against that company_x000d_  *_x0009_We have identified the company XT Management Ltd as XT Ships Management India Pvt Ltd. However, we also found another shipping company XT Shipping Group &lt;https://www.xtholdings.com/shipping&gt;  which we feel, might also be a possible company for the provided name in the list. Since, XT Ships Management India Pvt. Ltd. was the closest match for XT Management Ltd, we have added the location details of the same_x000d_  _x000d_   _x000d_  _x000d_  Efforts Invested: 6 hours_x000d_  _x000d_  Charge Code: 280347-25_x000d_  _x000d_   _x000d_  _x000d_  Way forward: We will resume work on the remaining 467 unique entries in the “Ship mgmt.” tab and 42 companies of “Shipping Co”, ones we resume our operations by 1:00 pm Seoul time, tomorrow (February 07, 2020)._x000d_  _x000d_   _x000d_  _x000d_  Please review the work shared so far and let us know in case of any query or suggestions._x000d_  _x000d_   _x000d_  _x000d_  Kind regards,_x000d_  _x000d_  Evalueserve team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_x000d_  Sent: 06 February 2020 14:43_x000d_  To: Koo, Hyunkyu &lt;Koo.Hyunkyu@"/>
    <s v="280347-25_x000d_  "/>
    <n v="6"/>
    <x v="1"/>
    <d v="2020-02-06T00:00:00"/>
    <x v="61"/>
    <x v="124"/>
    <s v="Correct"/>
  </r>
  <r>
    <n v="628"/>
    <d v="2020-02-06T19:19:20"/>
    <s v="Bianca Metzler"/>
    <s v="Monin, Pierre"/>
    <s v="BCG; Panchaud, Sebastien"/>
    <s v="Attn. Pierre: EVS Acknowledgement: Benchmark data - Pharma Industry - R&amp;D FTEs and R&amp;D spend_RES1065388_February 6, 2020"/>
    <s v="Thank you too for confirming, Pierre. 😊_x000d_  _x000d_  We have booked our pipeline for tomorrow and will be in touch with further details accordingly._x000d_  _x000d_   _x000d_  _x000d_  Wishing you a nice day ahea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onin, Pierre &lt;Monin.Pierre@"/>
    <e v="#VALUE!"/>
    <n v="0"/>
    <x v="4"/>
    <d v="2020-02-06T00:00:00"/>
    <x v="0"/>
    <x v="132"/>
    <s v="Correct"/>
  </r>
  <r>
    <n v="629"/>
    <d v="2020-02-06T19:16:43"/>
    <s v="Shikha Singh (CaPs-08)"/>
    <s v="denHeijer.Brad@bcg.com"/>
    <s v="VazquezAnderson.Jorge@bcg.com; leypunskiy.eugene@bcg.com; BCG"/>
    <s v="Attn. Brad: Evalueserve Update: Bio-pharmaceutical Regulatory Processes _RES1063453_February 06, 2020"/>
    <s v="Hi Brad,_x000d_  _x000d_   _x000d_  _x000d_  With this update, I am sharing the completed work on the below mentioned regulatory processes, and have compiled my findings in the attached Excel file:_x000d_  _x000d_  *_x0009_Artwork management_x000d_  *_x0009_Label management (including CDS updates and national drug code)_x000d_  *_x0009_Safety submissions (including periodic reporting)_x000d_  *_x0009_Safety issue management and urgent safety restrictions_x000d_  _x000d_   _x000d_  _x000d_  Note: No relevant details could be located catering to Parameter B for Safety issue management and urgent safety restrictions. All the sources that I checked namely, EMA, FDA and other articles and reports share an insight about what Urgent safety restrictions are or by which act have they been put into regulation. However, they do not provide much details with respect to the steps/processes that are being followed to impose this regulation. _x000d_  _x000d_   _x000d_  _x000d_  Efforts Invested: 5 Hours_x000d_  _x000d_  Charge Code: 199154-86_x000d_  _x000d_   _x000d_  _x000d_  Way Forward: Please review the output shared and let me know in case of any clarification. I will continue my efforts on the remaining 3 processes, once we resume our operations by 3:30 PM, Melbourne time, tomorrow (February 07, 2020). 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6 February 2020 13:03_x000d_  To: denHeijer.Brad@"/>
    <s v="199154-86_x000d_  "/>
    <n v="5"/>
    <x v="1"/>
    <d v="2020-02-06T00:00:00"/>
    <x v="81"/>
    <x v="100"/>
    <s v="Correct"/>
  </r>
  <r>
    <n v="630"/>
    <d v="2020-02-06T19:14:21"/>
    <s v="Aman Bansal"/>
    <s v="Khairallah.Hajar@bcg.com"/>
    <s v="BCG"/>
    <s v="Attn. Hajar: Evalueserve Update: Warehouses geodis_RES1063197_February 06, 2020"/>
    <s v="Hi Hajar,_x000d_  _x000d_   _x000d_  _x000d_  With this update, we have completed work on additional 51 identified facilities, by using Google Maps. As most of the identified facilities were rectangular in shape, we have calculated their area by multiplying length and width (refer to Column G). _x000d_  _x000d_   _x000d_  _x000d_  Note: It is taking us 5 minutes to capture information on one facility. Let us know if you have any budget cap in your mind. _x000d_  _x000d_   _x000d_  _x000d_  Efforts Invested: 4 Hours (Total: 13 Hours) _x000d_  _x000d_  Charge Code: 293948-41_x000d_  _x000d_   _x000d_  _x000d_  Way forward: Please review the work shared and let us know in case of changes. We will continue work on the remaining facilities, once we resume our operations, by 5:00 AM Paris time, tomorrow (February 07, 2020)._x000d_  _x000d_   _x000d_  _x000d_  Looking forward to your reply,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6 February 2020 16:29_x000d_  To: Khairallah.Hajar@"/>
    <s v="293948-41_x000d_  "/>
    <n v="4"/>
    <x v="1"/>
    <d v="2020-02-06T00:00:00"/>
    <x v="63"/>
    <x v="90"/>
    <s v="Correct"/>
  </r>
  <r>
    <n v="631"/>
    <d v="2020-02-06T19:01:41"/>
    <s v="Katherine Arcaya"/>
    <s v="Liu, Susan"/>
    <s v="BCG"/>
    <s v="RE: Attn. Susan: Evalueserve Deliverable: New York state health care spending_RES1057947_Jan 30, 2020"/>
    <s v="Hi Susan,_x000d_  _x000d_   _x000d_  _x000d_  Please note that we are back in office and will initiate efforts on the follow-up task shared yesterday. In relation to point 2, ‘trends in breakdown over time’, we will create a short summary/description of the trends seen in expenditure over time. Hope that is suitable._x000d_  _x000d_   _x000d_  _x000d_  We will share results as soon as complete._x000d_  _x000d_   _x000d_  _x000d_  In case of any questions or comments,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Katherine Arcaya _x000d_  Sent: Wednesday, February 05, 2020 4:44 PM_x000d_  To: Liu, Susan &lt;Liu.Susan@"/>
    <e v="#VALUE!"/>
    <n v="0"/>
    <x v="0"/>
    <d v="2020-02-06T00:00:00"/>
    <x v="0"/>
    <x v="115"/>
    <s v="Correct"/>
  </r>
  <r>
    <n v="632"/>
    <d v="2020-02-06T19:00:05"/>
    <s v="Maria Somfelean"/>
    <s v="Kim.Eungsoo@bcg.com"/>
    <s v="BCG"/>
    <s v="Attn. Eungsoo: EVS - BCG - Update 1 - Regarding collaboration between manufacturing companies and other retail/luxury brands_RES1065076_February 6, 2020"/>
    <s v="Hi Eungsoo,_x000d_  _x000d_   _x000d_  _x000d_  I am coming back with a first update on this task after managing to cover the collaborations mentioned by you – please find attached the Excel file. _x000d_  _x000d_   _x000d_  _x000d_  For this update, I have conducted a General Internet search and leveraged annual reports in order to find the required information for the collaborations between the listed companies. However, do note that the results are on the lower side and the companies do not mention the collaborations efforts or revenues. The majority of information identified during this research is general data about the collaborations and in some cases the product’s prices – these have been included accordingly in the file for your reference. In the case B&amp;O, based on their Annual General Meeting report, I have included in the file the available details for four big collaborations with luxury brands._x000d_  _x000d_   _x000d_  _x000d_  While conducting the research, I came across some articles that mention other successful collaborations between large brands. However, given the limited information found on the targeted ones, I have decided to put this task on hold until further notice from your side. For your reference, I am listing here the identified articles: Source 1 &lt;https://rileyandyou.com/2017/05/01/famous-partnerships-that-make-sense/&gt; , Source 2 &lt;http://aprcreative.com.au/strategy-planning/the-best-co-branding-partnerships-and-why-they-worked/&gt; , Source 3 &lt;https://medium.com/@carminemastro/learn-how-one-brand-made-39-million-impressions-with-partnership-marketing-11c075b15d4d&gt; , Source 4 &lt;https://www.terrieragency.com/two-brands-work-together-nothing-impossible/&gt; , Source 5 &lt;https://blog.hubspot.com/marketing/best-cobranding-partnerships&gt; ._x000d_  _x000d_   _x000d_  _x000d_  Efforts Invested: 4 Hours_x000d_  _x000d_  Charge Code: 193981-81_x000d_  _x000d_   _x000d_  _x000d_  Please note that we have blocked some capacity for tomorrow to continue work on this in case you would like me to invest some more time. In the meantime, should you have any notes or suggestions on the shared file, feel free to let me know._x000d_  _x000d_   _x000d_  _x000d_  Looking forward to your reply.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Maria Somfelean _x000d_  Sent: Thursday, February 06, 2020 10:26 AM_x000d_  To: Kim.Eungsoo@"/>
    <s v="193981-81_x000d_  "/>
    <n v="4"/>
    <x v="4"/>
    <d v="2020-02-06T00:00:00"/>
    <x v="82"/>
    <x v="127"/>
    <s v="Correct"/>
  </r>
  <r>
    <n v="633"/>
    <d v="2020-02-06T18:55:07"/>
    <s v="Bianca Metzler"/>
    <s v="Wong.HayTeng@bcg.com"/>
    <s v="BCG"/>
    <s v="Attn. Teng: EVS Acknowledgement: Micro-lending_RES1065391_February 6, 2020"/>
    <s v="Hi Teng,_x000d_  _x000d_   _x000d_  _x000d_  Many thanks for reaching out to us. We would gladly assist with this research and, as per the current capacity, we will be able to look into this tomorrow, February 7, from our Romania center._x000d_  _x000d_   _x000d_  _x000d_  The analyst will be in touch with more details on methodology, delivery timelines and any queries, as soon as started work on this._x000d_  _x000d_   _x000d_  _x000d_  Hope this works for you and do let us know in case of any chang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
    <e v="#VALUE!"/>
    <n v="0"/>
    <x v="4"/>
    <d v="2020-02-06T00:00:00"/>
    <x v="0"/>
    <x v="133"/>
    <s v="Correct"/>
  </r>
  <r>
    <n v="634"/>
    <d v="2020-02-06T18:54:56"/>
    <s v="Himanshu Gaur"/>
    <s v="Berrada.Sofia@bcg.com"/>
    <s v="BCG"/>
    <s v="RE: Attn. Sofia: Evalueserve Update 3: Vendor Assessment_RES1062164_February 6, 2020"/>
    <s v="Hi Sofia, _x000d_  _x000d_   _x000d_  _x000d_  In this update, I have completed work for the following three solutions; Connecteam, Capptions and simPro. I have compiled my findings in the attached Excel file using the earlier stated methodology. For cases, where it was difficult to ascertain whether the solution offers the asked feature or not have been marked as “-“. _x000d_  _x000d_   _x000d_  _x000d_  In order to locate this information, I have looked into company websites, blogs/ reviews on internet and further supplemented it with an Open Internet search._x000d_  _x000d_   _x000d_  _x000d_  Efforts Invested: 6 hours in this update (Total: 20 hours)_x000d_  _x000d_  Charge Code: 193560-92_x000d_  _x000d_   _x000d_  _x000d_  Way Forward: I will resume work for the remaining 9 solutions (starting from Deputy), using the same methodology, once we resume our operations at 11 PM New York Time, today (February 6, 2020)._x000d_  _x000d_   _x000d_  _x000d_  Please review the work done so far and let me know in case of any changes or suggestion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Himanshu Gaur _x000d_  Sent: 06 February 2020 11:49_x000d_  To: Berrada.Sofia@"/>
    <s v="193560-92_x000d_  "/>
    <n v="6"/>
    <x v="1"/>
    <d v="2020-02-06T00:00:00"/>
    <x v="44"/>
    <x v="63"/>
    <s v="Correct"/>
  </r>
  <r>
    <n v="635"/>
    <d v="2020-02-06T18:54:46"/>
    <s v="Sanprati Sharma"/>
    <s v="DaherMansour.Jean@bcg.com; Mujtaba.SyedAaqib@bcg.com"/>
    <s v="BCG"/>
    <s v="Attn. Aaqib: Evalueserve Update: Need help on travel research_RES1057309_February 06, 2020"/>
    <s v="Hi Jean and Aaqib,_x000d_  _x000d_   _x000d_  _x000d_  In the available capacity of one hour, I have worked on six companies of Germany, while work on five companies of UK is yet to be initiated. I have compiled my findings in the tab titled ‘Germany and UK’ of the attached Excel file._x000d_  _x000d_   _x000d_  _x000d_  In the case of Der touristic, I cheked the corporate website and websites of its three subsidiaries (Danubius Travel, DER PART Travel Services and DER Corporate Solutions). However, information regarding any tour packages was not available; hence, I have marked ‘No’ for this company._x000d_  _x000d_   _x000d_  _x000d_  Efforts Invested: 1 Hours (India Hours: 48 hours; Chile Hours: 7.5 Hours ; Total Hours: 55.5 Hours)_x000d_  _x000d_  Charge Code: 340461-16_x000d_  _x000d_   _x000d_  _x000d_  Way Forward: I will initiate work on the remaining five companies for the UK region, once we resume our operations, by 8:00 am Dubai time, tomorrow (February 07, 2020).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 &lt;mailto:Sanprati.Sharma@evalueserve.com&gt; &gt; _x000d_  Sent: 06 February 2020 17:56_x000d_  To: DaherMansour.Jean@"/>
    <s v="340461-16_x000d_  "/>
    <n v="1"/>
    <x v="1"/>
    <d v="2020-02-06T00:00:00"/>
    <x v="5"/>
    <x v="0"/>
    <s v="Correct"/>
  </r>
  <r>
    <n v="636"/>
    <d v="2020-02-06T19:24:39"/>
    <s v="Adela Blaga"/>
    <s v="Raji.Maria@bcg.com"/>
    <s v="BCG"/>
    <s v="Attn. Maria: EVS - BCG - Deliverable -  List of indicators from report / FRENCH SPEAKING resource required_RES1062808_February 6, 2020"/>
    <s v="Hello Maria,_x000d_  _x000d_   _x000d_  _x000d_  I have managed to leverage the whole PDF document for graph and table indicators. _x000d_  _x000d_   _x000d_  _x000d_  Most of the indicators utilized to describe the cultural and creative sectors repeated themselves, therefore I have considered them in the context of the particular sector they referred to. Thus, in many cases I have included the name of the sector next to indicators that sounded too general (e.g., Revenue vs. Visual arts revenue, Personnel vs Cinema personnel, etc.). As a general note for those indicators applying to specific cultural and creative sectors (music, cinema, radio, etc.) all data of the kind listed between the entries with “Chiffre d’affaires … Mds€ /…revenue €Billion” would target the same specific sector. _x000d_  _x000d_   _x000d_  _x000d_  Efforts Invested: 5.5 Hours (Total Hours: 16 Hours)_x000d_  _x000d_  Charge Code: 187405-03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Should there be any other research tasks I can assist with, feel free to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Adela Blaga _x000d_  Sent: Thursday, February 6, 2020 9:43 AM_x000d_  To: 'Raji.Maria@"/>
    <s v="187405-03_x000d_  "/>
    <n v="5.5"/>
    <x v="4"/>
    <d v="2020-02-06T00:00:00"/>
    <x v="49"/>
    <x v="83"/>
    <s v="Correct"/>
  </r>
  <r>
    <n v="637"/>
    <d v="2020-02-06T19:25:37"/>
    <s v="Bianca Metzler"/>
    <s v="Wong, Hay Teng"/>
    <s v="BCG"/>
    <s v="Attn. Teng: EVS Acknowledgement: Micro-lending_RES1065391_February 6, 2020"/>
    <s v="Thank you for your reply, Teng. I have checked with my colleagues from Chile center and they are also working at full capacity as of now. What we can offer is for them to reassess their pipeline and let you know in case there is any possibility to look into this day._x000d_  _x000d_   _x000d_  _x000d_  In the meantime, I am also adding this request to our India’s center pipeline as they are in a similar time zone and might be able to help with this first thing tomorrow morning, but do note that they will still not be able to meet the deadline – do let us know in case an extension might be possible.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Wong, Hay Teng &lt;Wong.HayTeng@"/>
    <e v="#VALUE!"/>
    <n v="0"/>
    <x v="4"/>
    <d v="2020-02-06T00:00:00"/>
    <x v="0"/>
    <x v="133"/>
    <s v="Correct"/>
  </r>
  <r>
    <n v="638"/>
    <d v="2020-02-06T19:26:15"/>
    <s v="Meenu Kumari"/>
    <s v="Mujera.Shirley@bcg.com"/>
    <s v="BCG; Varunika Shah"/>
    <s v="Attn. Shirley: Evalueserve Update: Telco pricing _RES1064073_ February 06, 2020"/>
    <s v="Hi Shirley, _x000d_  _x000d_   _x000d_  _x000d_  Thank you for your patience!_x000d_  _x000d_   _x000d_  _x000d_  In this update, we have identified 14 telecom operators, scanning 14 countries (work on US and Tanzania is yet to be initiated) and seven asked parameters for the same. We have appended our findings in the Excel template shared by you._x000d_  _x000d_   _x000d_  _x000d_  To collect the required information, we have leveraged analyst reports from Thomson One database to identify the telecom operators on the basis of their market share. Further, we have looked into operators’ official websites, annual reports and press articles for the parameters such as Mobile money, Post pay, Pre pay services etc._x000d_  _x000d_   _x000d_  _x000d_  Key Points:_x000d_  _x000d_  *_x0009_We have considered ‘market share of subscribers by operator’ for the parameter ‘Market share % (+50% or a clear market leader)’ _x000d_  *_x0009_In case of India, Vodafone and idea cellular merged in the year 2018. Since, both company provide plans under their respective websites. We have captured data for Vodafone India as it holds 45.1% stake in the merged company (Source &lt;https://www.livemint.com/Industry/4Uzl9W0xijFqmxGRIEwfpM/Vodafone-Idea-Cellular-announce-merger.html&gt; )_x000d_  _x000d_   _x000d_  _x000d_  To access the supporting document, please refer to the following send.bcg link: https://send.bcg.com/9LQE8UODScofmgDLl4XemZ0j_x000d_  _x000d_   _x000d_  _x000d_  Efforts Invested: 10 hours _x000d_  _x000d_  Charge Code: Please share_x000d_  _x000d_   _x000d_  _x000d_  Effort Estimation &amp; Way forward: It took us ~35 - 40 minutes to identify an operator along with the details on the asked parameters. We will continue work on the remaining countries (USA and Tanzania) and initiate work on task 2 of telco pricing, once we resume our operations by 07.00 am, Kenya time, tomorrow (February 7, 2020). _x000d_  _x000d_   _x000d_  _x000d_  Please review the work done so far and let us know in case of any re-alignments.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era, Shirley &lt;Mujera.Shirley@"/>
    <s v="Please share"/>
    <n v="10"/>
    <x v="1"/>
    <d v="2020-02-06T00:00:00"/>
    <x v="8"/>
    <x v="108"/>
    <s v="Correct"/>
  </r>
  <r>
    <n v="639"/>
    <d v="2020-02-06T19:26:08"/>
    <s v="Nittya Balodia"/>
    <s v="Mohan.Shyam@bcg.com"/>
    <s v="Ghosh.Kaustav@bcg.com; BCG"/>
    <s v="Attn. Shyam: Evalueserve Update: Digital transformation effect in financials of MM companies_February 06,2020"/>
    <s v="Hi Shyam,_x000d_  _x000d_   _x000d_  _x000d_  In the available time today, I have gathered information on digital transformation initiatives and ROI generated through them for BHP and Vale. To locate data on the required ask, I leveraged analyst reports, along with conducting a General Internet search. My findings for each company are compiled in separate tabs in the attached Excel file. _x000d_  _x000d_   _x000d_  _x000d_  Key Points:_x000d_  _x000d_  *_x0009_During the course of my research, I found that most of the companies in mining industry are focusing on initiatives such as ‘integrating mine platforms’ and ‘decision systems’ to ensure hassle free operations_x000d_  *_x0009_Financial/ Quantifiable information, mostly revolved around CAPEX and stipulated time duration of completing the digital transformation initiative. For example, various initiatives by BHP, mostly had a CAPEX in the range of &lt;200 – 1,000 USD million_x000d_  *_x0009_Using technologies like Artificial Intelligence, companies like Vale are saving approximately more than US$20 million annually_x000d_  _x000d_   _x000d_  _x000d_  Efforts Invested: 2.5 hours_x000d_  _x000d_  Charge Code: 261489-15_x000d_  _x000d_   _x000d_  _x000d_  Way- Forward: I will continue working on the remaining four companies, following a similar methodology, once we resume our operations by 9:30 am, IST tomorrow (February 7, 2020)._x000d_  _x000d_   _x000d_  _x000d_  Hope you find the above information useful._x000d_  _x000d_   _x000d_  _x000d_  Regards,_x000d_  _x000d_  Nittya 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ittya Balodia _x000d_  Sent: 06 February 2020 17:13_x000d_  To: Mohan.Shyam@"/>
    <s v="261489-15_x000d_  "/>
    <n v="2.5"/>
    <x v="1"/>
    <d v="2020-02-06T00:00:00"/>
    <x v="83"/>
    <x v="7"/>
    <s v="Correct"/>
  </r>
  <r>
    <n v="640"/>
    <d v="2020-02-06T19:29:04"/>
    <s v="Neha Sharma"/>
    <s v="Sato.Yusuke@bcg.com"/>
    <s v="BCG; Manpreet Kaur (Caps-08)"/>
    <s v="Attn. Yusuke: Evalueserve Update: Research for ESG/SDGs management of Global mega-bank _RES1063723_ February 06, 2020 "/>
    <s v="Hi Yusuke,_x000d_  _x000d_   _x000d_  _x000d_  In this update, we have captured ESG performance indicators for Industrial &amp; Commercial Bank of China Ltd. and China Construction Bank Corp and compiled our findings in the attached Excel file. Please note, that information reported by the banks was on an overall basis and not specific to any segment. We looked into the Annual Reports and Corporate Social Responsibility Reports for the banks to locate the requested information._x000d_  _x000d_   _x000d_  _x000d_  Efforts Invested: 2.5 hours_x000d_  _x000d_  Charge Code: 196841-62_x000d_  _x000d_   _x000d_  _x000d_  Way Forward: Please review the work done so far and let us know in case of any queries. Do let us know how you would like us to proceed with the selection of the banks or if you want us to focus on any specific region. Basis your reply, we will continue to work, once we resume our operations, by 1 PM Tokyo time, tomorrow (February 07, 2020). _x000d_  _x000d_   _x000d_  _x000d_  Hope you find the information useful._x000d_  _x000d_   _x000d_  _x000d_  Regards,_x000d_  _x000d_  Manpreet and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Neha Sharma &lt;Neha.Sharma7@evalueserve.com &lt;mailto:Neha.Sharma7@evalueserve.com&gt; &gt; _x000d_  Sent: 06 February 2020 17:49_x000d_  To: Sato.Yusuke@"/>
    <s v="196841-62_x000d_  "/>
    <n v="2.5"/>
    <x v="1"/>
    <d v="2020-02-06T00:00:00"/>
    <x v="84"/>
    <x v="105"/>
    <s v="Correct"/>
  </r>
  <r>
    <n v="641"/>
    <d v="2020-02-06T19:35:18"/>
    <s v="Bianca Metzler"/>
    <s v="Sanz Herrera, Laura"/>
    <s v="Tiwari, Ritwik; BCG"/>
    <s v="RE: RES1065178 - Identify energy infrastructure companies from Capital IQ classification"/>
    <s v="Hi Ritwik,_x000d_  _x000d_   _x000d_  _x000d_  Thank you for looping us in._x000d_  _x000d_   _x000d_  _x000d_  Hi Laura,_x000d_  _x000d_   _x000d_  _x000d_  Hope my Email finds you well. We will gladly help with this request and to take advantage of the time zone, we can block capacity starting tomorrow, February 7, from our Romania center._x000d_  _x000d_   _x000d_  _x000d_  In case this might work for you, please let us know and we can schedule a call tomorrow to discuss more about this task.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Tiwari, Ritwik &lt;Tiwari.Ritwik@"/>
    <e v="#VALUE!"/>
    <n v="0"/>
    <x v="4"/>
    <d v="2020-02-06T00:00:00"/>
    <x v="0"/>
    <x v="7"/>
    <s v="Correct"/>
  </r>
  <r>
    <n v="642"/>
    <d v="2020-02-06T19:40:11"/>
    <s v="Bianca Metzler"/>
    <s v="Sanz Herrera, Laura"/>
    <s v="Tiwari, Ritwik; BCG"/>
    <s v="RE: RES1065178 - Identify energy infrastructure companies from Capital IQ classification"/>
    <s v="Thank you for your swift reply, Laura. We understand the urgency but unfortunately, we are working at full capacity today with previously committed requests and deadlines._x000d_  _x000d_   _x000d_  _x000d_  Nonetheless, should there be any possibility from your side to extend this deadline, please let us know and we will be happy to help._x000d_  _x000d_   _x000d_  _x000d_  Look forward for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lt;SanzHerrera.Laura@"/>
    <e v="#VALUE!"/>
    <n v="0"/>
    <x v="4"/>
    <d v="2020-02-06T00:00:00"/>
    <x v="0"/>
    <x v="7"/>
    <s v="Correct"/>
  </r>
  <r>
    <n v="643"/>
    <d v="2020-02-06T19:42:58"/>
    <s v="Tanuj Anand"/>
    <s v="Jain.Rohan2@bcg.com"/>
    <s v="BCG; Mirji.Akshay@bcg.com; Nall.Akanksha@bcg.com; Sakshi Sharma; Angela Nunez; Smarth Grover"/>
    <s v="Attn. Rohan: Evalueserve Update: Need support in collating info for auto ESO companies_RES1065389_February 06, 2020"/>
    <s v="Hi Rohan,_x000d_  _x000d_   _x000d_  _x000d_  Today, we have worked on 5 companies (Magna Steyr, KPIT, Eyesight, LG and Continental), wherein, Continental is still in-progress. Our findings are compiled in attached Excel file._x000d_  _x000d_   _x000d_  _x000d_  Notes:_x000d_  _x000d_  *_x0009_Evalueserve Direct KPO team does not have access to ‘Capital IQ’ database. Thus, we have captured financial data from our available databases (Thomson One and Orbis)_x000d_  *_x0009_For the cases where the products listed could not be ascertained under the shared categories by you, we have categorized them in the column ‘Any others’ (Column V), as per best of our understanding_x000d_  _x000d_   _x000d_  _x000d_  Efforts Invested: 7.5 hours _x000d_  _x000d_  Charge Code: Please share_x000d_  _x000d_   _x000d_  _x000d_  Initially, it is taking more than expected time to gain understanding and capture the required information; however, we believe we will be able to cover the asked information more efficiently, tomorrow._x000d_  _x000d_   _x000d_  _x000d_  Way Forward: Please review the work shared so far and let us know in case of any queries. Meanwhile, our colleague Angela (CC’ed) from our Chile center, will continue work on the remaining companies and get in touch with you regarding the available capacity. Also, we have reserved capacity of multiple analysts to assist on this request tomorrow from our India center. _x000d_  _x000d_   _x000d_  _x000d_  Let us know in case of any realignments.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marth Grover &lt;Smarth.Grover@evalueserve.com &lt;mailto:Smarth.Grover@evalueserve.com&gt; &gt; _x000d_  Sent: 06 February 2020 16:41_x000d_  To: Mirji.Akshay@"/>
    <s v="Please share"/>
    <n v="7.5"/>
    <x v="1"/>
    <d v="2020-02-06T00:00:00"/>
    <x v="8"/>
    <x v="134"/>
    <s v="Correct"/>
  </r>
  <r>
    <n v="644"/>
    <d v="2020-02-06T19:48:03"/>
    <s v="Prince Girdhar"/>
    <s v="Shah.Harsh2@bcg.com"/>
    <s v="BCG; Rebollo.Cristina@bcg.com"/>
    <s v="Attn. Harsh: Evalueserve Update: Urgent Request Engine to sales mapping_RES1065037_February 06, 2020"/>
    <s v="Hi Harsh,_x000d_  _x000d_   _x000d_  _x000d_  I hope you are doing good!_x000d_  _x000d_   _x000d_  _x000d_  In this update, I have captured 33 Models (Bus: 26, Truck: 7). Most of the entries covered today are of Bus models; as after your discussion with my colleague Tanuj, I initiated the work to capture information on Truck models, from the Excel file shared by you._x000d_  _x000d_   _x000d_  _x000d_  Notes:_x000d_  _x000d_  *_x0009_The sales data mentioned in the Excel file has a cumulative value for the multiple models, and also some models are repetitive in other cells. For instance, the model ‘Starbus’ are mentioned in rows (row 149 and row 157). Therefore, it is difficult to capture the exact sales data for the particular model from the shared Excel file_x000d_  *_x0009_‘LPT 9109’ model could not be identified neither on official website nor via General Internet search_x000d_  *_x0009_As discussed, as of now, I have captured the Truck Models and left out Tipper, Tractors and Buses, post completion of truck models, I will cover remaining categories_x000d_  *_x0009_The work on categorizing ‘Diesel and CNG’ Engine type into a specific engine type shared in the previous update is still pending_x000d_  *_x0009_I have mentioned Comments (Column J), wherever required_x000d_  _x000d_   _x000d_  _x000d_   _x000d_  _x000d_  Methodology Followed: For Task 1, in order to capture information for Truck models; firstly, I had to identify all Tata Truck models from the Excel file shared by you, then conduct Open Internet search for the same. Using this methodology, took me 7 to 8 minutes to capture available information. However, for covering information on bus models directly from company website, took me 2-3 minutes to capture the information. After today’s update, I expect to gain more efficiency, since I now have better understanding of the task._x000d_  _x000d_   _x000d_  _x000d_  Efforts Invested: 4 hours (Total: 7 Hours)_x000d_  _x000d_  Charge Code: 112363-94_x000d_  _x000d_   _x000d_  _x000d_  Way Forward: Please review the work done so far and let me know in case of any queries. I will continue the work on the remaining Truck models mentioned in the Excel file; after this, I will capture the Truck models listed on the company website, once we resume our operations, by 10:00 am IST, tomorrow (February 07, 2020).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ince Girdhar &lt;Prince.Girdhar@evalueserve.com &lt;mailto:Prince.Girdhar@evalueserve.com&gt; &gt; _x000d_  Sent: 06 February 2020 16:38_x000d_  To: Shah.Harsh2@"/>
    <s v="112363-94_x000d_  "/>
    <n v="4"/>
    <x v="1"/>
    <d v="2020-02-06T00:00:00"/>
    <x v="85"/>
    <x v="128"/>
    <s v="Correct"/>
  </r>
  <r>
    <n v="645"/>
    <d v="2020-02-06T19:50:08"/>
    <s v="Bianca Metzler"/>
    <s v="Gilkes, Tamara"/>
    <s v="BCG"/>
    <s v="RE: Sustainable Growth for Megaregions data request"/>
    <s v="Hi Tamara,_x000d_  _x000d_   _x000d_  _x000d_  Hope my Email finds you well and thank you for reaching out to us with this._x000d_  _x000d_   _x000d_  _x000d_  We understand you would need this data today but unfortunately, we are completely booked with previously committed requests and deadlines. In case a deadline extension might be possible from your side, we will gladly book capacity for tomorrow, February 7, from our Chile office, as it might be easier to discuss given the similar time zones._x000d_  _x000d_   _x000d_  _x000d_  Based on your go-ahead, the team will reach out with further details on methodology, delivery timelines and any queries that might come up._x000d_  _x000d_   _x000d_  _x000d_  Looking forward to your reply on the abov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ilkes, Tamara &lt;Gilkes.Tamara@"/>
    <e v="#VALUE!"/>
    <n v="0"/>
    <x v="4"/>
    <d v="2020-02-06T00:00:00"/>
    <x v="0"/>
    <x v="7"/>
    <s v="Correct"/>
  </r>
  <r>
    <n v="646"/>
    <d v="2020-02-06T19:52:01"/>
    <s v="Bianca Metzler"/>
    <s v="Khairallah, Hajar"/>
    <s v="BCG; Aman Bansal"/>
    <s v="Attn. Hajar: Evalueserve Update: Warehouses geodis_RES1063197_February 06, 2020"/>
    <s v="Hi Hajar,_x000d_  _x000d_   _x000d_  _x000d_  Thank you for your note on this. Aman will take this into consideration once resuming efforts on the request tomorrow._x000d_  _x000d_   _x000d_  _x000d_  In case of anything else, please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hairallah, Hajar &lt;Khairallah.Hajar@"/>
    <e v="#VALUE!"/>
    <n v="0"/>
    <x v="4"/>
    <d v="2020-02-06T00:00:00"/>
    <x v="0"/>
    <x v="90"/>
    <s v="Correct"/>
  </r>
  <r>
    <n v="647"/>
    <d v="2020-02-06T20:02:19"/>
    <s v="Adela Blaga"/>
    <s v="Raji, Maria"/>
    <s v="BCG"/>
    <s v="Attn. Maria: EVS - BCG - Deliverable -  List of indicators from report / FRENCH SPEAKING resource required_RES1062808_February 6, 2020"/>
    <s v="Hello Maria,_x000d_  _x000d_   _x000d_  _x000d_  Many thanks for your swift feedback, I am glad I could help :)_x000d_  _x000d_   _x000d_  _x000d_  Feel free to reach out to us whenever needing research assistance.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i, Maria [mailto:Raji.Maria@"/>
    <e v="#VALUE!"/>
    <n v="0"/>
    <x v="4"/>
    <d v="2020-02-06T00:00:00"/>
    <x v="0"/>
    <x v="83"/>
    <s v="Correct"/>
  </r>
  <r>
    <n v="648"/>
    <d v="2020-02-06T20:04:19"/>
    <s v="Pablo Huber"/>
    <s v="Connor, Tim"/>
    <s v="BCG; Katherine Arcaya"/>
    <s v="RE: Attn. Tim: Evalueserve Update: Retail SKU Counting_RES1059622_February 05, 2020"/>
    <s v="Hi Tim,_x000d_  _x000d_   _x000d_  _x000d_  Thanks for your clarifications and comments._x000d_  _x000d_   _x000d_  _x000d_  Please note that we will continue working on this request shortly, including new rows for different sizes and will add all colors, separated by a comma as you suggested._x000d_  _x000d_   _x000d_  _x000d_  In order to speed up work, we will deploy multiple analysts (at least 2) and will share a new update with you by our EOD around 17:00 EST ._x000d_  _x000d_   _x000d_  _x000d_  Regarding to your question, kindly note that Bed Bath and Beyond website is available in India region, hence our colleagues from India Center will be able to work on that part of the request Tomorrow Friday 07.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Connor, Tim [mailto:Connor.Tim@"/>
    <e v="#VALUE!"/>
    <n v="0"/>
    <x v="0"/>
    <d v="2020-02-06T00:00:00"/>
    <x v="0"/>
    <x v="40"/>
    <s v="Correct"/>
  </r>
  <r>
    <n v="649"/>
    <d v="2020-02-06T20:10:30"/>
    <s v="Angela Nunez"/>
    <s v="Tanuj Anand; Jain.Rohan2@bcg.com"/>
    <s v="BCG; Mirji.Akshay@bcg.com; Nall.Akanksha@bcg.com; Sakshi Sharma; Smarth Grover"/>
    <s v="RE: Attn. Rohan: Evalueserve Update: Need support in collating info for auto ESO companies_RES1065389_February 06, 2020"/>
    <s v="Hi Rohan, _x000d_  _x000d_   _x000d_  _x000d_  This is Ángela from Chile center and wanted to let you know that we will continue working on this request. First, we will complete Continental, and then, continue with the others. As mentioned by our colleagues, we will cap our efforts to 1.5 per company._x000d_  _x000d_   _x000d_  _x000d_  We will share an update by our EOD covering as much ground as possible.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Tanuj Anand _x000d_  Sent: Thursday, February 06, 2020 11:13 AM_x000d_  To: Jain.Rohan2@"/>
    <e v="#VALUE!"/>
    <n v="0"/>
    <x v="0"/>
    <d v="2020-02-06T00:00:00"/>
    <x v="0"/>
    <x v="134"/>
    <s v="Correct"/>
  </r>
  <r>
    <n v="650"/>
    <d v="2020-02-06T20:19:54"/>
    <s v="Peggy Meng"/>
    <s v="DaherMansour.Jean@bcg.com"/>
    <s v="Sylvie Nathalius; Rachel Li; BCG"/>
    <s v="RE: China leading tour operators and travel agents"/>
    <s v="Hi Jean,_x000d_  _x000d_   _x000d_  _x000d_  This is Peggy from Evalueserve China center. _x000d_  _x000d_   _x000d_  _x000d_  Thank you for reaching out to us but China center is currently closed and will start operation next Monday on Feb 10, 2020._x000d_  _x000d_   _x000d_  _x000d_  Please let us know if you would still need our assistance for the request below so that we will reserve our capacity accordingly._x000d_  _x000d_   _x000d_  _x000d_  Look forward to your early repl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closed till February 9, 2020 to control the outbreak of novel Coronavirus._x000d_  _x000d_   _x000d_  _x000d_  From: Rachel Li &lt;Rachel.Li@evalueserve.com&gt; _x000d_  Sent: Thursday, February 6, 2020 9:56 PM_x000d_  To: Peggy Meng &lt;Peggy.Meng@evalueserve.com&gt;_x000d_  Cc: Sylvie Nathalius &lt;Sylvie.Nathalius@evalueserve.com&gt;_x000d_  Subject: Fwd: China leading tour operators and travel agents_x000d_  _x000d_   _x000d_  _x000d_  FYI_x000d_  _x000d_   _x000d_  _x000d_  获取 Outlook for iOS &lt;https://aka.ms/o0ukef&gt; _x000d_  _x000d_  _________________________________x000d_  _x000d_  发件人: Daher Mansour, Jean &lt;DaherMansour.Jean@"/>
    <e v="#VALUE!"/>
    <n v="0"/>
    <x v="2"/>
    <d v="2020-02-06T00:00:00"/>
    <x v="0"/>
    <x v="7"/>
    <s v="Correct"/>
  </r>
  <r>
    <n v="651"/>
    <d v="2020-02-06T20:22:26"/>
    <s v="Bianca Metzler"/>
    <s v="Onafeko.Reni@bcg.com"/>
    <s v="BCG"/>
    <s v="Attn. Reni: EVS Acknowledgement: Abbott Research_RES1065637_February 6, 2020"/>
    <s v="Hi Reni,_x000d_  _x000d_   _x000d_  _x000d_  Thank you for reaching out to us with this. We will gladly help and we understand the urgency but as of now, we are working at full capacity for the day. The earliest that we would be able to pick this up is tomorrow, February 7, from our India center._x000d_  _x000d_   _x000d_  _x000d_  Should this timeline still be suitable for you, please let us know and we will book the pipeline accordingly.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Thursday, February 6, 2020 4:46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5637 &lt;https://bcg.service-now.com/nav_to.do?uri=u_request_drs_kpo_evs.do%3Fsys_id=c5d540311b72cc54b176964ead4bcb0f%26sysparm_stack=u_request_drs_kpo_evs_list.do&gt; _x000d_  Requestor: Onafeko Reni_x000d_  Request Subject: 227760-67: Abbott Research_x000d_  Requested Deadline: _x000d_  _x000d_  Original Request:_x000d_  From: Onafeko.Reni@"/>
    <e v="#VALUE!"/>
    <n v="0"/>
    <x v="4"/>
    <d v="2020-02-06T00:00:00"/>
    <x v="0"/>
    <x v="135"/>
    <s v="Correct"/>
  </r>
  <r>
    <n v="652"/>
    <d v="2020-02-06T20:28:58"/>
    <s v="Bianca Metzler"/>
    <s v="Gilkes, Tamara"/>
    <s v="BCG"/>
    <s v="RE: Sustainable Growth for Megaregions data request"/>
    <s v="Thank you for your reply and go-ahead, Tamara. We have booked the capacity for tomorrow and the team will be in touch with further details._x000d_  _x000d_   _x000d_  _x000d_  Should there be any changes on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Gilkes, Tamara &lt;Gilkes.Tamara@"/>
    <e v="#VALUE!"/>
    <n v="0"/>
    <x v="4"/>
    <d v="2020-02-06T00:00:00"/>
    <x v="0"/>
    <x v="7"/>
    <s v="Correct"/>
  </r>
  <r>
    <n v="653"/>
    <d v="2020-02-06T20:33:39"/>
    <s v="Bianca Metzler"/>
    <s v="Onafeko, Reni"/>
    <s v="BCG"/>
    <s v="Attn. Reni: EVS Acknowledgement: Abbott Research_RES1065637_February 6, 2020"/>
    <s v="Thank you for your reply, Reni. Our India center resumes operations at 3:30 am GMT but they will be in a better position to update you on delivery timelines as this depends on their internal allocation for the day and on how much time will be needed to cover this topic.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Onafeko, Reni &lt;Onafeko.Reni@"/>
    <e v="#VALUE!"/>
    <n v="0"/>
    <x v="4"/>
    <d v="2020-02-06T00:00:00"/>
    <x v="0"/>
    <x v="135"/>
    <s v="Correct"/>
  </r>
  <r>
    <n v="654"/>
    <d v="2020-02-06T20:35:04"/>
    <s v="Katherine Arcaya"/>
    <s v="Jain, Nikhil (NYC); Neha Sharma"/>
    <s v="BCG"/>
    <s v="RE: Attn. Nikhil: Evalueserve Deliverable: Evalueserve question_RES1064441_February 06, 2020"/>
    <s v="Hi Nikhil,_x000d_  _x000d_   _x000d_  _x000d_  Thank you for your Email. Please note that we will always keep you updated on the total hours of efforts committed to you, consisting of the sum of hours invested. In this case, Neha meant that we have spent 3.75 hours total (cumulative) working with you, which correspond to 2.25 hours from Chile center and 1.5 hours from India center. _x000d_  _x000d_   _x000d_  _x000d_  The main purpose of this is to have a consolidated number of hours to make the process of billing more expedite._x000d_  _x000d_   _x000d_  _x000d_  Hope this Email solves your doubt. In case of any further questions or comments,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Jain, Nikhil (NYC) [mailto:Jain.Nikhil3@"/>
    <e v="#VALUE!"/>
    <n v="0"/>
    <x v="0"/>
    <d v="2020-02-06T00:00:00"/>
    <x v="0"/>
    <x v="112"/>
    <s v="Correct"/>
  </r>
  <r>
    <n v="655"/>
    <d v="2020-02-06T20:43:30"/>
    <s v="Tamara Weitzel"/>
    <s v="Tan.Alethea@bcg.com"/>
    <s v="BCG"/>
    <s v="Attn. Alethea: Evalueserve Acknowledgement: Request for news scan on Coronavirus_RES1065660_February 06, 2020"/>
    <s v="Hi Alethea,_x000d_  _x000d_   _x000d_  _x000d_  Thanks for sharing this request with us._x000d_  _x000d_   _x000d_  _x000d_  Please note that we can assist you on this request tomorrow, February 7, from our center in Chile. Given a go-ahead, we will be able to initiate efforts after we resume operations at 12:00 pm GMT (January 7)._x000d_  _x000d_   _x000d_  _x000d_  In case we can start working today, we will let you know. Hope this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Thursday, February 6, 2020 12:0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5660 &lt;https://bcg.service-now.com/nav_to.do?uri=u_request_drs_kpo_evs.do%3Fsys_id=b0390cf11bb2cc54b176964ead4bcb7e%26sysparm_stack=u_request_drs_kpo_evs_list.do&gt; _x000d_  Requestor: Tan Alethea_x000d_  Request Subject: 247767-57 : Request for news scan on Coronavirus_x000d_  Requested Deadline: _x000d_  _x000d_  Original Request:_x000d_  From: Tan.Alethea@"/>
    <e v="#VALUE!"/>
    <n v="0"/>
    <x v="0"/>
    <d v="2020-02-06T00:00:00"/>
    <x v="0"/>
    <x v="136"/>
    <s v="Correct"/>
  </r>
  <r>
    <n v="656"/>
    <d v="2020-02-06T20:45:27"/>
    <s v="Katherine Arcaya"/>
    <s v="Jain, Nikhil (NYC); Neha Sharma"/>
    <s v="BCG"/>
    <s v="RE: Attn. Nikhil: Evalueserve Deliverable: Evalueserve question_RES1064441_February 06, 2020"/>
    <s v="Absolutely, Nikhil 😊. Do not hesitate to reach out in case you have further doubts, or if you require support from our sid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Jain, Nikhil (NYC) [mailto:Jain.Nikhil3@"/>
    <e v="#VALUE!"/>
    <n v="0"/>
    <x v="0"/>
    <d v="2020-02-06T00:00:00"/>
    <x v="0"/>
    <x v="112"/>
    <s v="Correct"/>
  </r>
  <r>
    <n v="657"/>
    <d v="2020-02-06T20:48:41"/>
    <s v="Tamara Weitzel"/>
    <s v="Tan, Alethea"/>
    <s v="BCG"/>
    <s v="RE: Attn. Alethea: Evalueserve Acknowledgement: Request for news scan on Coronavirus_RES1065660_February 06, 2020"/>
    <s v="Hi Alethea,_x000d_  _x000d_   _x000d_  _x000d_  Thanks for your note and go-ahead. We will add this request in our pipeline for tomorrow and keep you updated in case we can initiate efforts today.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n, Alethea &lt;Tan.Alethea@"/>
    <e v="#VALUE!"/>
    <n v="0"/>
    <x v="0"/>
    <d v="2020-02-06T00:00:00"/>
    <x v="0"/>
    <x v="136"/>
    <s v="Correct"/>
  </r>
  <r>
    <n v="658"/>
    <d v="2020-02-06T20:56:34"/>
    <s v="Tamara Weitzel"/>
    <s v="Mujera, Shirley"/>
    <s v="BCG; Varunika Shah; Meenu Kumari"/>
    <s v="RE: Attn. Shirley: Evalueserve Update: Telco pricing _RES1064073_ February 06, 2020"/>
    <s v="H Shirley,_x000d_  _x000d_   _x000d_  _x000d_  Thanks for your note. Our colleagues will continue working on your request tomorrow as suggested.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Mujera, Shirley &lt;Mujera.Shirley@"/>
    <e v="#VALUE!"/>
    <n v="0"/>
    <x v="0"/>
    <d v="2020-02-06T00:00:00"/>
    <x v="0"/>
    <x v="108"/>
    <s v="Correct"/>
  </r>
  <r>
    <n v="659"/>
    <d v="2020-02-06T21:14:53"/>
    <s v="Andra Ciobanu"/>
    <s v="Terada.Ikuko@bcg.com"/>
    <s v="BCG"/>
    <s v="Attn. Ikuko: EVS - BCG - Deliverable _RESearch: the history / scheme of Q400 from bombardier to longview_RES1065053_February 6, 2020"/>
    <s v="Hi Ikuko,_x000d_  _x000d_   _x000d_  _x000d_  Hope my Email finds you well. I am coming back with my findings for this request._x000d_  _x000d_   _x000d_  _x000d_  I have leveraged press articles to identify the desired details. The information has been compiled in the attached Excel file, covering both fundamental and more detailed aspects. I have also added some additional data that I thought might prove useful in the rows entitled “Other details” and “Future plans”. For your reference, I have attached the Factiva articles referenced in the source columns as well. _x000d_  _x000d_   _x000d_  _x000d_  Please note that information on the funding of the acquisition is not available, neither in the numerous articles consulted nor through a separate Web search. Also, Longview does not publish financial records, that could shed more light on the matter._x000d_  _x000d_   _x000d_  _x000d_  Efforts Invested: 3 Hours _x000d_  _x000d_  Charge Code: 129141-16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results are useful for your project. Please let us know whenever assistance is needed on this or anything else and we will gladly help.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Thursday, February 6, 2020 12:01 PM_x000d_  To: Terada, Ikuko &lt;Terada.Ikuko@"/>
    <s v="129141-16_x000d_  "/>
    <n v="3"/>
    <x v="4"/>
    <d v="2020-02-06T00:00:00"/>
    <x v="77"/>
    <x v="137"/>
    <s v="Correct"/>
  </r>
  <r>
    <n v="660"/>
    <d v="2020-02-06T21:31:12"/>
    <s v="Pablo Huber"/>
    <s v="Aamo, Ingrid"/>
    <s v="BCG; Herskind, Kristoffer"/>
    <s v="RE: Attn. Ingrid: Evalueserve Deliverable: Weekly copies of website front page_RES1008505_ February 06, 2020"/>
    <s v="Hi Ingrid and Kristoffer,_x000d_  _x000d_   _x000d_  _x000d_  Please find attached the deliverable for your weekly request._x000d_  _x000d_   _x000d_  _x000d_  We have gathered all screenshots from Pandora websites for countries previously listed. Kindly let us know if you have any update on this.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Pablo Huber _x000d_  Sent: Thursday, January 30, 2020 2:33 PM_x000d_  To: Aamo, Ingrid &lt;Aamo.Ingrid@"/>
    <e v="#VALUE!"/>
    <n v="0"/>
    <x v="0"/>
    <d v="2020-02-06T00:00:00"/>
    <x v="0"/>
    <x v="138"/>
    <s v="Correct"/>
  </r>
  <r>
    <n v="661"/>
    <d v="2020-02-06T21:34:03"/>
    <s v="Bruno Pasten"/>
    <s v="Ong, Wei Jian"/>
    <s v="BCG; Katherine Arcaya; (Kardok) Wendt, Meghan"/>
    <s v="RE: Attn. Samuel: Evalueserve Deliverable: Socialbakers sentiment analysis_RES1063166_Feb 6, 2020"/>
    <s v="Hi Wei,_x000d_  _x000d_   _x000d_  _x000d_  Please find attached the deliverable for your request. Today, we were able to categorize the remaining 68 reviews from G2’s website. Also, we covered 20 reviews and their 40 categorizations (for likes and dislikes) from Gartner’s website._x000d_  _x000d_   _x000d_  _x000d_  Please note that information output provided by Gartner was different from G2, we added information from like and dislike section but also considered the overall description for the categorization process._x000d_  _x000d_   _x000d_  _x000d_  Efforts Invested: 5 Hours (Total Hours: 14 Hours)_x000d_  _x000d_  Charge Code: 317298-78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shared work is helpful. Let us know in case you require further research support, and we will book the earliest available slot for assisting you._x000d_  _x000d_   _x000d_  _x000d_  Have a great day ahead!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Thursday, February 06, 2020 9:52 AM_x000d_  To: Ong, Wei Jian &lt;Ong.WeiJian@"/>
    <s v="317298-78_x000d_  "/>
    <n v="5"/>
    <x v="0"/>
    <d v="2020-02-06T00:00:00"/>
    <x v="72"/>
    <x v="91"/>
    <s v="Correct"/>
  </r>
  <r>
    <n v="662"/>
    <d v="2020-02-06T21:39:20"/>
    <s v="Pablo Huber"/>
    <s v="Connor, Tim"/>
    <s v="BCG; Katherine Arcaya; Prashant Singh"/>
    <s v="RE: Attn. Tim: Evalueserve Update: Retail SKU Counting_RES1059622_February 05, 2020"/>
    <s v="Tim,_x000d_  _x000d_   _x000d_  _x000d_  No problem, I have CC’ed my colleague Prashant who coordinates workflow in India Center, he will reach out to you with more details and delivery timelines once back in the office tomorrow morning._x000d_  _x000d_   _x000d_  _x000d_  Kind regards,_x000d_  _x000d_   _x000d_  _x000d_  Pablo Huber | Business Analyst | Evalueserve | +56 32 299 6100 (Anx. 6348)_x000d_  _x000d_  Evalueserve Chile S.A., Alvarez 646, Piso-10, Edf. Alcazar, Viña del Mar, 2580107 Chile_x000d_  _x000d_   _x000d_  _x000d_  From: Connor, Tim [mailto:Connor.Tim@"/>
    <e v="#VALUE!"/>
    <n v="0"/>
    <x v="0"/>
    <d v="2020-02-06T00:00:00"/>
    <x v="0"/>
    <x v="40"/>
    <s v="Correct"/>
  </r>
  <r>
    <n v="663"/>
    <d v="2020-02-06T21:42:42"/>
    <s v="Kathrin Groszhart"/>
    <s v="Tonke.Daniel@bcg.com"/>
    <s v="BCG"/>
    <s v="Attn. Daniel: EVS - BCG - Deliverable - Mapping 2-letter country codes to 4 Regions Europe. Middle East, Asia, Africa _RES1065318_ February 06, 2020"/>
    <s v="Hi Daniel,_x000d_  _x000d_   _x000d_  _x000d_  I am reaching out with the deliverable. In order to categorize the countries I have conducted a General Internet search and mostly used 5 sources of information. _x000d_  _x000d_   _x000d_  _x000d_  Key points to note:_x000d_  _x000d_  *_x0009_I have added the sources in the Excel file at the end of the list._x000d_  *_x0009_I have considered all countries South of the US as belonging to Latin America. (Source &lt;https://www.britannica.com/topic/list-of-countries-in-Latin-America-2061416&gt; )_x000d_  *_x0009_Some of the listed countries belong to the Central Asian region. I have chosen either Middle East or Asia-Pacific for the region, depending on the countries’ location and added “Central Asia” as comment._x000d_  *_x0009_The exact countries that belong to Middle East are not quite clear as multiple sources state different information. Also, note that from the African countries I have only added Egypt to the Middle Eastern region. (Source 1 &lt;http://www.middleeastpdx.org/resources/original/geography-of-the-modern-middle-east-and-north-africa/&gt; , source 2 &lt;https://www.britannica.com/place/Middle-East&gt; )_x000d_  *_x0009_Whenever in doubt, the respective cells have been highlighted with yellow, for your reference, together with a comment about the situation encountered._x000d_  _x000d_   _x000d_  _x000d_  Efforts Invested: 3 Hours _x000d_  _x000d_  Charge Code: please share_x000d_  _x000d_   _x000d_  _x000d_  I hope the results prove useful and please let me know in case you need further help on this request or on anything else.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Tonke, Daniel &lt;Tonke.Daniel@"/>
    <s v="please share"/>
    <n v="3"/>
    <x v="4"/>
    <d v="2020-02-06T00:00:00"/>
    <x v="8"/>
    <x v="131"/>
    <s v="Correct"/>
  </r>
  <r>
    <n v="664"/>
    <d v="2020-02-06T21:42:40"/>
    <s v="Pablo Huber"/>
    <s v="Aamo, Ingrid"/>
    <s v="BCG; Herskind, Kristoffer"/>
    <s v="RE: Attn. Ingrid: Evalueserve Deliverable: Weekly copies of website front page_RES1008505_ February 06, 2020"/>
    <s v="Apologies for the multiple emails. Please find below the charged hours for today’s work._x000d_  _x000d_   _x000d_  _x000d_  Efforts Invested: 2.25 Hours (Total Hours: 64.5 Hours)_x000d_  _x000d_  Charge Code: 339101-58_x000d_  _x000d_   _x000d_  _x000d_  Kind regards,_x000d_  _x000d_  Pablo_x000d_  _x000d_   _x000d_  _x000d_  Pablo Huber | Business Analyst | Evalueserve | +56 32 299 6100 (Anx. 6348)_x000d_  _x000d_  Evalueserve Chile S.A., Alvarez 646, Piso-10, Edf. Alcazar, Viña del Mar, 2580107 Chile_x000d_  _x000d_   _x000d_  _x000d_  From: Pablo Huber _x000d_  Sent: Thursday, February 06, 2020 1:00 PM_x000d_  To: Aamo, Ingrid &lt;Aamo.Ingrid@"/>
    <s v="339101-58_x000d_  "/>
    <n v="2.25"/>
    <x v="0"/>
    <d v="2020-02-06T00:00:00"/>
    <x v="86"/>
    <x v="138"/>
    <s v="Correct"/>
  </r>
  <r>
    <n v="665"/>
    <d v="2020-02-06T22:22:53"/>
    <s v="Bianca Metzler"/>
    <s v="Klement.Eva@bcg.com"/>
    <s v="BCG"/>
    <s v="Attn. Eva: EVS - BCG - Update 3 - Website search _RES1063906_ February 06, 2020"/>
    <s v="Dear Eva,_x000d_  _x000d_   _x000d_  _x000d_  Many thanks for your reply and confirmation – I am sharing another update with the progress made today. There are still 18 players marked with “WIP” but do note that a part of them are already completed; we are left with doing some quality assurance check before sending them. As before, some websites were more difficult to work with and therefore, it has been more time consuming to gather the data._x000d_  _x000d_   _x000d_  _x000d_  Key points to note:_x000d_  _x000d_  *_x0009_For EQT, we have leveraged the company’s website and found the employees divided into 4 categories: Investment Advisory Professionals, Fund Management, Client Relations and Capital Raising, as well as Central Functions. For each category, we included those employees with the right functions and added them together into the table. However, please be aware that there were multiple employees for which the city was not mentioned on the website. We did include those in the total sum per country, but not to the city._x000d_  *_x0009_For Cerberus Capital Management, we did not include the office in Mongolia, as it is situated in Central Asia (Source &lt;https://www.cerberus.com/our-firm/locations/&gt; )_x000d_  *_x0009_​The only information offered by the Lone Star Funds website regarding its team was about the senior management individuals, which contains 1 President for Asia. Therefore, we did not count this in the file._x000d_  *_x0009_Some of the players do not have offices in the targeted geographies or we could not locate any individuals working in the respective offices. _x000d_  _x000d_   _x000d_  _x000d_  Efforts Invested: 7.5 Hours (Total Hours: 11.5 Hours)_x000d_  _x000d_  Charge Code: 12335-20_x000d_  _x000d_   _x000d_  _x000d_  We have blocked the necessary capacity to finish the remaining entries tomorrow and will reach out with another update, as soon as completed, no later than our EOD (5 pm, CET)._x000d_  _x000d_   _x000d_  _x000d_  Should you have any additional notes or suggestions to share with us, please feel free to reach out._x000d_  _x000d_   _x000d_  _x000d_  Wishing you a nice evening,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Klement, Eva &lt;Klement.Eva@"/>
    <s v="12335-20_x000d_  _x000d_"/>
    <n v="7.5"/>
    <x v="4"/>
    <d v="2020-02-06T00:00:00"/>
    <x v="60"/>
    <x v="107"/>
    <s v="Correct"/>
  </r>
  <r>
    <n v="666"/>
    <d v="2020-02-06T22:24:09"/>
    <s v="Tamara Weitzel"/>
    <s v="Sudbury, Leyla"/>
    <s v="Angela Nunez; Katherine Arcaya; BCG; Nitika Madad; Knopp, Lisa"/>
    <s v="RE: Attn. Lisa: Evalueserve Deliverable: Key players in Durable Medical Equipment_RES1064505_February 06, 2020"/>
    <s v="Hi Leyla,_x000d_  _x000d_   _x000d_  _x000d_  Thanks for you note, we are glad that our colleagues’ output were of help to you._x000d_  _x000d_   _x000d_  _x000d_  Please do reach out to us in case you need our assistance in the futur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udbury, Leyla &lt;Sudbury.Leyla@"/>
    <e v="#VALUE!"/>
    <n v="0"/>
    <x v="0"/>
    <d v="2020-02-06T00:00:00"/>
    <x v="0"/>
    <x v="113"/>
    <s v="Correct"/>
  </r>
  <r>
    <n v="667"/>
    <d v="2020-02-06T22:27:03"/>
    <s v="Tamara Weitzel"/>
    <s v="Terada, Ikuko"/>
    <s v="BCG; Andra Ciobanu"/>
    <s v="RE: Attn. Ikuko: EVS - BCG - Deliverable _RESearch: the history / scheme of Q400 from bombardier to longview_RES1065053_February 6, 2020"/>
    <s v="Hi Ikuko,_x000d_  _x000d_   _x000d_  _x000d_  Thanks for your note. We are glad that our colleagues’ output were of help to you._x000d_  _x000d_   _x000d_  _x000d_  Please let us know in case of any question or doubts.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erada, Ikuko &lt;Terada.Ikuko@"/>
    <e v="#VALUE!"/>
    <n v="0"/>
    <x v="0"/>
    <d v="2020-02-06T00:00:00"/>
    <x v="0"/>
    <x v="137"/>
    <s v="Correct"/>
  </r>
  <r>
    <n v="668"/>
    <d v="2020-02-06T22:41:37"/>
    <s v="Tamara Weitzel"/>
    <s v="Gagnon.Nathan@bcg.com"/>
    <s v="BCG"/>
    <s v="Attn. Nathan: Evalueserve Acknowledgement: Bass Pro_RES1065729_February 06, 2020"/>
    <s v="Hi Nathan,_x000d_  _x000d_   _x000d_  _x000d_  Thanks for sharing this request with us. Please note that at this moment the only operational center is Chile and unfortunately we are fully booked for the rest of the day. Our earliest available capacity is tomorrow, February 7, from our center in India._x000d_  _x000d_   _x000d_  _x000d_  Given a go-ahead, our colleagues will be able to initiate efforts after they resume operations at 9:30 pm CST (January 6). Let us know if this timeline is suitable. In case of any realignment in our workflow, we will let you know.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Thursday, February 6, 2020 12:54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ccccccccc &lt;https://bcg.service-now.com/nav_to.do?uri=u_request_drs_kpo_evs.do%3Fsys_id=4325dc391bb6cc54b176964ead4bcbaf%26sysparm_stack=u_request_drs_kpo_evs_list.do&gt; _x000d_  Requestor: Gagnon Nathan_x000d_  Request Subject: Bass Pro_x000d_  Requested Deadline: _x000d_  _x000d_  Original Request:_x000d_  From: Gagnon.Nathan@"/>
    <e v="#VALUE!"/>
    <n v="0"/>
    <x v="0"/>
    <d v="2020-02-06T00:00:00"/>
    <x v="0"/>
    <x v="139"/>
    <s v="Correct"/>
  </r>
  <r>
    <n v="669"/>
    <d v="2020-02-06T22:54:22"/>
    <s v="Tamara Weitzel"/>
    <s v="Schips, Timo"/>
    <s v="Rebollo, Cristina; BCG"/>
    <s v="Attn. Timo: Evalueserve Acknowledgement: Press research_February 06, 2020"/>
    <s v="Hi Timo,_x000d_  _x000d_   _x000d_  _x000d_  Thanks for reaching out to us._x000d_  _x000d_   _x000d_  _x000d_  Please note that we can assist you on this request tomorrow, February 7, from our center in Chile. Given a go-ahead, we will be able to initiate efforts after we resume operations at 1:00 pm CET (February 7)._x000d_  _x000d_   _x000d_  _x000d_  Regarding your question, we can deliver this information every morning and there is no need to send a request every week as long as we have a valid case code. We would also like to point out that a German speaking analyst will be conducting this search as we believe will be useful to find more results._x000d_  _x000d_   _x000d_  _x000d_  Let us know if this timelines are suitable for you. Looking forward to your commen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chips, Timo &lt;Schips.Timo@"/>
    <e v="#VALUE!"/>
    <n v="0"/>
    <x v="0"/>
    <d v="2020-02-06T00:00:00"/>
    <x v="0"/>
    <x v="7"/>
    <s v="Correct"/>
  </r>
  <r>
    <n v="670"/>
    <d v="2020-02-06T22:56:18"/>
    <s v="Tamara Weitzel"/>
    <s v="Gagnon, Nathan"/>
    <s v="BCG"/>
    <s v="RE: Attn. Nathan: Evalueserve Acknowledgement: Bass Pro_RES1065729_February 06, 2020"/>
    <s v="Hi Nathan,_x000d_  _x000d_   _x000d_  _x000d_  Thanks for your note and go-ahead. We will add this request in our colleagues’ pipeline for tomorrow.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Gagnon, Nathan &lt;Gagnon.Nathan@"/>
    <e v="#VALUE!"/>
    <n v="0"/>
    <x v="0"/>
    <d v="2020-02-06T00:00:00"/>
    <x v="0"/>
    <x v="139"/>
    <s v="Correct"/>
  </r>
  <r>
    <n v="671"/>
    <d v="2020-02-06T22:58:13"/>
    <s v="Sofia Gonzalez"/>
    <s v="To, Carmen"/>
    <s v="BCG"/>
    <s v="RE: Attn. Carmen: Evalueserve Deliverable: Help finding holistic wellness campaigns by employers_RES1062116_Feb 05, 2020"/>
    <s v="Hi Carmen,_x000d_  _x000d_   _x000d_  _x000d_  Please note that we are running at full capacity today with previously committed requests. However, in case useful, we will be able to assist you tomorrow Friday from our Chile center as soon as we resume operations for the day. Let us know in case this is suitable._x000d_  _x000d_  Looking forward to hear back from you.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
    <e v="#VALUE!"/>
    <n v="0"/>
    <x v="0"/>
    <d v="2020-02-06T00:00:00"/>
    <x v="0"/>
    <x v="60"/>
    <s v="Correct"/>
  </r>
  <r>
    <n v="672"/>
    <d v="2020-02-06T23:52:12"/>
    <s v="Tamara Weitzel"/>
    <s v="Vekilov.Dessy@bcg.com"/>
    <s v="BCG"/>
    <s v="Attn. Dessy: Evalueserve Acknowledgement: Company Research_RES1065851_February 06, 2020"/>
    <s v="Hi Dessy,_x000d_  _x000d_   _x000d_  _x000d_  Thanks for sharing this request with us. Please note that the only operational center at this moment is Chile and we are fully booked with previously pipeline requests, hence the earliest capacity available is tomorrow, February 7, from our center in India. Given a go-ahead, our colleagues will be able to initiate efforts after they resume operations at 9:30 pm CST (February 6)._x000d_  _x000d_   _x000d_  _x000d_  Let us know if this timeline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06T00:00:00"/>
    <x v="0"/>
    <x v="140"/>
    <s v="Correct"/>
  </r>
  <r>
    <n v="673"/>
    <d v="2020-02-07T00:14:31"/>
    <s v="Tamara Weitzel"/>
    <s v="Vekilov.Dessy@bcg.com"/>
    <s v="Prashant Singh; BCG"/>
    <s v="RE: Attn. Dessy: Evalueserve Acknowledgement: Company Research_RES1065851_February 06, 2020"/>
    <s v="Hi Dessy,_x000d_  _x000d_   _x000d_  _x000d_  Thanks for your note and go-ahead. Our colleagues should be bale to deliver their output by that time, in case of any update regarding the research, they will get in touch with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mara Weitzel &lt;Tamara.Weitzel@evalueserve.com&gt; _x000d_  Sent: Thursday, February 6, 2020 3:39 PM_x000d_  To: BCG &lt;BCG@evalueserve.com&gt;_x000d_  Cc: Prashant Singh &lt;Prashant.Singh@evalueserve.com&gt;_x000d_  Subject: RE: Attn. Dessy: Evalueserve Acknowledgement: Company Research_RES1065851_February 06, 2020_x000d_  _x000d_   _x000d_  _x000d_  Copying the DL_x000d_  _x000d_   _x000d_  _x000d_  Tamara Weitzel | Research Lead | Evalueserve | +56 32 299 6100 (Extn. 6201) _x000d_  _x000d_   _x000d_  _x000d_  Evalueserve Chile S.A., Alvarez 646, Piso-10, Edf. Alcazar, Viña del Mar, 2580107 Chile_x000d_  _x000d_   _x000d_  _x000d_  From: Vekilov, Dessy &lt;Vekilov.Dessy@"/>
    <e v="#VALUE!"/>
    <n v="0"/>
    <x v="0"/>
    <d v="2020-02-06T00:00:00"/>
    <x v="0"/>
    <x v="140"/>
    <s v="Correct"/>
  </r>
  <r>
    <n v="674"/>
    <d v="2020-02-07T00:37:42"/>
    <s v="Sofia Gonzalez"/>
    <s v="Dick.Kenneth@bcg.com"/>
    <s v="BCG"/>
    <s v="RE: Attn. Kenneth: Evalueserve Update: Research on emerging technologies and applications_RES1064646_Feb 6, 2020"/>
    <s v="Hi Kenneth,_x000d_  _x000d_   _x000d_  _x000d_  Please find attached an update for your request._x000d_  _x000d_   _x000d_  _x000d_  We have been able to deploy multiple analysts (2) in order to speed up work and cover more Applications/technologies. So far we were able to complete 3 Applications, however, the task has been more time consuming than expected due to the nature of the scope the data is very scattered, we have had to go through multiple reports, news, companies’ webpages, etc., in order to locate the requested information._x000d_  _x000d_   _x000d_  _x000d_  Points to note:_x000d_  _x000d_  *         For “Well-head monitoring systems for decommissioned wells in upstream oil &amp; gas” information was very scattered and not very accurate to the scope. We have been able to answer 3 out of 5 questions and also included some comments that might be of your interest. Also, we came across two sources that give a preview of a paid report that seem to contain the required information, however, we cannot access it, see the following: Global Well Abandonment Services Market 2019-2023| Emergence of Rigless Well Abandonment Techniques to Boost Growth| Technavio &lt;https://www.oilandgas360.com/global-well-abandonment-services-market-2019-2023-emergence-of-rigless-well-abandonment-techniques-to-boost-growth-technavio/&gt; ._x000d_  _x000d_  *         For “Leak detection monitoring in upstream oil &amp; gas (for CO2 and methane)” there was more information available and also we came across another report from Technavio that seems to have the required information: Global Leak Detection Market for Oil and Gas Industry 2017-2021 &lt;https://www.technavio.com/report/global-oil-and-gas-global-leak-detection-market-oil-and-gas-industry-2017-2021?utm_source=T1&amp;utm_medium=BW&amp;utm_campaign=Media&gt; ._x000d_  _x000d_  *         For “Autonomous underwater vehicles for use in inspection”, we have located 6 emerging technologies, within we found the companies delivering these technologies. Also we came across 8 startups doing interesting technology within AUVs. We could not locate the adoption rate and for the profitability of the technologies we came across a general approach. Within the search we discovered some reports that might be useful for your work , such as Report &quot;The global market for autonomous underwater vehicles (AUVs)&quot; &lt;https://www.prnewswire.com/news-releases/the-global-market-for-autonomous-underwater-vehicles-auvs-reached-6715-million-in-2017-300597198.html&gt;  and &quot; GLOBAL OFFSHORE AUV MARKET RESEARCH REPORT 2018&quot; &lt;https://www.marketwatch.com/press-release/offshore-auv-market-size-2019-2025-in-depth-study-market-size-growth-scope-future-expectations-market-overview-and-forecast-research-market-growth-2019-10-16&gt; _x000d_  _x000d_  *         We also came across the Energy Dais &lt;https://www.energydais.com/&gt; : Energy Dais, the largest online oil and gas directory, presents the most comprehensive list of the leading AUV manufacturers in India, Middle East, USA &amp; Canada. Prospects can choose from a list of handpicked AUV suppliers and manufacturing companies to get the best quote and best value for their operational requirements, for additional information._x000d_  _x000d_  *         As mentioned above, so far we have not been able to locate information regarding the questions “What is the adoption rate of the new technologies?” and “What is the typical profitability of the technologies?”. For “What is the typical profitability of the technologies?” we have included information regarding the state of the industry/market as a proxy in case useful._x000d_  _x000d_   _x000d_  _x000d_  Efforts Invested: 9 Hours_x000d_  _x000d_  Charge Code: 347959-06_x000d_  _x000d_   _x000d_  _x000d_  As of now, we have 4 more Applications to cover, hence, we will not be able to meet your deadline. Please let us know in case a deadline extension is possible._x000d_  _x000d_  In the meantime we will continue working on the remaining applications covering as much as possible until our EOD (in around 3 hours). Hope this is suitable to you._x000d_  _x000d_   _x000d_  _x000d_  Looking forward to your comments.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hursday, February 06, 2020 10:12 AM_x000d_  To: Dick.Kenneth@"/>
    <s v="347959-06_x000d_  "/>
    <n v="9"/>
    <x v="0"/>
    <d v="2020-02-06T00:00:00"/>
    <x v="87"/>
    <x v="114"/>
    <s v="Correct"/>
  </r>
  <r>
    <n v="675"/>
    <d v="2020-02-07T01:41:23"/>
    <s v="Katherine Arcaya"/>
    <s v="Liu, Susan"/>
    <s v="BCG"/>
    <s v="RE: Attn. Susan: Evalueserve Deliverable: New York state health care spending_RES1057947_Jan 30, 2020"/>
    <s v="Hi Susan,_x000d_  _x000d_   _x000d_  _x000d_  Yes, we are in the process of compiling and consolidating results, so we will be sharing our findings in the next hour. Hope this is suitabl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Liu, Susan [mailto:Liu.Susan@"/>
    <e v="#VALUE!"/>
    <n v="0"/>
    <x v="0"/>
    <d v="2020-02-06T00:00:00"/>
    <x v="0"/>
    <x v="115"/>
    <s v="Correct"/>
  </r>
  <r>
    <n v="676"/>
    <d v="2020-02-07T02:23:52"/>
    <s v="Tamara Weitzel"/>
    <s v="Wang, Wray"/>
    <s v="BCG; Amit Sampaul; Nicolas Quagliotti; Rajat Jain (Caps-08); Bhawna Vashisth"/>
    <s v="RE: Attn. Wray: Evalueserve Update: Data request on all sectors_RES1059483_February 03, 2020"/>
    <s v="Hi Wray,_x000d_  _x000d_   _x000d_  _x000d_  Thanks for sharing this follow up request with us._x000d_  _x000d_   _x000d_  _x000d_  Our colleagues from our center in India will assist you on this task tomorrow, February 7. They will get in touch with you before initiating efforts and let you know in case of any doubt or question.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Wang, Wray &lt;Wang.Wray@"/>
    <e v="#VALUE!"/>
    <n v="0"/>
    <x v="0"/>
    <d v="2020-02-06T00:00:00"/>
    <x v="0"/>
    <x v="30"/>
    <s v="Correct"/>
  </r>
  <r>
    <n v="677"/>
    <d v="2020-02-07T02:29:54"/>
    <s v="Tamara Weitzel"/>
    <s v="Vekilov.Dessy@bcg.com"/>
    <s v="Prashant Singh; BCG"/>
    <s v="RE: Attn. Dessy: Evalueserve Acknowledgement: Company Research_RES1065851_February 06, 2020"/>
    <s v="Hi Dessy,_x000d_  _x000d_   _x000d_  _x000d_  Apologies for the multiple emails. I just wanted to let you know that we do not have access to Capital IQ database, instead we use Thomson One by Reuters for public companies, which is the case of Gazprom. Please let us know if this database is suitable for your research.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mara Weitzel &lt;Tamara.Weitzel@evalueserve.com&gt; _x000d_  Sent: Thursday, February 6, 2020 3:44 PM_x000d_  To: Vekilov.Dessy@"/>
    <e v="#VALUE!"/>
    <n v="0"/>
    <x v="0"/>
    <d v="2020-02-06T00:00:00"/>
    <x v="0"/>
    <x v="140"/>
    <s v="Correct"/>
  </r>
  <r>
    <n v="678"/>
    <d v="2020-02-07T02:38:03"/>
    <s v="Tamara Weitzel"/>
    <s v="Chaudhury.Azraa@bcg.com"/>
    <s v="BCG"/>
    <s v="Attn. Arzaa: Evalueserve Acknowledgement: Proteomic databases_RES1065996_February 06, 2020"/>
    <s v="Hi Arzaa,_x000d_  _x000d_   _x000d_  _x000d_  Thanks for sharing this request with us. Please note that the only operational center at this moment is Chile, but we are fully booked for the day and about to close operations, hence the earliest capacity available is tomorrow, February 7 from our center in India._x000d_  _x000d_   _x000d_  _x000d_  Given a go-ahead, our colleagues will be able to initiate efforts after they resume operations at 10:30 pm EST (February 6). Let us know if this timeline is suitable for you.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06T00:00:00"/>
    <x v="0"/>
    <x v="141"/>
    <s v="Correct"/>
  </r>
  <r>
    <n v="679"/>
    <d v="2020-02-07T02:41:33"/>
    <s v="Tamara Weitzel"/>
    <s v="Vekilov, Dessy"/>
    <s v="Prashant Singh; BCG"/>
    <s v="RE: Attn. Dessy: Evalueserve Acknowledgement: Company Research_RES1065851_February 06, 2020"/>
    <s v="Hi Dessy,_x000d_  _x000d_   _x000d_  _x000d_  Thanks for your update. Our colleagues will focus on the rest of your queries as suggested and skip the financial data.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Vekilov, Dessy &lt;Vekilov.Dessy@"/>
    <e v="#VALUE!"/>
    <n v="0"/>
    <x v="0"/>
    <d v="2020-02-06T00:00:00"/>
    <x v="0"/>
    <x v="140"/>
    <s v="Correct"/>
  </r>
  <r>
    <n v="680"/>
    <d v="2020-02-07T03:02:59"/>
    <s v="Katherine Arcaya"/>
    <s v="Liu, Susan"/>
    <s v="BCG"/>
    <s v="RE: Attn. Susan: Evalueserve Deliverable: New York state health care spending_RES1057947_Feb 6, 2020"/>
    <s v="Hi Susan,_x000d_  _x000d_   _x000d_  _x000d_  Thank you for your patience. We are coming back with our results for this task._x000d_  _x000d_   _x000d_  _x000d_  Points to note_x000d_  _x000d_   _x000d_  _x000d_  *         In terms of methodology, we aimed at locating consolidated sources where we could located the requested data._x000d_  _x000d_  *         We divided the request into 2 parts: New Jersey Healthcare Expenditure (Questions 1 and 2) and Medicaid Spending and Enrollment (Questions 3 and 4)._x000d_  _x000d_   _x000d_  _x000d_  *         Part 1: New Jersey Healthcare Expenditure_x000d_  _x000d_  o   To address this part, we were able to locate the Open Data Center from the State of New Jersey (Source &lt;https://data.nj.gov/Government-Finance/YourMoney-Agency-Expenditures/apet-rp2i/data&gt; ). This source contains detailed information of healthcare expenditure for NY, from 2003 until 2020._x000d_  _x000d_  o   Data was presented raw, so we created different pivot tables and charts in order to make it easier for you to navigate through it._x000d_  _x000d_   _x000d_  _x000d_  *         Part 2: New Jersey Medicaid Spending and Enrollment_x000d_  _x000d_  o   Data on Medicaid expenditure was more difficult to locate. We were only able to find separate sources that provided us with the data for specific years (included in tab ‘Medicaid Spending’)._x000d_  _x000d_  o   Distribution of Medicaid spending was found only for 2018 (included in tab ‘Medicaid Spending’)._x000d_  _x000d_  o   During our search we came across Annual growth in Medicaid Spending from 1990 to 2014; we included this data in case it is useful for you._x000d_  _x000d_  o   In relation to enrollment, we could locate this data from 2005 until 2019._x000d_  _x000d_  o   We also located a monthly dataset from Jan 2014 until Oct 2019 which provides detailed information on Medicaid and CHIP Enrollment._x000d_  _x000d_   _x000d_  _x000d_  Efforts Invested: 7.5 Hours_x000d_  _x000d_  Charge Code: 09799-81_x000d_  _x000d_   _x000d_  _x000d_  We hope this information is useful for you. Please let us know in case of any questions or comments.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Liu, Susan [mailto:Liu.Susan@"/>
    <s v="09799-81_x000d_  _x000d_"/>
    <n v="7.5"/>
    <x v="0"/>
    <d v="2020-02-06T00:00:00"/>
    <x v="88"/>
    <x v="115"/>
    <s v="Correct"/>
  </r>
  <r>
    <n v="681"/>
    <d v="2020-02-07T03:05:38"/>
    <s v="Tamara Weitzel"/>
    <s v="Schips, Timo"/>
    <s v="Rebollo, Cristina; BCG"/>
    <s v="RE: Attn. Timo: Evalueserve Acknowledgement: Press research_February 06, 2020"/>
    <s v="Hi Timo,_x000d_  _x000d_   _x000d_  _x000d_  Thanks for your note and go-ahead. We will add this task in our pipeline for tomorrow and wait for your feedback to continue working with you in the next weeks._x000d_  _x000d_   _x000d_  _x000d_  Let us know if the articles should be in English, German or both. I am copying my colleague Marcela, who will be in charge of this task. 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chips, Timo &lt;Schips.Timo@"/>
    <e v="#VALUE!"/>
    <n v="0"/>
    <x v="0"/>
    <d v="2020-02-06T00:00:00"/>
    <x v="0"/>
    <x v="7"/>
    <s v="Correct"/>
  </r>
  <r>
    <n v="682"/>
    <d v="2020-02-07T03:07:11"/>
    <s v="Tamara Weitzel"/>
    <s v="Schips, Timo"/>
    <s v="Rebollo, Cristina; BCG; Marcela Landaeta"/>
    <s v="RE: Attn. Timo: Evalueserve Acknowledgement: Press research_February 06, 2020"/>
    <s v="Hi Timo,_x000d_  _x000d_   _x000d_  _x000d_  Apologies for the multiple emails. This time I am copying Marcela.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amara Weitzel &lt;Tamara.Weitzel@evalueserve.com&gt; _x000d_  Sent: Thursday, February 6, 2020 6:36 PM_x000d_  To: Schips, Timo &lt;Schips.Timo@"/>
    <e v="#VALUE!"/>
    <n v="0"/>
    <x v="0"/>
    <d v="2020-02-06T00:00:00"/>
    <x v="0"/>
    <x v="7"/>
    <s v="Correct"/>
  </r>
  <r>
    <n v="683"/>
    <d v="2020-02-07T03:07:41"/>
    <s v="Romina Paola Curti"/>
    <s v="Jimenez, Macarena"/>
    <s v="BCG"/>
    <s v="RE: Attn. Macarena: Evalueserve - Deliverable: Update on Colombia's Fuel Station Market Landscape_RES1047137_Jan 16, 2020"/>
    <s v="Hi Maca,_x000d_  _x000d_   _x000d_  _x000d_  No worries 😊. Thanks for sharing the charge code._x000d_  _x000d_   _x000d_  _x000d_  Have a great afternoon!_x000d_  _x000d_   _x000d_  _x000d_  Kind regards,_x000d_  _x000d_  Romina_x000d_  _x000d_   _x000d_  _x000d_   _x000d_  _x000d_  Romina Curti | Senior Research Lead | Evalueserve | +56 32 299 6100 (Extn. 6240) _x000d_  _x000d_   _x000d_  _x000d_  Evalueserve Chile S.A., Alvarez 646, Piso-10, Edf. Alcazar, Viña del Mar, 2580107 Chile_x000d_  _x000d_   _x000d_  _x000d_  From: Jimenez, Macarena &lt;Jimenez.Macarena@"/>
    <e v="#VALUE!"/>
    <n v="0"/>
    <x v="0"/>
    <d v="2020-02-06T00:00:00"/>
    <x v="0"/>
    <x v="116"/>
    <s v="Correct"/>
  </r>
  <r>
    <n v="684"/>
    <d v="2020-02-07T03:08:19"/>
    <s v="Tamara Weitzel"/>
    <s v="Gagnon, Nathan"/>
    <s v="BCG"/>
    <s v="RE: Attn. Nathan: Evalueserve Acknowledgement: Bass Pro_RES1065729_February 06, 2020"/>
    <s v="Hi Nathan,_x000d_  _x000d_   _x000d_  _x000d_  Thanks for your update. We will consider this task as cancelled from your end and release the capacity booked. _x000d_  _x000d_   _x000d_  _x000d_  Please do not hesitate in contacting us in case you need our assistance in a future request.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Gagnon, Nathan &lt;Gagnon.Nathan@"/>
    <e v="#VALUE!"/>
    <n v="0"/>
    <x v="0"/>
    <d v="2020-02-06T00:00:00"/>
    <x v="0"/>
    <x v="139"/>
    <s v="Correct"/>
  </r>
  <r>
    <n v="685"/>
    <d v="2020-02-07T03:20:07"/>
    <s v="Tamara Weitzel"/>
    <s v="Chaudhury, Azraa"/>
    <s v="BCG"/>
    <s v="RE: Attn. Azraa: Evalueserve Acknowledgement: Proteomic databases_RES1065996_February 06, 2020"/>
    <s v="Hi Azraa,_x000d_  _x000d_   _x000d_  _x000d_  Thanks for your note and go-ahead. We will add this request in our colleagues’ pipeline for tomorrow._x000d_  _x000d_   _x000d_  _x000d_  Apologies for misspelling your name in the last email sen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Chaudhury, Azraa &lt;Chaudhury.Azraa@"/>
    <e v="#VALUE!"/>
    <n v="0"/>
    <x v="0"/>
    <d v="2020-02-06T00:00:00"/>
    <x v="0"/>
    <x v="141"/>
    <s v="Correct"/>
  </r>
  <r>
    <n v="686"/>
    <d v="2020-02-07T03:23:47"/>
    <s v="Angela Nunez"/>
    <s v="Jain.Rohan2@bcg.com"/>
    <s v="BCG; Mirji.Akshay@bcg.com; Nall.Akanksha@bcg.com; Sakshi Sharma; Smarth Grover; Tanuj Anand"/>
    <s v="RE: Attn. Rohan: Evalueserve Update: Need support in collating info for auto ESO companies_RES1065389_February 06, 2020"/>
    <s v="Hi Rohan, _x000d_  _x000d_   _x000d_  _x000d_  Please find attached an update for your request. We have been able to cover 5 more companies and completed work on Continental. _x000d_  _x000d_   _x000d_  _x000d_  Additionally, please note that we have not worked on ESSOD Design as we are not sure what was the company you are looking for. We have come across this website &lt;http://www.essod.com/&gt; , however, it does not contain relevant information. _x000d_  _x000d_   _x000d_  _x000d_  Efforts Invested: 8 hours (Total hours: 15.5; India center: 7.5 hours; Chile center: 8 hours)_x000d_  _x000d_  Charge Code: Please share_x000d_  _x000d_   _x000d_  _x000d_  As our colleagues mentioned on their previous email, initially, it is taking more than expected time to gain understanding and capture the required information; however, we believe we will be able to cover the asked information more efficiently, tomorrow._x000d_  _x000d_   _x000d_  _x000d_  Way Forward: Please review the work shared so far and let us know in case of any queries. As mentioned by my colleagues, we have reserved capacity of multiple analysts to assist on this request tomorrow from our India center.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Thursday, February 06, 2020 11:40 AM_x000d_  To: Tanuj Anand &lt;Tanuj.Anand@evalueserve.com&gt;; Jain.Rohan2@"/>
    <s v="Please share"/>
    <n v="8"/>
    <x v="0"/>
    <d v="2020-02-06T00:00:00"/>
    <x v="8"/>
    <x v="134"/>
    <s v="Correct"/>
  </r>
  <r>
    <n v="687"/>
    <d v="2020-02-07T03:24:40"/>
    <s v="Tamara Weitzel"/>
    <s v="Schips, Timo"/>
    <s v="Rebollo, Cristina; BCG"/>
    <s v="RE: Attn. Timo: Evalueserve Acknowledgement: Press research_February 06, 2020"/>
    <s v="Hi Timo,_x000d_  _x000d_   _x000d_  _x000d_  Thanks for your update. We will conduct the research in both languages as requested.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chips, Timo &lt;Schips.Timo@"/>
    <e v="#VALUE!"/>
    <n v="0"/>
    <x v="0"/>
    <d v="2020-02-06T00:00:00"/>
    <x v="0"/>
    <x v="7"/>
    <s v="Correct"/>
  </r>
  <r>
    <n v="688"/>
    <d v="2020-02-07T03:26:15"/>
    <s v="Llindrisca Figueroa"/>
    <s v="Spindler, Laura"/>
    <s v="BCG; Tamara Weitzel; Prashant Singh"/>
    <s v="Attn. Laura: Evalueserve Update4: Integrations _RES1062183_ February 05, 2020"/>
    <s v="Hello Laura, _x000d_  _x000d_   _x000d_  _x000d_  Please find attached an update for your request. _x000d_  _x000d_   _x000d_  _x000d_  Today, we completed Constant Contact and covered CleverReach, Mailjet, Sendinblue, Mailify, Akna Email Market, AcyMailing and Wix is work in progress. _x000d_  _x000d_   _x000d_  _x000d_  Points to note: _x000d_  _x000d_  *         CleverReach and Akna Email Marketing provide their list of integrations without categories. In the cases where the integration was already on the list within a specific category, we added an X in the correspondents columns. When the integrations was not in the list, we put ‘no category’ in the Category column. _x000d_  _x000d_  *         For AcyMailing, we did not add the “Plugins developed by other teams” (3). Let us know if they are relevant for you to add them to the list. _x000d_  _x000d_  *         For Wix, we did not consider ‘Free Apps’, ‘Made by Wix’, ‘Newest Apps’, ‘Must-Have Apps’ as categories. We used the categories under Business Apps and More Tools. We hope this is ok with you._x000d_  _x000d_   _x000d_  _x000d_  Efforts Invested: 8 Hours (Total Hours: 25 Hours)_x000d_  _x000d_  Charge Code: 397273-10_x000d_  _x000d_   _x000d_  _x000d_  Way forward: Please review the work done so far and let us know if you have any remarks. We will continue working on this tomorrow, February 7, as soon as we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Thursday, February 06, 2020 9:31 AM_x000d_  To: Spindler, Laura &lt;Spindler.Laura@"/>
    <s v="397273-10_x000d_  "/>
    <n v="8"/>
    <x v="0"/>
    <d v="2020-02-06T00:00:00"/>
    <x v="53"/>
    <x v="65"/>
    <s v="Correct"/>
  </r>
  <r>
    <n v="689"/>
    <d v="2020-02-07T03:40:00"/>
    <s v="Pablo Huber"/>
    <s v="Connor, Tim"/>
    <s v="BCG; Katherine Arcaya; Prashant Singh"/>
    <s v="RE: Attn. Tim: Evalueserve Update: Retail SKU Counting_RES1059622_February 06, 2020"/>
    <s v="Hi Tim,_x000d_  _x000d_   _x000d_  _x000d_  Please find attached an update for your request._x000d_  _x000d_   _x000d_  _x000d_  Today, we completed page 4 and partially page 5 from section “Sheets &amp; Pillowcases” in Target’s website. Kindly note that we included new rows for different sizes and added all colors, separated by a comma, as you required._x000d_  _x000d_   _x000d_  _x000d_  Please note that in some cases, product profile did not show any brand related, for those we marked Label as “NA” and “Private Label”._x000d_  _x000d_   _x000d_  _x000d_  Effort hours: 4.5 Hours (Total hours: 14.5 Hours)_x000d_  _x000d_  Charge Code: 368178-04_x000d_  _x000d_   _x000d_  _x000d_  Way forward: Please review the work done so far and let us know if you have any comments. We will continue working on “Target” website tomorrow and please note that India Center will start working on “Bed Bath and Beyond” website as well, once the resume operations in around 6 hour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Pablo Huber _x000d_  Sent: Thursday, February 06, 2020 1:09 PM_x000d_  To: Connor, Tim &lt;Connor.Tim@"/>
    <s v="368178-04_x000d_  "/>
    <n v="0"/>
    <x v="0"/>
    <d v="2020-02-06T00:00:00"/>
    <x v="73"/>
    <x v="40"/>
    <s v="Error"/>
  </r>
  <r>
    <n v="690"/>
    <d v="2020-02-07T03:44:34"/>
    <s v="Sofia Gonzalez"/>
    <s v="Dick.Kenneth@bcg.com"/>
    <s v="BCG"/>
    <s v="RE: Attn. Kenneth: Evalueserve Deliverable: Research on emerging technologies and applications_RES1064646_Feb 6, 2020"/>
    <s v="Hi Kenneth,_x000d_  _x000d_   _x000d_  _x000d_  Please find attached the deliverable for your request._x000d_  _x000d_   _x000d_  _x000d_  We have been able to complete work for the remaining 4 applications, however, it is important to note that the results were on the lower side and information was very scattered. We have included proxy or additional data in some answers in case it is still useful to you. _x000d_  _x000d_   _x000d_  _x000d_  Points to note:_x000d_  _x000d_   _x000d_  _x000d_  *         In regards to “Sorting &amp; processing of hazardous waste” information was very scattered and mainly referred to methods of processing hazardous waste in general, not specifying technologies or companies. _x000d_  _x000d_  *         For “Self-healing pipes in the context of oil &amp; gas and water distribution” information was on the lower side. We found 3 technologies but all are work in progress, we assume they are still emerging. Please note that we did not locate adoption rates of their new technologies, we only found a general overviews, as well for profitability of the technologies._x000d_  _x000d_  *         For “Fast energy storage for use in power grid reliability”, information was not very straight forward. We found information for energy storage but not always related to power grid reliability. We found a general overview of the growth of the global market utility scale energy storage which we included in case it is still useful to your project._x000d_  _x000d_  *         Lastly, for “Advanced plastic sorting technologies for recycling” there was more information available on new technologies however, specific information on adoption rate and profitability was not available._x000d_  _x000d_   _x000d_  _x000d_  Efforts Invested: 6 Hours (Total Hours: 15 Hours)_x000d_  _x000d_  Charge Code: 347959-06_x000d_  _x000d_   _x000d_  _x000d_  We hope that the information shared is clear and useful._x000d_  _x000d_  Please review the work done and let us know in case of any comments or questions regarding the output or if you require further assistance.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hursday, February 06, 2020 4:08 PM_x000d_  To: Dick.Kenneth@"/>
    <s v="347959-06_x000d_  "/>
    <n v="6"/>
    <x v="0"/>
    <d v="2020-02-06T00:00:00"/>
    <x v="87"/>
    <x v="114"/>
    <s v="Correct"/>
  </r>
  <r>
    <n v="691"/>
    <d v="2020-02-07T04:04:08"/>
    <s v="Nicolas Quagliotti"/>
    <s v="Sentissi, Omar"/>
    <s v="BCG"/>
    <s v="RE: Attn. Omar: Evalueserve Update: Screening of O&amp;P component players_RES1063333_February 6, 2020"/>
    <s v="Hi Omar,_x000d_  _x000d_   _x000d_  _x000d_  Please find attached an update for your request._x000d_  _x000d_   _x000d_  _x000d_  Today, we have focused efforts on locating as many Prosthetic components manufacturers as possible. We conducted open Internet searches for main competitors of the Companies already listed on the excel file. Please note that, even though we were able to locate some companies located in Europe, most of the companies found are located in the USA. Also, note that this task has been time consuming. Indeed, a lot of companies that we spent time checking had to be discarded (location, not manufacturers). _x000d_  _x000d_   _x000d_  _x000d_  Additionally, we extracted a list of European Companies for ‘Orthopedic, Prosthetic, and Surgical Appliances and Supplies’, from Factiva database, attached on the excel file for your reference. However, as this is an extensive list, we believe that checking for all the companies will be time extensive. Kindly let us know if you would like us to do so._x000d_  _x000d_   _x000d_  _x000d_  Also, as we progressed on this request, we came across prostheses for surgical replacements manufacturers (e.g. hip replacement). Please let us know if these companies should also be under the scope._x000d_  _x000d_   _x000d_  _x000d_  Efforts Invested: 6 Hours (Total Hours: 18.5 Hours)_x000d_  _x000d_  Charge Code: 315789-50_x000d_  _x000d_   _x000d_  _x000d_  Way forward:_x000d_  _x000d_  Please review the work done so far and let us know in case of any comments. We have booked capacity from our Chile center to assist you tomorrow, February 7, in case you would like us to continue our searches, or if you have further instructions. 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
    <s v="315789-50_x000d_  "/>
    <n v="6"/>
    <x v="0"/>
    <d v="2020-02-06T00:00:00"/>
    <x v="75"/>
    <x v="92"/>
    <s v="Correct"/>
  </r>
  <r>
    <n v="692"/>
    <d v="2020-02-07T10:14:35"/>
    <s v="Siddharrth Kumar"/>
    <s v="Singh, Nidhi"/>
    <s v="BCG; Chourasia, Amber"/>
    <s v="Attn. Nidhi: Evalueserve Update: Request for Sustainability_RES1052804_February 07, 2020"/>
    <s v="Hi Nidhi,_x000d_  _x000d_   _x000d_  _x000d_  Greetings for the day!_x000d_  _x000d_   _x000d_  _x000d_  I am now resuming work on Task 1(B) and Task 2 for Midea Group. I will share an update on this, covering as much information as possible, by 7:00 pm IST, today (February 07, 2020)._x000d_  _x000d_   _x000d_  _x000d_  Let me know if you have any queries or suggestions in mind.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6 February 2020 18:28_x000d_  To: Singh, Nidhi &lt;Singh.Nidhi@"/>
    <e v="#VALUE!"/>
    <n v="0"/>
    <x v="1"/>
    <d v="2020-02-07T00:00:00"/>
    <x v="0"/>
    <x v="19"/>
    <s v="Correct"/>
  </r>
  <r>
    <n v="693"/>
    <d v="2020-02-07T10:14:49"/>
    <s v="Swapnil Jain"/>
    <s v="Koo, Hyunkyu"/>
    <s v="BCG"/>
    <s v="Attn. Hyunkyu: Evalueserve Update: Request data search for shipping companies' location _RES1065106_February 07, 2020"/>
    <s v="Hi Hyunkyu,_x000d_  _x000d_   _x000d_  _x000d_  We hope you had a chance to review the work done so far. _x000d_  _x000d_   _x000d_  _x000d_  We are resuming our efforts to capture the location details of the remaining 467 unique entries in the “Ship mgmt.” tab and 42 companies of “Shipping Co”. We will adopt the earlier used methodology for the requisites and share our update, covering maximum grounds possible by 11:00 PM Seoul time, today (February 07, 2020)._x000d_  _x000d_   _x000d_  _x000d_  Feel free to suggest any re-alignments,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_x000d_  Sent: 06 February 2020 19:21_x000d_  To: Koo, Hyunkyu &lt;Koo.Hyunkyu@"/>
    <e v="#VALUE!"/>
    <n v="0"/>
    <x v="1"/>
    <d v="2020-02-07T00:00:00"/>
    <x v="0"/>
    <x v="124"/>
    <s v="Correct"/>
  </r>
  <r>
    <n v="694"/>
    <d v="2020-02-07T10:17:53"/>
    <s v="Aman Bansal"/>
    <s v="Terada, Ikuko"/>
    <s v="BCG; Vandana Kushwaha"/>
    <s v="Attn. Ikuko: Evalueserve Update: Cases/Example: investment from government/public(inc public-private)funds to rescue private companies _RES1054774_February 07, 2020"/>
    <s v="Hi Ikuko,_x000d_  _x000d_   _x000d_  _x000d_  We wanted to know whether the information on CSALP’s ‘total debt’ needs to be captured or not. Based on your reply, we will spend some time to gather the requested data.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erada, Ikuko &lt;Terada.Ikuko@"/>
    <e v="#VALUE!"/>
    <n v="0"/>
    <x v="1"/>
    <d v="2020-02-07T00:00:00"/>
    <x v="0"/>
    <x v="122"/>
    <s v="Correct"/>
  </r>
  <r>
    <n v="695"/>
    <d v="2020-02-07T10:18:45"/>
    <s v="Aman Bansal"/>
    <s v="Khairallah.Hajar@bcg.com"/>
    <s v="BCG"/>
    <s v="Attn. Hajar: Evalueserve Update: Warehouses geodis_RES1063197_February 07, 2020"/>
    <s v="Hi Hajar,_x000d_  _x000d_   _x000d_  _x000d_  Thank you for your reply._x000d_  _x000d_   _x000d_  _x000d_  As suggested, we will cease our efforts after capturing the requested information for all the identified US facilities. Also, going forward, we will capture Geodis facilities source and not for the industries._x000d_  _x000d_   _x000d_  _x000d_  We will share an update by 8:30 AM Paris time, today (February 07, 2020)._x000d_  _x000d_   _x000d_  _x000d_  Let us know in case of any other re-alignment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Evalueserve.com Private Limited,Tower 6, 8th Floor, Candor Gurgaon One Realty Projects Pvt. Ltd., IT/ITES SEZ, Candor TechSpace, Tikri Sector-48, Gurugram-122001, Haryana, India_x000d_  _x000d_   _x000d_  _x000d_  From: Bianca Metzler &lt;bianca.metzler@evalueserve.com &lt;mailto:bianca.metzler@evalueserve.com&gt; &gt; _x000d_  Sent: 06 February 2020 19:52_x000d_  To: Khairallah, Hajar &lt;Khairallah.Hajar@"/>
    <e v="#VALUE!"/>
    <n v="0"/>
    <x v="1"/>
    <d v="2020-02-07T00:00:00"/>
    <x v="0"/>
    <x v="90"/>
    <s v="Correct"/>
  </r>
  <r>
    <n v="696"/>
    <d v="2020-02-07T10:19:45"/>
    <s v="Himanshu Gaur"/>
    <s v="Berrada.Sofia@bcg.com"/>
    <s v="BCG"/>
    <s v="RE: Attn. Sofia: Evalueserve Update 3: Vendor Assessment_RES1062164_February 7, 2020"/>
    <s v="Hi Sofia, _x000d_  _x000d_   _x000d_  _x000d_  Thank you for your reply. _x000d_  _x000d_   _x000d_  _x000d_  As suggested, we are pausing our efforts on this request and releasing the capacity booked from our end. However, please feel free to reach out to us in case you further need assistance on this request and we will book the earliest available slot to assist you. 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Looking forward to work with you on future assignment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o February 9, 2020 to control the outbreak of novel Coronavirus_x000d_  _x000d_   _x000d_  _x000d_  From: Berrada, Sofia &lt;Berrada.Sofia@"/>
    <e v="#VALUE!"/>
    <n v="0"/>
    <x v="1"/>
    <d v="2020-02-07T00:00:00"/>
    <x v="0"/>
    <x v="63"/>
    <s v="Correct"/>
  </r>
  <r>
    <n v="697"/>
    <d v="2020-02-07T10:25:22"/>
    <s v="Neha Sharma"/>
    <s v="Sato.Yusuke@bcg.com"/>
    <s v="BCG; Manpreet Kaur (Caps-08)"/>
    <s v="Attn. Yusuke: Evalueserve Update: Research for ESG/SDGs management of Global mega-bank _RES1063723_ February 07, 2020 "/>
    <s v="Hi Yusuke,_x000d_  _x000d_   _x000d_  _x000d_  Hope you had a chance to review the work shared yesterday._x000d_  _x000d_   _x000d_  _x000d_  We have reserved some capacity to assist you today on this request. Please let us know in case you would like us to continue work and we will get back to you with estimated delivery timelines. In case we do not hear back from you by 3 PM Tokyo time, today (February 07, 2020), we plan to release the booked capacity. _x000d_  _x000d_   _x000d_  _x000d_  Looking forward to your reply.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6 February 2020 19:29_x000d_  To: Sato.Yusuke@"/>
    <e v="#VALUE!"/>
    <n v="0"/>
    <x v="1"/>
    <d v="2020-02-07T00:00:00"/>
    <x v="0"/>
    <x v="105"/>
    <s v="Correct"/>
  </r>
  <r>
    <n v="698"/>
    <d v="2020-02-07T10:35:33"/>
    <s v="Rajat Jain (Caps-08)"/>
    <s v="Rajat Jain (Caps-08)"/>
    <s v="BCG"/>
    <s v="SEA Industrial Goods Newsletter - February 06, 2020"/>
    <m/>
    <e v="#VALUE!"/>
    <n v="0"/>
    <x v="1"/>
    <d v="2020-02-07T00:00:00"/>
    <x v="0"/>
    <x v="7"/>
    <s v="Correct"/>
  </r>
  <r>
    <n v="699"/>
    <d v="2020-02-07T10:36:10"/>
    <s v="Amit Sampaul"/>
    <s v="Shah.Harsh2@bcg.com"/>
    <s v="BCG; Prince Girdhar"/>
    <s v="Attn. Harsh: Evalueserve Update: Urgent Request Engine to sales mapping_RES1065037_February 07, 2020"/>
    <s v="Hi Harsh,_x000d_  _x000d_   _x000d_  _x000d_  Good Morning!_x000d_  _x000d_   _x000d_  _x000d_  We would like to connect over a call to discuss the output shared and your query on missing volume figures. After our discussion, we can further proceed, accordingly._x000d_  _x000d_  Looking forward to your reply,_x000d_  _x000d_  Warm regards,_x000d_  _x000d_  Prince and Amit_x000d_  _x000d_   _x000d_  _x000d_  Amit Sampaul | Senior Business Analyst | Evalueserve | + 91 124 462 1630 (Extn. 163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ah, Harsh (BGL) &lt;Shah.Harsh2@"/>
    <e v="#VALUE!"/>
    <n v="0"/>
    <x v="1"/>
    <d v="2020-02-07T00:00:00"/>
    <x v="0"/>
    <x v="128"/>
    <s v="Correct"/>
  </r>
  <r>
    <n v="700"/>
    <d v="2020-02-07T10:37:42"/>
    <s v="Shikha Singh (CaPs-08)"/>
    <s v="denHeijer.Brad@bcg.com"/>
    <s v="VazquezAnderson.Jorge@bcg.com; leypunskiy.eugene@bcg.com; BCG"/>
    <s v="Attn. Brad: Evalueserve Update: Bio-pharmaceutical Regulatory Processes _RES1063453_February 07, 2020"/>
    <s v="Hi Brad,_x000d_  _x000d_   _x000d_  _x000d_  Greetings for the day!_x000d_  _x000d_   _x000d_  _x000d_  I hope you had a chance to review the work shared earlier. I am resuming work on the task to locate information around the remaining three regulatory processes as mentioned below:_x000d_  _x000d_  *_x0009_Commitments tracking, reporting and close-out_x000d_  *_x0009_License management (variations including AR, renewals, referrals)_x000d_  *_x0009_Health Authority Interactions_x000d_  _x000d_   _x000d_  _x000d_  Keeping in alignment with the previously stated methodology; for each of the above mentioned processes, I will work on the below mentioned parameters:_x000d_  _x000d_  A._x0009_Identify good resources that discuss/describe/depict each of these processes in more detail and summarize the same_x000d_  B._x0009_Use the information from the resources identified in A to propose/show the major steps in each process _x000d_  _x000d_   _x000d_  _x000d_  I plan to compile my findings in an Excel file and share the final output by 12:30 AM Melbourne time, tomorrow (February 08,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6 February 2020 19:16_x000d_  To: denHeijer.Brad@"/>
    <e v="#VALUE!"/>
    <n v="0"/>
    <x v="1"/>
    <d v="2020-02-07T00:00:00"/>
    <x v="0"/>
    <x v="100"/>
    <s v="Correct"/>
  </r>
  <r>
    <n v="701"/>
    <d v="2020-02-07T10:40:36"/>
    <s v="Ritaban Mukhopadhyay"/>
    <s v="Golkari.Sina@bcg.com"/>
    <s v="BCG"/>
    <s v="Attn. Sina: Evalueserve Acknowledgement: Aggregates, Asphalt Plant Holding Companies_RES1065499_February 07, 2020"/>
    <s v="Hi Sina,_x000d_  _x000d_   _x000d_  _x000d_  I am initiating work to identify Holding companies for the shared list of 194 firms. As stated earlier, I will first leverage Orbis database and check for the desired results. In case, I am unable to find the required information, I will run a manual check for all the companies using the respective Company websites and will conduct a General Internet Search, and capture the Holding companies based on availability._x000d_  _x000d_   _x000d_  _x000d_  As suggested, I will cap my efforts to 10 hours and share an update, by 8:30 am New York time, today (February 7, 2020)._x000d_  _x000d_   _x000d_  _x000d_  Hope this works well with you.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itaban Mukhopadhyay _x000d_  Sent: 06 February 2020 17:44_x000d_  To: Golkari.Sina@"/>
    <e v="#VALUE!"/>
    <n v="0"/>
    <x v="1"/>
    <d v="2020-02-07T00:00:00"/>
    <x v="0"/>
    <x v="142"/>
    <s v="Correct"/>
  </r>
  <r>
    <n v="702"/>
    <d v="2020-02-07T10:41:55"/>
    <s v="Ankit Kumar Verma"/>
    <s v="Inumaru.Yuta@bcg.com"/>
    <s v="BCG"/>
    <s v="Attn. Yuta: Evalueserve Update: Industry 4.0 Factories Research_RES1058155_February 07, 2020"/>
    <s v="Hi Yuta, _x000d_  _x000d_   _x000d_  _x000d_  Good Afternoon, hope you had a chance to review the shared update._x000d_  _x000d_   _x000d_  _x000d_  I am continuing work, to collate a comprehensive list of facilities (manufacturing cosmetic products) for Unilever; along with identifying information on the asked datapoints for all the identified facilities._x000d_  _x000d_   _x000d_  _x000d_  Query: _x000d_  _x000d_  *_x0009_As mentioned in my previous Email, Unilever have ~300 subsidiaries &lt;https://www.encyclopedia.com/social-sciences-and-law/economics-business-and-labor/businesses-and-occupations/unilever&gt;  which have their own individual plants, in 90 countries and P&amp;G has ~137 plant locations &lt;https://www.pg.com/en_US/downloads/sustainability/reports/PG_2014_Sustainability_Report.pdf&gt;  globally. However all of these facilities are not manufacturing cosmetic products. Hence, please suggest if you would like me to capture all the facilities for both P&amp;G and Unilever_x000d_  *_x0009_Lixil Group Corporation &lt;https://www.lixil.com/en/about/about.html&gt;  is a Japanese manufacturer of building materials and housing equipment. Similarly, Kewpie’s &lt;https://www.kewpie.com/en/&gt;  product portfolio consists of Mayonnaise, Baby food, Sauces, Canned Food and others. Since, the line of business is not related to cosmetic, please suggest, if would like us to work on these company_x000d_  *_x0009_By the name Carbee, I did not identify any company. Hence, it would be great if you could share the link or additional details like business line, full name, headquarters, etc., so that I am able to identify the correct company_x000d_  _x000d_   _x000d_  _x000d_  For better alignment of work, please suggest a suitable time to connect over a call to discuss the queries and progress so far._x000d_  _x000d_   _x000d_  _x000d_  I will share my findings for the day, covering as much ground as possible, by 10:30 pm Tokyo time, today (February 07, 2020)._x000d_  _x000d_   _x000d_  _x000d_  Looking forward to your response on the querie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6 February 2020 18:52_x000d_  To: Inumaru.Yuta@"/>
    <e v="#VALUE!"/>
    <n v="0"/>
    <x v="1"/>
    <d v="2020-02-07T00:00:00"/>
    <x v="0"/>
    <x v="18"/>
    <s v="Correct"/>
  </r>
  <r>
    <n v="703"/>
    <d v="2020-02-07T10:49:28"/>
    <s v="Tanuj Anand"/>
    <s v="Jain.Rohan2@bcg.com"/>
    <s v="BCG; Mirji.Akshay@bcg.com; Nall.Akanksha@bcg.com; Sakshi Sharma; Smarth Grover; Angela Nunez"/>
    <s v="Attn. Rohan: Evalueserve Update: Need support in collating info for auto ESO companies_RES1065389_February 07, 2020"/>
    <s v="Hi Rohan,_x000d_  _x000d_   _x000d_  _x000d_  Hope you had a chance to review the work done so far._x000d_  _x000d_   _x000d_  _x000d_  As of now, we have covered 15 companies (India center: 5, Chile center: 5, BCG DRS team: 5) and are resuming work on the remaining 14 companies (from row 14 to 27). _x000d_  _x000d_   _x000d_  _x000d_  We have deployed multiple analysts on this task, and expect to finish all the remaining companies from our end. Also, if in case we have any issues, we will reach out to you and Akshay regarding the same._x000d_  _x000d_   _x000d_  _x000d_  As highlighted by our Chile team, for the company ‘ESSOD Design’ let us know which company you are looking for, since, the located website &lt;http://www.essod.com/&gt;  does not contain relevant information._x000d_  _x000d_   _x000d_  _x000d_  We will share our findings in an Excel file, by 7:00 pm IST, today (February 07, 2020)._x000d_  _x000d_   _x000d_  _x000d_  Let us know in case of any realignments,_x000d_  _x000d_   _x000d_  _x000d_  Best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gela Nunez &lt;Angela.Nunez@evalueserve.com &lt;mailto:Angela.Nunez@evalueserve.com&gt; &gt; _x000d_  Sent: 07 February 2020 03:24_x000d_  To: Jain.Rohan2@"/>
    <e v="#VALUE!"/>
    <n v="0"/>
    <x v="1"/>
    <d v="2020-02-07T00:00:00"/>
    <x v="0"/>
    <x v="134"/>
    <s v="Correct"/>
  </r>
  <r>
    <n v="704"/>
    <d v="2020-02-07T10:55:18"/>
    <s v="Aman Bansal"/>
    <s v="Wang.Wray@bcg.com"/>
    <s v="BCG; Bhawna Vashisth"/>
    <s v="Attn. Wray: Evalueserve Update: Data request on all sectors_RES1059483_February 07, 2020"/>
    <s v="Hi Wray,_x000d_  _x000d_   _x000d_  _x000d_  We are initiating work to locate the global market size (preferably 2019) and market growth (CAGR, 2020-2024 growth forecast) for the shared list of 22 sub-sectors. To source the information, we plan to leverage Industry reports, news articles, followed by conducting a General Internet search. As suggested, we will also include the sources for your reference._x000d_  _x000d_   _x000d_  _x000d_  We will send you the output by 5:30 PM KSA time, today._x000d_  _x000d_   _x000d_  _x000d_  Let us know in case of any changes or suggestions,_x000d_  _x000d_   _x000d_  _x000d_  Kind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Tamara Weitzel &lt;Tamara.Weitzel@evalueserve.com &lt;mailto:Tamara.Weitzel@evalueserve.com&gt; &gt; _x000d_  Sent: 07 February 2020 02:24_x000d_  To: Wang, Wray &lt;Wang.Wray@"/>
    <e v="#VALUE!"/>
    <n v="0"/>
    <x v="1"/>
    <d v="2020-02-07T00:00:00"/>
    <x v="0"/>
    <x v="30"/>
    <s v="Correct"/>
  </r>
  <r>
    <n v="705"/>
    <d v="2020-02-07T10:56:47"/>
    <s v="Rajat Jain (Caps-08)"/>
    <s v="Fockedey.Jan@bcg.com"/>
    <s v="BCG"/>
    <s v="Attn. Jan: Evalueserve Request Receipt: Market capitalization data for power utility companies_RES1066188_February 7, 2020"/>
    <s v="Hi Jan,_x000d_  _x000d_   _x000d_  _x000d_  Thank you for sharing request with us, _x000d_  _x000d_   _x000d_  _x000d_  The earliest available slot to assist you on this request is today, February 7, 2020 from our Chile centre. Let us know if the timeline works for you and we will book the bandwidth accordingly. _x000d_  _x000d_   _x000d_  _x000d_  Given a go-ahead, the team will share a detailed methodology along with the estimated delivery timelines once they initiate work on it by 9:30 AM Chile time (i.e. 8:30 pm Singapore time), today.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
    <e v="#VALUE!"/>
    <n v="0"/>
    <x v="1"/>
    <d v="2020-02-07T00:00:00"/>
    <x v="0"/>
    <x v="143"/>
    <s v="Correct"/>
  </r>
  <r>
    <n v="706"/>
    <d v="2020-02-07T11:02:00"/>
    <s v="Neha Sharma"/>
    <s v="Wong.HayTeng@bcg.com"/>
    <s v="BCG"/>
    <s v="Attn. Teng: Evalueserve Acknowledgment: Micro-lending_RES1065391_February 7, 2020"/>
    <s v="Hi Teng,_x000d_  _x000d_   _x000d_  _x000d_  Thank you for sharing the request with us._x000d_  _x000d_   _x000d_  _x000d_  I am initiating work to research information on how mobile wallets have started micro-lending and different innovative ways of how micro-lending has been used to drive financial inclusion (players, innovative/digital strategies deployed to get the unbanked to engage in micro-loans to get them to the banking system)._x000d_  _x000d_   _x000d_  _x000d_  To capture the required information, I will be conducting a General Internet search and also leverage Factiva database._x000d_  _x000d_   _x000d_  _x000d_  I will share my findings compiled in an Excel file, by 7:30 PM Kuala Lumpur Time, today (February 07, 2020). _x000d_  _x000d_   _x000d_  _x000d_  Let me know in case of any re-alignments,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ong, Hay Teng &lt;Wong.HayTeng@"/>
    <e v="#VALUE!"/>
    <n v="0"/>
    <x v="1"/>
    <d v="2020-02-07T00:00:00"/>
    <x v="0"/>
    <x v="133"/>
    <s v="Correct"/>
  </r>
  <r>
    <n v="707"/>
    <d v="2020-02-07T11:05:48"/>
    <s v="Nitika Madad"/>
    <s v="Chaudhary.Neil@bcg.com"/>
    <s v="BCG"/>
    <s v="Attn. Neil: Evalueserve Update_ Medical Institution Data Collection_RES1063648_ February 07, 2020"/>
    <s v="Hi Neil,_x000d_  _x000d_   _x000d_  _x000d_  Thank you for your Email and budget extension._x000d_  _x000d_   _x000d_  _x000d_  My colleague Rajat is on leave for a week, therefore, I will be assisting you on this task._x000d_  _x000d_   _x000d_  _x000d_  As suggested, I will prioritize the new list of 18 doctors shared in PowerPoint presentation to locate their academic publications and joining year at Piedmont as per the earlier stated methodology. Post that, I will move to the previous task to locate the publications of doctors captured under tab ‘A1 - staff for key sites’ of the Excel file._x000d_  _x000d_   _x000d_  _x000d_  I will compile my findings in a separate tab of the Excel file and share it with you by 05:30 am Los Angeles time, today (February 07, 2020).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ary, Neil &lt;Chaudhary.Neil@"/>
    <e v="#VALUE!"/>
    <n v="0"/>
    <x v="1"/>
    <d v="2020-02-07T00:00:00"/>
    <x v="0"/>
    <x v="104"/>
    <s v="Correct"/>
  </r>
  <r>
    <n v="708"/>
    <d v="2020-02-07T11:07:34"/>
    <s v="Vandana Kushwaha"/>
    <s v="Poon.Lynette@bcg.com"/>
    <s v="BCG"/>
    <s v="Attn. Lynette: Evalueserve Update: UOB Subsidiary Data Research _RES1059931_February 07, 2020"/>
    <s v="Hi Lynette,_x000d_  _x000d_   _x000d_  _x000d_  Hope you are doing well!_x000d_  _x000d_   _x000d_  _x000d_  We have resumed work to update financials for UOB Hong Kong in the earlier shared Excel file. We will share our first update by 4:00 PM SGT, today._x000d_  _x000d_   _x000d_  _x000d_  Do let me know in case of any real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ndana Kushwaha _x000d_  Sent: 06 February 2020 12:51_x000d_  To: Poon, Lynette &lt;Poon.Lynette@"/>
    <e v="#VALUE!"/>
    <n v="0"/>
    <x v="1"/>
    <d v="2020-02-07T00:00:00"/>
    <x v="0"/>
    <x v="24"/>
    <s v="Correct"/>
  </r>
  <r>
    <n v="709"/>
    <d v="2020-02-07T11:14:48"/>
    <s v="Ratika Saxena"/>
    <s v="Bechara.Wissam@bcg.com"/>
    <s v="BCG; Sanprati Sharma; Mansi Narang; Deepak Bansal (CaPS-08); Mujtaba.SyedAaqib@bcg.com"/>
    <s v="Attn. Wissam: Evalueserve Request Receipt: RES1065112 - KSA tourism specific data/ Other worldwide destinations tourism specific data_ February 06, 2020"/>
    <s v="Hi Wissam,_x000d_  _x000d_   _x000d_  _x000d_  We hope you are doing good!_x000d_  _x000d_   _x000d_  _x000d_  We are currently in process of scoping the request, and will get back to you with the detailed methodology and estimated timelines in some time._x000d_  _x000d_   _x000d_  _x000d_  Best regards,_x000d_  _x000d_  Evalueserve Team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Prashant Singh &lt;Prashant.Singh@evalueserve.com &lt;mailto:Prashant.Singh@evalueserve.com&gt; &gt; _x000d_  Sent: 06 February 2020 16:08_x000d_  To: Bechara, Wissam &lt;Bechara.Wissam@"/>
    <e v="#VALUE!"/>
    <n v="0"/>
    <x v="1"/>
    <d v="2020-02-07T00:00:00"/>
    <x v="0"/>
    <x v="7"/>
    <s v="Correct"/>
  </r>
  <r>
    <n v="710"/>
    <d v="2020-02-07T11:16:06"/>
    <s v="Shourya Jaiswal"/>
    <s v="McGovern.Audrey@bcg.com"/>
    <s v="BCG"/>
    <s v="Attn. Audrey: Evalueserve Acknowledgement: IIS - Mission Area Markets - Market share and growth_RES1066117_ February 07, 2020"/>
    <s v="Hi Audrey,_x000d_  _x000d_   _x000d_  _x000d_  Thank you for the sharing the request with us._x000d_  _x000d_   _x000d_  _x000d_  I am initiating work on the request to capture information on requested parameters such as “Size of market (USD)”, “CAGR / expected growth rate” along with the sources for the shared list of 11 markets mentioned in the Excel file. _x000d_  _x000d_   _x000d_  _x000d_  To locate the required information, I will leverage our subscribed list of databases like EMIS, Thomson One and IDC and further supplement it by an Open Internet search. _x000d_  _x000d_   _x000d_  _x000d_  However, I am apprehensive about the data availability for market size for each market for the same year. For example, market size for ‘Army Training' could be available for the year 2017 and for 'Military GPS' could be available for 2018. Hence, I will share the market size for the latest available data._x000d_  _x000d_   _x000d_  _x000d_  I plan to share an update, covering most of the market details by, 8:30 am Boston Time, today (February 7, 2020)._x000d_  _x000d_   _x000d_  _x000d_  Please let us know in case of any changes or queries._x000d_  _x000d_   _x000d_  _x000d_  Regards,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________________________________x000d_  _x000d_  F"/>
    <e v="#VALUE!"/>
    <n v="0"/>
    <x v="1"/>
    <d v="2020-02-07T00:00:00"/>
    <x v="0"/>
    <x v="144"/>
    <s v="Correct"/>
  </r>
  <r>
    <n v="711"/>
    <d v="2020-02-07T11:15:43"/>
    <s v="Meenu Kumari"/>
    <s v="Mujera.Shirley@bcg.com"/>
    <s v="BCG; Varunika Shah"/>
    <s v="Attn. Shirley: Evalueserve Update: Telco pricing _RES1064073_ February 07, 2020"/>
    <s v="Hi Shirley,_x000d_  _x000d_   _x000d_  _x000d_  We are glad that the output was in line with your expectations. _x000d_  _x000d_   _x000d_  _x000d_  We are resuming work to identify major telco operators for the remaining two countries (US and Tanzania) along with the information on the asked seven parameters, by following the earlier approach._x000d_  _x000d_   _x000d_  _x000d_  After that, we will initiate work on the ask 2 i.e. telco pricing benchmarking on the following parameters- number of telco’s in the country, price per GB (USD) and Telco customers (in millions), total market penetration (%) for the time frame of 2015-19. To collect the required information, we will check the operators official websites and IR material, leverage Thomson One database for analyst reports, followed by conducting a General Internet search. However, we are apprehensive about the data availability on yearly basis._x000d_  _x000d_   _x000d_  _x000d_  We will compile our findings in the earlier shared Excel file and share an update, by 4:30 pm, Kenya time, today (February 07, 2020)._x000d_  _x000d_   _x000d_  _x000d_  Let us know in case of any suggestions and re-alignments._x000d_  _x000d_   _x000d_  _x000d_  Regards,_x000d_  _x000d_  Meenu and Varunika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era, Shirley &lt;Mujera.Shirley@"/>
    <e v="#VALUE!"/>
    <n v="0"/>
    <x v="1"/>
    <d v="2020-02-07T00:00:00"/>
    <x v="0"/>
    <x v="108"/>
    <s v="Correct"/>
  </r>
  <r>
    <n v="712"/>
    <d v="2020-02-07T11:16:27"/>
    <s v="Karri Veera Bhadrareddy"/>
    <s v="Chaudhury, Azraa"/>
    <s v="BCG"/>
    <s v="Attn. Arzaa: Evalueserve Acknowledgement: Proteomic databases_RES1065996_February 07, 2020"/>
    <s v="Hi Arzaa,_x000d_  _x000d_   _x000d_  _x000d_  Thank you for the go-ahead,_x000d_  _x000d_   _x000d_  _x000d_  We have resumed our operations from the India centre for today. I am initiating work on the task, to identify databases relevant to ‘protein sequences, 3D structures, and functions’. To locate the asked information, conduct an Open Internet search to capture the information on available ‘Open/Free’ and ‘Paid’(along with its subscription cost) databases for the asked parameters._x000d_  _x000d_   _x000d_  _x000d_  I plan to spend the allocated budget of 4 hours and share an update, by 7:30 am New Jersey time, today (February 07, 2020)._x000d_  _x000d_   _x000d_  _x000d_  Let me know in case of any realignments,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Chaudhury, Azraa &lt;Chaudhury.Azraa@"/>
    <e v="#VALUE!"/>
    <n v="0"/>
    <x v="1"/>
    <d v="2020-02-07T00:00:00"/>
    <x v="0"/>
    <x v="141"/>
    <s v="Correct"/>
  </r>
  <r>
    <n v="713"/>
    <d v="2020-02-07T11:18:12"/>
    <s v="Himanshu Gaur"/>
    <s v="Connor.Tim@bcg.com"/>
    <s v="BCG; Pablo Huber; Katherine Arcaya"/>
    <s v="Attn. Tim: Evalueserve Update: Retail SKU Counting_RES1059622_February 07, 2020"/>
    <s v="Hi Tim, _x000d_  _x000d_   _x000d_  _x000d_  I am initiating work on this request, to locate SKU information of sheets and bedding for the brand “Bed, Bath and Beyond’ from our India centre. As suggested, I will follow the criteria mentioned in your previous mail for cases related to “colour” and “sizes”._x000d_  _x000d_   _x000d_  _x000d_  I will leverage the methodology followed by our colleagues to capture the requisite from the suggested link for Bed, Bath and Beyond &lt;https://www.bedbathandbeyond.com/store/category/bedding/sheets-pillowcases/15401/?icid=glb_global_fly_L2_link_SheetsPillowcases_15401.&gt; ._x000d_  _x000d_   _x000d_  _x000d_  I will share an update covering as much ground as possible, by 8:30 AM New Jersey Time, today (February 7, 2020). For the remaining task on bed bath and beyond, our colleagues from Chile will resume work on this request post my update._x000d_  _x000d_   _x000d_  _x000d_  Please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Connor, Tim &lt;Connor.Tim@"/>
    <e v="#VALUE!"/>
    <n v="0"/>
    <x v="1"/>
    <d v="2020-02-07T00:00:00"/>
    <x v="0"/>
    <x v="40"/>
    <s v="Correct"/>
  </r>
  <r>
    <n v="714"/>
    <d v="2020-02-07T11:27:04"/>
    <s v="Shikha Singh (CaPs-08)"/>
    <s v="Onafeko.Reni@bcg.com"/>
    <s v="BCG"/>
    <s v="Attn. Reni: Evalueserve Acknowledgement: Abbott Research_RES1065637_February 7, 2020"/>
    <s v="Hi Reni,_x000d_  _x000d_   _x000d_  _x000d_  Thank you for sharing the request with us!_x000d_  _x000d_   _x000d_  _x000d_  I will be initiating efforts on the task in the second half of our day, to locate information with respect to the case context shared by you. In accordance with Abbott’s platform shift, I will capture relevant information that would provide an overview of the timeline of Abbott’s m2000 phase out and Alinity launch. Based on that, I will collate the data in alignment with the below mentioned parameters:_x000d_  _x000d_  *_x0009_When Abbott's m2000 platform will be phased out.  If they expect this to be dragged out for a while or will there be a sharp switch soon_x000d_  *_x0009_Abbott's planned Alinity platform launch _x000d_  _x000d_  _x0009_*_x0009_ If there are any delays expected in the launch_x000d_  _x0009_*_x0009_What are the main differences between Alinity and the m2000 platform?_x000d_  _x000d_  To update the requisite details, I will leverage Factiva database followed by referring the company website for press releases and IR reports. Additionally, I will conduct a General Internet search to and scan any reports or articles sharing insight for the same. Please share if you have a budget cap for this request._x000d_  _x000d_  I plan to compile my findings in an Excel file and share the final output by 1:30 PM London time, today (February 7,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Onafeko, Reni &lt;Onafeko.Reni@"/>
    <e v="#VALUE!"/>
    <n v="0"/>
    <x v="1"/>
    <d v="2020-02-07T00:00:00"/>
    <x v="0"/>
    <x v="135"/>
    <s v="Correct"/>
  </r>
  <r>
    <n v="715"/>
    <d v="2020-02-07T11:33:43"/>
    <s v="Siddhant Sharma"/>
    <s v="Vekilov.Dessy@bcg.com"/>
    <s v="BCG"/>
    <s v="Attn. Dessy: Evalueserve Acknowledgement: Company Research_RES1065851_February 07, 2020"/>
    <s v="Hi Dessy,_x000d_  _x000d_   _x000d_  _x000d_  Hope you are doing well._x000d_  _x000d_   _x000d_  _x000d_  I am initiating work to locate information for Gazprom on the five parameters mentioned below. To source the mentioned requirements, I plan to scan the official company website of ‘Gazprom’,  for its current and historical press articles and IR material. Further, I would be leveraging Factiva (for press articles) and Thomson one (for M&amp;A activities) databases, and conduct a General Internet search (if required)._x000d_  _x000d_   _x000d_  _x000d_  Parameters:_x000d_  _x000d_  *_x0009_Number of patents held by Gazprom and their respective fields_x000d_  *_x0009_What Gazprom is most known for, in terms of operations and Product/Service portfolio_x000d_  *_x0009_Recent Mergers or acquisitions, specifically with technology companies_x000d_  *_x0009_Regions where the company is a key player_x000d_  *_x0009_Technologies and industries where Gazprom is leader in the field_x000d_  _x000d_   _x000d_  _x000d_  I will share my findings, covering as much ground as possible, with you by 3:30 AM Houston time, today (February 07, 2020). _x000d_  _x000d_   _x000d_  _x000d_  Let me know in case of any changes or realignments._x000d_  _x000d_   _x000d_  _x000d_  Thank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amara Weitzel &lt;Tamara.Weitzel@evalueserve.com &lt;mailto:Tamara.Weitzel@evalueserve.com&gt; &gt; _x000d_  Sent: 07 February 2020 02:41_x000d_  To: Vekilov, Dessy &lt;Vekilov.Dessy@"/>
    <e v="#VALUE!"/>
    <n v="0"/>
    <x v="1"/>
    <d v="2020-02-07T00:00:00"/>
    <x v="0"/>
    <x v="140"/>
    <s v="Correct"/>
  </r>
  <r>
    <n v="716"/>
    <d v="2020-02-07T11:38:07"/>
    <s v="Rajat Jain (Caps-08)"/>
    <s v="Alam.Azhar@bcg.com"/>
    <s v="BCG"/>
    <s v="Attn. Azhar: Evalueserve Request Receipt: RE: This week_RES1066256_February 7, 2020"/>
    <s v="Hi Azhar,_x000d_  _x000d_   _x000d_  _x000d_  Thank you for sharing request with us, _x000d_  _x000d_   _x000d_  _x000d_  The earliest available slot to assist you on this request is today, February 7, 2020 from our Chile centre. Let us know if the timeline works for you and we will book the bandwidth accordingly. _x000d_  _x000d_   _x000d_  _x000d_  Given a go-ahead, the team will share a detailed methodology along with the estimated delivery timelines once they initiate work on it by 9:30 AM Chile time (i.e. 4:30 pm Dubai time), today.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rom: Request Management System_x000d_  Sent: Friday, February 7, 2020 10:58:31 A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256 &lt;https://bcg.service-now.com/nav_to.do?uri=u_request_drs_kpo_evs.do%3Fsys_id=bc8f47bd1bb28094b176964ead4bcb81%26sysparm_stack=u_request_drs_kpo_evs_list.do&gt; _x000d_  Requestor: Alam Azhar_x000d_  Request Subject: RE: This week_x000d_  Requested Deadline: _x000d_  _x000d_  Original Request:_x000d_  From: Alam.Azhar@"/>
    <e v="#VALUE!"/>
    <n v="0"/>
    <x v="1"/>
    <d v="2020-02-07T00:00:00"/>
    <x v="0"/>
    <x v="145"/>
    <s v="Correct"/>
  </r>
  <r>
    <n v="717"/>
    <d v="2020-02-07T11:47:07"/>
    <s v="Prince Girdhar"/>
    <s v="Shah.Harsh2@bcg.com"/>
    <s v="BCG; Amit Sampaul"/>
    <s v="Attn. Harsh: Evalueserve Capacity Release: Urgent Request Engine to sales mapping_RES1065037_February 07, 2020"/>
    <s v="Hi Harsh, _x000d_  _x000d_   _x000d_  _x000d_  Thank you for your time over the call._x000d_  _x000d_   _x000d_  _x000d_  As discussed, we are considering this request as closed, as it is not possible to provide the volume sales data for the models separately._x000d_  _x000d_   _x000d_  _x000d_  Please feel free to connect with us in case you require assistance with any other task. Based on your reply, we would be happy to book the latest available slot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Have a great day ahead!_x000d_  _x000d_   _x000d_  _x000d_  Kind Regards,_x000d_  _x000d_  Amit and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it Sampaul &lt;Amit.Sampaul@evalueserve.com &lt;mailto:Amit.Sampaul@evalueserve.com&gt; &gt; _x000d_  Sent: 07 February 2020 10:36_x000d_  To: Shah.Harsh2@"/>
    <e v="#VALUE!"/>
    <n v="0"/>
    <x v="1"/>
    <d v="2020-02-07T00:00:00"/>
    <x v="0"/>
    <x v="128"/>
    <s v="Correct"/>
  </r>
  <r>
    <n v="718"/>
    <d v="2020-02-07T11:48:12"/>
    <s v="Sanprati Sharma"/>
    <s v="Mujtaba.SyedAaqib@bcg.com"/>
    <s v="DaherMansour.Jean@bcg.com; BCG"/>
    <s v="Attn. Aaqib: Evalueserve Update: Need help on travel research_RES1057309_February 07, 2020"/>
    <s v="Hi Aaqib, _x000d_  _x000d_   _x000d_  _x000d_  Thank you for sharing the additional task!_x000d_  _x000d_   _x000d_  _x000d_  Due to pre committed requests in our pipeline, our team is running with full capacity today. The earliest available capacity to assist you on this task is of Monday (February 10, 2020), from our India center. In case anything frees up today, we will try to initiate work on the US companies, please share the details as per your convenience._x000d_  _x000d_   _x000d_  _x000d_  Let us know if the timeline suits you and we would accommodate this task in our pipeline._x000d_  _x000d_   _x000d_  _x000d_  Looking forward to your reply,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ujtaba, Syed Aaqib &lt;Mujtaba.SyedAaqib@"/>
    <e v="#VALUE!"/>
    <n v="0"/>
    <x v="1"/>
    <d v="2020-02-07T00:00:00"/>
    <x v="0"/>
    <x v="0"/>
    <s v="Correct"/>
  </r>
  <r>
    <n v="719"/>
    <d v="2020-02-07T11:58:05"/>
    <s v="Ankit Kumar Verma"/>
    <s v="Inumaru.Yuta@bcg.com"/>
    <s v="BCG"/>
    <s v="Attn. Yuta: Evalueserve Update: Industry 4.0 Factories Research_RES1058155_February 07, 2020"/>
    <s v="Hi Yuta, _x000d_  _x000d_   _x000d_  _x000d_  Thank you for the quick response._x000d_  _x000d_   _x000d_  _x000d_  As suggested, I am holding my efforts on Unilever._x000d_  _x000d_   _x000d_  _x000d_  From your Email, I understand that you want me to check for the operational capabilities (‘Manufacturing’, ‘Distribution’ and ‘Manufacturing and Distribution’ both) of all the 171 facilities covered so far. Hence, I am initiating work to capture the type of facility and will include the same in “Column-E titled Facility Type” of the shared Excel file. _x000d_  _x000d_   _x000d_  _x000d_  I will be leveraging the IR material of the respective companies, followed by performing an Open Internet search to identify the type of facility._x000d_  _x000d_   _x000d_  _x000d_  I have checked for the comprehensiveness of cosmetic manufacturing facilities for all the companies covered so far (Estee Lauder Company, Shiseido, L'Oreal, LVMH and Kose). However, I believe that there might be some more cosmetic manufacturing facilities for Unilever and P&amp;G, as per the sources shared in my last email. Let me know if you want me to focus on capturing more facilities for both these companies. As of now, I am initiating work on identifying the facility type for the facilities captured so far._x000d_  _x000d_   _x000d_  _x000d_  I will share my findings for the day, covering as much ground as possible, by 10:30 pm Tokyo time, today (February 07, 2020)._x000d_  _x000d_   _x000d_  _x000d_  Feel free to reach out in case of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Inumaru, Yuta &lt;Inumaru.Yuta@"/>
    <e v="#VALUE!"/>
    <n v="0"/>
    <x v="1"/>
    <d v="2020-02-07T00:00:00"/>
    <x v="0"/>
    <x v="18"/>
    <s v="Correct"/>
  </r>
  <r>
    <n v="720"/>
    <d v="2020-02-07T12:01:43"/>
    <s v="Rajat Jain (Caps-08)"/>
    <s v="Spindler.Laura@bcg.com"/>
    <s v="BCG; Llindrisca Figueroa; Tamara Weitzel"/>
    <s v="Attn. Laura: Evalueserve Update4: Integrations _RES1062183_ February 07, 2020"/>
    <s v="Hi Laura,_x000d_  _x000d_   _x000d_  _x000d_  Our colleagues in Chile are offline right now; thus, Llindrisca and team will continue work on this, once they resume operations in about 6 hours (7:30 am Atlanta time)_x000d_  _x000d_   _x000d_  _x000d_  Let us know in case of any realignment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Spindler, Laura &lt;Spindler.Laura@"/>
    <e v="#VALUE!"/>
    <n v="0"/>
    <x v="1"/>
    <d v="2020-02-07T00:00:00"/>
    <x v="0"/>
    <x v="65"/>
    <s v="Correct"/>
  </r>
  <r>
    <n v="721"/>
    <d v="2020-02-07T12:38:14"/>
    <s v="Devansh Bilala"/>
    <s v="Wijaya.Priscilla@bcg.com"/>
    <s v="BCG"/>
    <s v="Attn. Priscilla: Indonesia News Update_RES0306799_Feburary 07,2020"/>
    <s v="Hi Priscilla,_x000d_  _x000d_   _x000d_  _x000d_  Greetings for the day!_x000d_  _x000d_   _x000d_  _x000d_  I am sharing the articles for the period ‘Jan 31- Feb 07, 2020’ in the attached Excel file. _x000d_  _x000d_   _x000d_  _x000d_  Please review the articles and let me know the suggested changes. Basis your reply and suggestions, I will share the final draft of the newsletter with you on Monday (Feb 10, 2020)._x000d_  _x000d_   _x000d_  _x000d_  Looking forward to your reply.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Devansh Bilala &lt;Devansh.Bilala@evalueserve.com &lt;mailto:Devansh.Bilala@evalueserve.com&gt; &gt; _x000d_  Sent: 03 February 2020 14:53_x000d_  To: Wijaya.Priscilla@"/>
    <e v="#VALUE!"/>
    <n v="0"/>
    <x v="1"/>
    <d v="2020-02-07T00:00:00"/>
    <x v="0"/>
    <x v="36"/>
    <s v="Correct"/>
  </r>
  <r>
    <n v="722"/>
    <d v="2020-02-07T12:40:29"/>
    <s v="Rajat Jain (Caps-08)"/>
    <s v="Baydoun.Zeina@bcg.com"/>
    <s v="Kashyap, Radhika; Khurana, Harshit; Awasthi, Ritwik; BCG"/>
    <s v="Attn. Zeina: Evalueserve Request Receipt: Request RES1065192: Urgent request_RES1066306_February 7, 2020"/>
    <s v="Hi Zeina,_x000d_  _x000d_   _x000d_  _x000d_  Thank you for sharing request with us, _x000d_  _x000d_   _x000d_  _x000d_  We understand the urgency of this task. However, currently, our India centre is working at full capacity, with previously pipelined requests. The earliest available slot to assist you on this request is today, February 7, 2020 from our Chile centre. Let us know if the timeline works for you and we will book the bandwidth accordingly. _x000d_  _x000d_   _x000d_  _x000d_  Given a go-ahead, the team will share a detailed methodology along with the estimated delivery timelines once they initiate work on it by 9:30 AM Chile time (i.e. 4:30 pm Dubai time), today.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rom: Request Management System_x000d_  Sent: Friday, February 7, 2020 12:10:15 P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306 &lt;https://bcg.service-now.com/nav_to.do?uri=u_request_drs_kpo_evs.do%3Fsys_id=d5ef5f791b768094b176964ead4bcbdd%26sysparm_stack=u_request_drs_kpo_evs_list.do&gt; _x000d_  Requestor: Baydoun Zeina_x000d_  Request Subject: Request RES1065192: Urgent request._x000d_  Requested Deadline: _x000d_  _x000d_  Original Request:_x000d_  From: Baydoun.Zeina@"/>
    <e v="#VALUE!"/>
    <n v="0"/>
    <x v="1"/>
    <d v="2020-02-07T00:00:00"/>
    <x v="0"/>
    <x v="146"/>
    <s v="Correct"/>
  </r>
  <r>
    <n v="723"/>
    <d v="2020-02-07T12:43:25"/>
    <s v="Laura Blaga"/>
    <s v="Monin, Pierre"/>
    <s v="BCG; Panchaud, Sebastien"/>
    <s v="Attn. Pierre: EVS Acknowledgement: Benchmark data - Pharma Industry - R&amp;D FTEs and R&amp;D spend_RES1065388_February 6, 2020"/>
    <s v="Hi Pierre,_x000d_  _x000d_   _x000d_  _x000d_  Hope you had a great start of the day._x000d_  _x000d_   _x000d_  _x000d_  This is Laura from our Romania center and I will be assisting you on this request today. In order to capture the desired financial information for the 13 targeted players, I will leverage the companies’ websites and annual reports. If necessary, a General Internet search will be conducted for the missing points. The results will be compiled in the Excel file provided and shared as soon as finished, no later than our EOD, 5 pm CET._x000d_  _x000d_   _x000d_  _x000d_  In the meantime, feel free to let me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Bianca Metzler _x000d_  Sent: Thursday, February 6, 2020 3:49 PM_x000d_  To: Monin, Pierre &lt;Monin.Pierre@"/>
    <e v="#VALUE!"/>
    <n v="0"/>
    <x v="4"/>
    <d v="2020-02-07T00:00:00"/>
    <x v="0"/>
    <x v="132"/>
    <s v="Correct"/>
  </r>
  <r>
    <n v="724"/>
    <d v="2020-02-07T12:47:30"/>
    <s v="Rajat Jain (Caps-08)"/>
    <s v="Alam.Azhar@bcg.com"/>
    <s v="BCG"/>
    <s v="Attn. Azhar: Evalueserve Update: RE: This week_RES1066256_February 7, 2020"/>
    <s v="Hi Azhar,_x000d_  _x000d_   _x000d_  _x000d_  Thank you for your go-ahead on this,_x000d_  _x000d_   _x000d_  _x000d_  The capacity has been blocked, and our Chile team will be in touch with more details on request methodology and delivery timelines once they resume operations by 4:30 pm Dubai time on February 7, 2020._x000d_  _x000d_   _x000d_  _x000d_  Let us know in case of any change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Alam, Azhar &lt;Alam.Azhar@"/>
    <e v="#VALUE!"/>
    <n v="0"/>
    <x v="1"/>
    <d v="2020-02-07T00:00:00"/>
    <x v="0"/>
    <x v="145"/>
    <s v="Correct"/>
  </r>
  <r>
    <n v="725"/>
    <d v="2020-02-07T12:49:53"/>
    <s v="Sanprati Sharma"/>
    <s v="BCG"/>
    <m/>
    <s v="Attn. Aaqib: Evalueserve Update: Need help on travel research_RES1057309_February 06, 2020"/>
    <s v="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Mujtaba, Syed Aaqib &lt;Mujtaba.SyedAaqib@"/>
    <e v="#VALUE!"/>
    <n v="0"/>
    <x v="1"/>
    <d v="2020-02-07T00:00:00"/>
    <x v="0"/>
    <x v="0"/>
    <s v="Correct"/>
  </r>
  <r>
    <n v="726"/>
    <d v="2020-02-07T12:59:14"/>
    <s v="Adela Blaga"/>
    <s v="SanzHerrera.Laura@bcg.com"/>
    <s v="BCG; Tiwari.Ritwik@bcg.com"/>
    <s v="RE: RES1065178 - Identify energy infrastructure companies from Capital IQ classification"/>
    <s v="Hello Laura,_x000d_  _x000d_   _x000d_  _x000d_  Trust you are well._x000d_  _x000d_   _x000d_  _x000d_  This is Adela from Romania center where we have just resumed operations and I am reaching out to confirm that I can assist with the request below. I have noticed that the given deadline expired yesterday, therefore it would be great if you let us know whether our help is still needed._x000d_  _x000d_   _x000d_  _x000d_  Looking forward to your reply.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_x000d_  Sent: Thursday, February 6, 2020 4:10 PM_x000d_  To: Sanz Herrera, Laura_x000d_  Cc: Tiwari, Ritwik; BCG_x000d_  Subject: RE: RES1065178 - Identify energy infrastructure companies from Capital IQ classification_x000d_  _x000d_   _x000d_  _x000d_  Thank you for your swift reply, Laura. We understand the urgency but unfortunately, we are working at full capacity today with previously committed requests and deadlines._x000d_  _x000d_   _x000d_  _x000d_  Nonetheless, should there be any possibility from your side to extend this deadline, please let us know and we will be happy to help._x000d_  _x000d_   _x000d_  _x000d_  Look forward for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lt;SanzHerrera.Laura@"/>
    <e v="#VALUE!"/>
    <n v="0"/>
    <x v="4"/>
    <d v="2020-02-07T00:00:00"/>
    <x v="0"/>
    <x v="7"/>
    <s v="Correct"/>
  </r>
  <r>
    <n v="727"/>
    <d v="2020-02-07T12:59:21"/>
    <s v="Neha Sharma"/>
    <s v="Sato.Yusuke@bcg.com"/>
    <s v="BCG; Manpreet Kaur (Caps-08)"/>
    <s v="Attn. Yusuke: Evalueserve Capacity Release: Research for ESG/SDGs management of Global mega-bank _RES1063723_ February 07, 2020 "/>
    <s v="Hi Yusuke,_x000d_  _x000d_   _x000d_  _x000d_  Since, we did not receive a go-ahead on this request, we are releasing the booked capacity to assist you on this request._x000d_  _x000d_   _x000d_  _x000d_  Please feel free to connect with us in case you require assistance with any other task. Based on your reply, we would be happy to book the latest available slot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_x000d_  _x000d_   _x000d_  _x000d_  Have a great day ahead!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From: Neha Sharma &lt;Neha.Sharma7@evalueserve.com &lt;mailto:Neha.Sharma7@evalueserve.com&gt; &gt; _x000d_  Sent: 07 February 2020 10:25_x000d_  To: Sato.Yusuke@"/>
    <e v="#VALUE!"/>
    <n v="0"/>
    <x v="1"/>
    <d v="2020-02-07T00:00:00"/>
    <x v="0"/>
    <x v="105"/>
    <s v="Correct"/>
  </r>
  <r>
    <n v="728"/>
    <d v="2020-02-07T13:01:54"/>
    <s v="Sanprati Sharma"/>
    <s v="Bechara.Wissam@bcg.com"/>
    <s v="BCG; Mujtaba.SyedAaqib@bcg.com; Mansi Narang; Deepak Bansal (CaPS-08)"/>
    <s v="Attn. Wissam: Evalueserve Acknowledgement: KSA tourism specific data/ Other worldwide destinations tourism specific data_February 07, 2020"/>
    <s v="Hi Wissam,_x000d_  _x000d_   _x000d_  _x000d_  Greetings from the India centre!_x000d_  _x000d_   _x000d_  _x000d_  Going by the case context which you shared, we understand that you want to have an idea about the number of domestic and international visits (day trip and overnight trips) in the suggested regions of KSA, on the basis of purpose of trips. With this, we are initiating work on your request, to capture the data around the number of visits, population and growth of visits for the mentioned KSA regions and other global locations. _x000d_  _x000d_   _x000d_  _x000d_  For now, we are initiating work on the DR1_Baseline tabs of the shared file, and will gather information on Domestics and Inbound Tourist Trips by Purpose of Visit for the years 2018-2020. Post that, we plan to initiate work on gathering information on the Overnight visits and Daytrip visits for the shared list of global locations. After this, we will initiate our research on “DR6_ Jeddah Religious” tab, and check for the content regarding the percentage of religious visits to Mekka every year that pass by Jeddah. To locate this we will leverage Statista, Euromonitor and EMIS databases to look for reports stating the asked information. We also plan to check the websites of tourism agencies for each region and conduct a General Internet search to identify related content._x000d_  _x000d_   _x000d_  _x000d_  However, as per our previous experience with similar tasks, we would like to convey that data on city level bifurcations might be very limited._x000d_  _x000d_   _x000d_  _x000d_  Query: It would be great if you could elaborate more upon the type of data you aim to get for Population of people living in radius of 1,2,3,4 hour drive from Jeddah, as the geographical boundary here is not very clear and the data on such parameters might not be available. Please suggest if getting population of adjoining cities would suffice the purpose._x000d_  _x000d_   _x000d_  _x000d_  We will share our findings with you, covering as much ground as possible, by 5.30 pm Dubai time, today (February 07, 2020). Also, it will be helpful if you could suggest a suitable time to connect with you over call to discuss the requirements in detail._x000d_  _x000d_   _x000d_  _x000d_  Looking forward to hearing from you,_x000d_  _x000d_   _x000d_  _x000d_  Regards,_x000d_  _x000d_  Evalueserve Team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Ratika Saxena _x000d_  Sent: 07 February 2020 11:15_x000d_  To: Bechara.Wissam@"/>
    <e v="#VALUE!"/>
    <n v="0"/>
    <x v="1"/>
    <d v="2020-02-07T00:00:00"/>
    <x v="0"/>
    <x v="7"/>
    <s v="Correct"/>
  </r>
  <r>
    <n v="729"/>
    <d v="2020-02-07T13:02:41"/>
    <s v="Maria Somfelean"/>
    <s v="Kim.Eungsoo@bcg.com"/>
    <s v="BCG"/>
    <s v="Attn. Eungsoo: EVS - BCG - Update 1 - Regarding collaboration between manufacturing companies and other retail/luxury brands_RES1065076_February 6, 2020"/>
    <s v="Hi Eungsoo,_x000d_  _x000d_   _x000d_  _x000d_  Hope my Email finds you well and that you got a chance to review the work shared yesterday._x000d_  _x000d_   _x000d_  _x000d_  We have resumed operations from our Romania center and were wondering if you would still need some research done on this topic. Given your go-ahead until 5:30 PM, Seoul time, I will start searching for more details on the collaborations, otherwise I plan to release the capacity._x000d_  _x000d_   _x000d_  _x000d_  Looking forward to your reply.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Maria Somfelean _x000d_  Sent: Thursday, February 06, 2020 3:30 PM_x000d_  To: Kim.Eungsoo@"/>
    <e v="#VALUE!"/>
    <n v="0"/>
    <x v="4"/>
    <d v="2020-02-07T00:00:00"/>
    <x v="0"/>
    <x v="127"/>
    <s v="Correct"/>
  </r>
  <r>
    <n v="730"/>
    <d v="2020-02-07T13:04:49"/>
    <s v="Aman Bansal"/>
    <s v="Khairallah.Hajar@bcg.com"/>
    <s v="BCG"/>
    <s v="Attn. Hajar: Evalueserve Update: Warehouses geodis_RES1063197_February 07, 2020"/>
    <s v="Hi Hajar,_x000d_  _x000d_   _x000d_  _x000d_  We are left with only 10 entries for the identified US facilities. Hence, we plan to share an update after completing work on the US in next one hour (9:30 am Paris time).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lt;Aman.Bansal@evalueserve.com &lt;mailto:Aman.Bansal@evalueserve.com&gt; &gt; _x000d_  Sent: 07 February 2020 10:19_x000d_  To: Khairallah.Hajar@"/>
    <e v="#VALUE!"/>
    <n v="0"/>
    <x v="1"/>
    <d v="2020-02-07T00:00:00"/>
    <x v="0"/>
    <x v="90"/>
    <s v="Correct"/>
  </r>
  <r>
    <n v="731"/>
    <d v="2020-02-07T13:06:30"/>
    <s v="Rajat Jain (Caps-08)"/>
    <s v="Baydoun.Zeina@bcg.com"/>
    <s v="Kashyap, Radhika; Khurana, Harshit; Awasthi, Ritwik; BCG"/>
    <s v="Attn. Zeina: Evalueserve Update: Request RES1065192: Urgent request_RES1066306_February 7, 2020"/>
    <s v="Hi Zeina,_x000d_  _x000d_   _x000d_  _x000d_  Thank you for your go-ahead on this,_x000d_  _x000d_   _x000d_  _x000d_  We have blocked 9 hours of capacity to assist you today on this request. Our Chile team will be in touch with more details on request methodology and delivery timelines once they resume operations by 4:30 pm Dubai time on February 7, 2020._x000d_  _x000d_   _x000d_  _x000d_  Let us know in case of any change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Baydoun, Zeina &lt;Baydoun.Zeina@"/>
    <e v="#VALUE!"/>
    <n v="0"/>
    <x v="1"/>
    <d v="2020-02-07T00:00:00"/>
    <x v="0"/>
    <x v="146"/>
    <s v="Correct"/>
  </r>
  <r>
    <n v="732"/>
    <d v="2020-02-07T13:17:17"/>
    <s v="Sanprati Sharma"/>
    <s v="BCG"/>
    <m/>
    <s v="Attn. Wissam: Evalueserve Acknowledgement: KSA tourism specific data/ Other worldwide destinations tourism specific data_February 07, 2020"/>
    <s v="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
    <e v="#VALUE!"/>
    <n v="0"/>
    <x v="1"/>
    <d v="2020-02-07T00:00:00"/>
    <x v="0"/>
    <x v="7"/>
    <s v="Correct"/>
  </r>
  <r>
    <n v="733"/>
    <d v="2020-02-07T13:49:41"/>
    <s v="Bhawna Vashisth"/>
    <s v="Khairallah.Hajar@bcg.com"/>
    <s v="BCG; Aman Bansal"/>
    <s v="Attn. Hajar: Evalueserve Deliverable: Warehouses geodis_RES1063197_February 07, 2020"/>
    <s v="Hi Hajar,_x000d_  _x000d_   _x000d_  _x000d_  With this update, we have completed work on all 89 US facilities by using Google Maps and highlighted the same in Green in the attached Excel file. _x000d_  _x000d_   _x000d_  _x000d_  Efforts Invested: 5 Hours (Total: 18 Hours) _x000d_  _x000d_  Charge Code: 293948-4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 _x000d_  _x000d_   _x000d_  _x000d_  Regards,_x000d_  _x000d_  Evalueserve Team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China center will be closed until February 09, 2020, following a government advisory in the country._x000d_  _x000d_   _x000d_  _x000d_  From: Aman Bansal &lt;Aman.Bansal@evalueserve.com &lt;mailto:Aman.Bansal@evalueserve.com&gt; &gt; _x000d_  Sent: 07 February 2020 13:05_x000d_  To: Khairallah.Hajar@"/>
    <s v="293948-41_x000d_  "/>
    <n v="5"/>
    <x v="1"/>
    <d v="2020-02-07T00:00:00"/>
    <x v="63"/>
    <x v="90"/>
    <s v="Correct"/>
  </r>
  <r>
    <n v="734"/>
    <d v="2020-02-07T13:51:18"/>
    <s v="Andrada Cenan"/>
    <s v="Carrasco, Jennifer; Santos, Alberto"/>
    <s v="BCG"/>
    <s v="EN Press Energy, 02-07-20"/>
    <m/>
    <e v="#VALUE!"/>
    <n v="0"/>
    <x v="4"/>
    <d v="2020-02-07T00:00:00"/>
    <x v="0"/>
    <x v="7"/>
    <s v="Correct"/>
  </r>
  <r>
    <n v="735"/>
    <d v="2020-02-07T13:54:09"/>
    <s v="Vandana Kushwaha"/>
    <s v="Poon.Lynette@bcg.com"/>
    <s v="BCG"/>
    <s v="Attn. Lynette: Evalueserve Deliverable: UOB Subsidiary Data Research _RES1059931_February 07, 2020"/>
    <s v="Hi Lynette,_x000d_  _x000d_   _x000d_  _x000d_  In the attached Excel file, we have updated financials for UOB Hong Kong Branch for the financial years 2017, 2018 and quarterly figures 6M 2018 and 6M 2019 from the reports available on UOB Hong Kong Regulatory Disclosure &lt;https://www.uobgroup.com/hk/regulatory_disclosure.html&gt;  section. We have updated the sources in Column AD, AE and mentioned the respective filings highlighted in Orange (FS 2018/ Q2 2019) from which information has been captured in Column headers. _x000d_  _x000d_  For Instance:_x000d_  _x000d_   _x000d_  _x000d_  _x000d_  _x000d_   _x000d_  _x000d_  We would like to highlight the below mentioned points._x000d_  _x000d_  *_x0009_Financial disclosure statements were available on Half Yearly and Annual basis for 2018 and 2019_x000d_  *_x0009_Bank only reports regulatory disclosures (Liquidity Disclosures) for 2015-2017 and Q1 and Q3 (2018 and 2019)_x000d_  *_x0009_Annual reports/Financial statements/Presentations are not available for periods prior to 2017. We even conducted an open internet search to look for reports_x000d_  *_x0009_We have checked SnL database, however, financial information for UOB Hong Kong was not available_x000d_  *_x0009_We also looked for UOB Group reports and presentations to capture business segment breakdown for UOB HK. However, UOB Group report (AR 2018) &lt;https://www.uobgroup.com/investor-relations/assets/pdfs/investor/annual/UOB_Annual_Report_2018.pdf&gt;  figures for China as a whole; which includes Mainland China, Hong Kong SAR and Taiwan_x000d_  _x000d_   _x000d_  _x000d_  Below screenshot from UOB Group Q3 2019 Investor Presentation &lt;https://www.uobgroup.com/investor-relations/assets/pdfs/investor/financial/2019/cfo-presentation-3q-2019.pdf&gt;  (Page 15) will help in better understanding of the same:_x000d_  _x000d_   _x000d_  _x000d_  _x000d_  _x000d_   _x000d_  _x000d_  Please retrieve the source documents from the shared link. (Link &lt;https://send.bcg.com/6wQD1EQhRXc7Fg7uWWVH6Lr5&gt; )_x000d_  _x000d_   _x000d_  _x000d_  Efforts Invested: 2.5 hours (Total: 43.5 hours)_x000d_  _x000d_  Charge Code: 248006-04_x000d_  _x000d_   _x000d_  _x000d_  Please review the work shared and let us know in case of any further assistance. Based on your reply, we will book the earliest available bandwidth.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Vandana Kushwaha _x000d_  Sent: 07 February 2020 11:08_x000d_  To: Poon.Lynette@"/>
    <s v="248006-04_x000d_  "/>
    <n v="2.5"/>
    <x v="1"/>
    <d v="2020-02-07T00:00:00"/>
    <x v="10"/>
    <x v="24"/>
    <s v="Correct"/>
  </r>
  <r>
    <n v="736"/>
    <d v="2020-02-07T13:58:47"/>
    <s v="Adela Blaga"/>
    <s v="SanzHerrera.Laura@bcg.com"/>
    <s v="BCG; Tiwari.Ritwik@bcg.com"/>
    <s v="RES1065178 - Identify energy infrastructure companies from Capital IQ classification"/>
    <s v="Hello Laura,_x000d_  _x000d_   _x000d_  _x000d_  Many thanks for your swift reply._x000d_  _x000d_   _x000d_  _x000d_  I can gladly start off on the task but I cannot guarantee the full coverage of the 118 companies resulted from the selection of “Oil and Gas Storage and Transportation” (column K) as primary industry and the filtering out of the dash from column S, “10 Year TSR (12/31/2009 - 12/31/2019)” till 1 pm CET._x000d_  _x000d_   _x000d_  _x000d_  From my understanding, I mainly need to leverage the companies’ websites and check whether they operate LNG terminals, filling plants, pipelines, and gas stations, and are involved in oil/gas transportation as it is the case for Afriquia Gaz SA: https://www.afriquiagaz.com/index.php/infrastructures._x000d_  _x000d_   _x000d_  _x000d_  I will create a new column in the Excel file with “yes/no” input depending on the company being or not an infra company, and another one with sources. _x000d_  _x000d_   _x000d_  _x000d_  I will try to cover as much as possible by 1PM CET and if needed, I can continue afterwards._x000d_  _x000d_   _x000d_  _x000d_  Looking forward to you thoughts._x000d_  _x000d_   _x000d_  _x000d_  Betz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mailto:SanzHerrera.Laura@"/>
    <e v="#VALUE!"/>
    <n v="0"/>
    <x v="4"/>
    <d v="2020-02-07T00:00:00"/>
    <x v="0"/>
    <x v="7"/>
    <s v="Correct"/>
  </r>
  <r>
    <n v="737"/>
    <d v="2020-02-07T14:05:46"/>
    <s v="Rajat Jain (Caps-08)"/>
    <s v="Baydoun.Zeina@bcg.com"/>
    <s v="Kashyap, Radhika; Khurana, Harshit; Awasthi, Ritwik; BCG; Neha Sharma; Vandana Kushwaha"/>
    <s v="Attn. Zeina: Evalueserve Update: Request RES1065192: Urgent request_RES1066306_February 7, 2020"/>
    <s v="Hi Zeina,_x000d_  _x000d_   _x000d_  _x000d_  We reassessed our capacity at India center, and will be able to assist you sooner on this request. Our colleagues Vandana and Neha (Copied in this Email) will get back to you with the detailed methodology along with the delivery timelines in next one hour. Hope this is suitable._x000d_  _x000d_   _x000d_  _x000d_  Let us know in case of any realignments,_x000d_  _x000d_   _x000d_  _x000d_  Best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jat Jain (Caps-08) _x000d_  Sent: 07 February 2020 13:06_x000d_  To: Baydoun.Zeina@"/>
    <e v="#VALUE!"/>
    <n v="0"/>
    <x v="1"/>
    <d v="2020-02-07T00:00:00"/>
    <x v="0"/>
    <x v="146"/>
    <s v="Correct"/>
  </r>
  <r>
    <n v="738"/>
    <d v="2020-02-07T14:13:29"/>
    <s v="Rajat Jain (Caps-08)"/>
    <s v="Fockedey.Jan@bcg.com"/>
    <s v="BCG"/>
    <s v="Attn. Jan: Evalueserve Update: Market capitalization data for power utility companies_RES1066188_February 7, 2020"/>
    <s v="Hi Jan,_x000d_  _x000d_   _x000d_  _x000d_  Thank you for your email._x000d_  _x000d_   _x000d_  _x000d_  As suggested, we will consider this request as closed from your end._x000d_  _x000d_   _x000d_  _x000d_  Feel free to reach out to us in case you require assistance on any other task in future, and we will be happy to book the earliest available capacity to assist you accordingly._x000d_  _x000d_   _x000d_  _x000d_  Looking forward to working with you on future assignment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Fockedey, Jan &lt;Fockedey.Jan@"/>
    <e v="#VALUE!"/>
    <n v="0"/>
    <x v="1"/>
    <d v="2020-02-07T00:00:00"/>
    <x v="0"/>
    <x v="143"/>
    <s v="Correct"/>
  </r>
  <r>
    <n v="739"/>
    <d v="2020-02-07T14:25:45"/>
    <s v="Kathrin Groszhart"/>
    <s v="Tonke, Daniel"/>
    <s v="BCG"/>
    <s v="Attn. Daniel: EVS - BCG - Deliverable - Mapping 2-letter country codes to 4 Regions Europe. Middle East, Asia, Africa _RES1065318_ February 06, 2020"/>
    <s v="Hi Daniel,_x000d_  _x000d_   _x000d_  _x000d_  Thank you for your feedback and for sharing the charge code 😊._x000d_  _x000d_   _x000d_  _x000d_  In case you need help with any other requests in the future, do not hesitate to let us know._x000d_  _x000d_   _x000d_  _x000d_  Have a nice day,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Tonke, Daniel &lt;Tonke.Daniel@"/>
    <e v="#VALUE!"/>
    <n v="0"/>
    <x v="4"/>
    <d v="2020-02-07T00:00:00"/>
    <x v="0"/>
    <x v="131"/>
    <s v="Correct"/>
  </r>
  <r>
    <n v="740"/>
    <d v="2020-02-07T14:26:18"/>
    <s v="Georgiana Techeres"/>
    <s v="Yoon.Daniel@bcg.com"/>
    <s v="BCG"/>
    <s v="EVS_Deliverable_Triumph Group_6_February_2020"/>
    <m/>
    <e v="#VALUE!"/>
    <n v="0"/>
    <x v="4"/>
    <d v="2020-02-07T00:00:00"/>
    <x v="0"/>
    <x v="7"/>
    <s v="Correct"/>
  </r>
  <r>
    <n v="741"/>
    <d v="2020-02-07T14:29:20"/>
    <s v="Rajat Jain (Caps-08)"/>
    <s v="Kwon.Joseph@bcg.com"/>
    <s v="BCG"/>
    <s v="Attn. Joseph: Evalueserve Request Receipt: Request to scripting the youtube video_RES1066267_February 7, 2020"/>
    <s v="Hi Joseph,_x000d_  _x000d_   _x000d_  _x000d_  Thank you for sharing request with us,_x000d_  _x000d_   _x000d_  _x000d_  We are checking with our compliance team if it would be possible for us to execute this piece. We will update you on the same in next 1-2 hours, once we receive inputs from the team. _x000d_  _x000d_   _x000d_  _x000d_  Unfortunately, all our centres are running at full capacity for today (February 07, 2019), with previously committed requests. The earliest available slot to assist you is on Monday, February 10, 2020 from our India centre (from 06:00 am – 03:30 pm Seoul time). In case we would be able to assist you on this request without any compliance issues, we request you to let us know if the timeline works for you and will book the bandwidth accordingly._x000d_  _x000d_   _x000d_  _x000d_  Let us know in case of any realignments,_x000d_  _x000d_   _x000d_  _x000d_  Best Regards,_x000d_  _x000d_  Rajat 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_________________________________x000d_  _x000d_  From: Request Management System_x000d_  Sent: Friday, February 7, 2020 11:04:33 A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267 &lt;https://bcg.service-now.com/nav_to.do?uri=u_request_drs_kpo_evs.do%3Fsys_id=4bf05b711bf28094b176964ead4bcb4b%26sysparm_stack=u_request_drs_kpo_evs_list.do&gt; _x000d_  Requestor: Kwon Joseph_x000d_  Request Subject: Request to scripting the youtube video_x000d_  Requested Deadline: _x000d_  _x000d_  Original Request:_x000d_  From: Kwon.Joseph@"/>
    <e v="#VALUE!"/>
    <n v="0"/>
    <x v="1"/>
    <d v="2020-02-07T00:00:00"/>
    <x v="0"/>
    <x v="147"/>
    <s v="Correct"/>
  </r>
  <r>
    <n v="742"/>
    <d v="2020-02-07T14:36:34"/>
    <s v="Devansh Bilala"/>
    <s v="Harwood.Kayne@bcg.com"/>
    <s v="BCG; Mixter, Katy; Schumacher, Hanna"/>
    <s v="Attn. Kayne: Evalueserve Acknowledgement: Non government support for Victorian bushfire affected communities _RES1061403_February 07, 2020"/>
    <s v="Hi Kayne,_x000d_  _x000d_   _x000d_  _x000d_  Thank you for sharing the additional task._x000d_  _x000d_   _x000d_  _x000d_  I am initiating work to locate the information for support provided by the top 50 philanthropic organisations to the bushfire affected communities. To conduct my search I will leverage press articles, organisation websites followed by a General Internet search._x000d_  _x000d_   _x000d_  _x000d_  I plan to share my findings in an Excel file by 12:00 AM, Melbourne time, February 08, 2020.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Harwood, Kayne &lt;Harwood.Kayne@"/>
    <e v="#VALUE!"/>
    <n v="0"/>
    <x v="1"/>
    <d v="2020-02-07T00:00:00"/>
    <x v="0"/>
    <x v="41"/>
    <s v="Correct"/>
  </r>
  <r>
    <n v="743"/>
    <d v="2020-02-07T15:05:19"/>
    <s v="Liliana Polgar"/>
    <s v="Kern.Maxime@bcg.com"/>
    <s v="BCG; Emanuela Berchi"/>
    <s v="EVS - BCG - TMT IGTI Newsletter - February 07, 2020"/>
    <s v="Hi Maxime, _x000d_  _x000d_   _x000d_  _x000d_  I hope you are doing well. _x000d_  _x000d_   _x000d_  _x000d_  As agreed, I am writing with an update on Factiva Newsletter Builder. I am attaching both outputs with articles published on 6 February to assess the differences and similarities between the two templates/approaches. _x000d_  _x000d_   _x000d_  _x000d_  Please see below some notes regarding Factiva’s tool capabilities: _x000d_  _x000d_   _x000d_  _x000d_  Email settings: _x000d_  _x000d_  *         As recipients, we can add up to 100 email addresses, with CC and BCC fields available. The end users will receive the newsletter from a Factiva format email address: emailednews@email.global.factiva.com &lt;mailto:emailednews@email.global.factiva.com&gt; . As noticed, Factiva does not offer the possibility to create a custom email address from which to send the daily editions.   _x000d_  _x000d_   _x000d_  _x000d_  Template and format content:_x000d_  _x000d_  *         As features, Factiva allows us to create sections and sub-sections, in order to maintain the structure of the newsletter. In addition, we can flag an article and/or add comments for the readers._x000d_  _x000d_  *         Newsletter recipients can also be shown a table of contents with article titles, source names and publication dates options available (only for centered templates)._x000d_  _x000d_  *         We can send the editions either as HTML email body, plain text email body, HTML attachment only, RTF attachment only, or PDF attachment only. I am attaching the HTML email body version, as this is the most similar one to our current template._x000d_  _x000d_  *         We have the possibility to create customized templates, in addition to the Factiva predefined ones. Thus, I was able to use the same header, BCG logo and colors. _x000d_  _x000d_   _x000d_  _x000d_  Factiva limitations: _x000d_  _x000d_  *         The formatting options are limited and we can only make changes to the extent that Factiva allows: i.e. we cannot underline the text, move the publication date next to the title, edit the summaries or sanitize the text._x000d_  _x000d_  *         In the template, we can only display the lead sentence to provide a sense of the article's content. As noticed, full articles cannot be read directly in the email inboxes, and recipients must have Factiva access (news are displayed in Factiva by clicking the article titles or selecting the “View all articles” option)._x000d_  _x000d_   _x000d_  _x000d_  Do have a look at the attachments in order to see which option suits you best - I would be happy to answer any question you may have. In the meantime, we will continue with the initial approach and send the daily editions directly to you, by using the outlook template. My colleague, Ema, will send today’s edition shortly.  _x000d_  _x000d_   _x000d_  _x000d_  Look forward to your thoughts on this.  _x000d_  _x000d_   _x000d_  _x000d_  Wish you a nice day, _x000d_  _x000d_  Liliana _x000d_  _x000d_   _x000d_  _x000d_  Liliana Polgar | Manager | Evalueserve | + 40 364 730 325 (Extn. 3325) _x000d_  _x000d_   _x000d_  _x000d_  S.C. Evalueserve S.R.L. Olimpia Business Center Calea Dorobantilor, nr. 98-100, Etaj 7, Cluj-Napoca, Cluj 400609, Romania_x000d_  _x000d_   _x000d_  _x000d_  From: Emanuela Berchi _x000d_  Sent: Thursday, February 06, 2020 11:58 AM_x000d_  To: Kern.Maxime@"/>
    <e v="#VALUE!"/>
    <n v="0"/>
    <x v="4"/>
    <d v="2020-02-07T00:00:00"/>
    <x v="0"/>
    <x v="7"/>
    <s v="Correct"/>
  </r>
  <r>
    <n v="744"/>
    <d v="2020-02-07T15:19:46"/>
    <s v="Emanuela Berchi"/>
    <s v="Kern, Maxime"/>
    <s v="BCG; Liliana Polgar"/>
    <s v="EVS - BCG - TMT IGTI Newsletter - February 07, 2020"/>
    <s v="Dear  Maxime,_x000d_  _x000d_   _x000d_  _x000d_  Hope you are having a great day._x000d_  _x000d_   _x000d_  _x000d_  Today I have selected 4 articles with global focus, 3 concerning Italy and 1 concerning Israel. _x000d_  _x000d_   _x000d_  _x000d_  Happy Friday :)_x000d_  _x000d_   _x000d_  _x000d_  Best regards,_x000d_  Emanuela_x000d_  _x000d_   _x000d_  _x000d_  Emanuela Berchi | Business Analyst | Evalueserve | +40 364 730 300 (Extn. 3138) _x000d_  _x000d_   _x000d_  _x000d_  S.C. Evalueserve S.R.L., Olimpia Business Center, Calea Dorobantilor, 98-100, Etaj 4, Cluj-Napoca, Cluj 400609, Romania_x000d_  _x000d_   _x000d_  _x000d_  From: Kern, Maxime [mailto:Kern.Maxime@"/>
    <e v="#VALUE!"/>
    <n v="0"/>
    <x v="4"/>
    <d v="2020-02-07T00:00:00"/>
    <x v="0"/>
    <x v="7"/>
    <s v="Correct"/>
  </r>
  <r>
    <n v="745"/>
    <d v="2020-02-07T15:28:18"/>
    <s v="Vandana Kushwaha"/>
    <s v="Baydoun.Zeina@bcg.com"/>
    <s v="Kashyap, Radhika; Khurana, Harshit; Awasthi, Ritwik; Neha Sharma; BCG"/>
    <s v="Attn. Zeina: Evalueserve Update: Request RES1065192: Urgent request_RES1066306_February 7, 2020"/>
    <s v="Hi Zeina,_x000d_  _x000d_   _x000d_  _x000d_  We have initiated work to evaluate the list of countries on Slide 1 against the list of criteria and additional drivers of competitiveness mentioned on Slide 2 of the shared PowerPoint Presentation. As suggested, we will provide 2-3 insights per criteria per country in a tabular format._x000d_  _x000d_   _x000d_  _x000d_  We will conduct a General Internet search to source the requested information._x000d_  _x000d_   _x000d_  _x000d_  As our India Centre is operational till 7:30 AM Central time, we will share our findings compiled in an Excel file by our EOD. We will continue work on the remaining countries once we will resume our operations by 10:00 PM Central time on February 09, 2020. _x000d_  _x000d_   _x000d_  _x000d_  Let us know in case of any realignments.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jat Jain (Caps-08) &lt;Rajat.Jain2@evalueserve.com &lt;mailto:Rajat.Jain2@evalueserve.com&gt; &gt; _x000d_  Sent: 07 February 2020 14:06_x000d_  To: Baydoun.Zeina@"/>
    <e v="#VALUE!"/>
    <n v="0"/>
    <x v="1"/>
    <d v="2020-02-07T00:00:00"/>
    <x v="0"/>
    <x v="146"/>
    <s v="Correct"/>
  </r>
  <r>
    <n v="746"/>
    <d v="2020-02-07T15:29:54"/>
    <s v="Kathrin Groszhart"/>
    <s v="Alam.Azhar@bcg.com"/>
    <s v="BCG"/>
    <s v="Attn. Azhar: Evalueserve Update: RE: This week_RES1066256_February 7, 2020"/>
    <s v="Hi Azhar,_x000d_  _x000d_   _x000d_  _x000d_  My name is Kathrin and due to some realignments, I will be helping you with this request starting today from our Romania center._x000d_  _x000d_   _x000d_  _x000d_  As methodology, I will conduct a General Internet search to update the Excel file shared by you with a more detailed categorization for each type of beverage. For gin, I will use the categories given by you, while for the rest of them I will research the categories, limiting them to 4/5._x000d_  _x000d_   _x000d_  _x000d_  At the moment, it will be hard to tell how much time will be needed to categorize a beverage as it depends on how straightforward the information is and also on how easily it is to select one of the categories. Nonetheless, I will reach out with a first update by our EOD (8 pm, Dubai time), and based on the progress made until then, I will be able to provide a better estimation of efforts required. Additionally, I will block capacity for Monday to continue assisting on this, if needed._x000d_  _x000d_   _x000d_  _x000d_  If you have any other notes or suggestions, please let me know. _x000d_  _x000d_   _x000d_  _x000d_  I look forward to your reply.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Rajat Jain (Caps-08) &lt;Rajat.Jain2@evalueserve.com&gt; _x000d_  Sent: Friday, February 7, 2020 9:17 AM_x000d_  To: Alam.Azhar@"/>
    <e v="#VALUE!"/>
    <n v="0"/>
    <x v="4"/>
    <d v="2020-02-07T00:00:00"/>
    <x v="0"/>
    <x v="145"/>
    <s v="Correct"/>
  </r>
  <r>
    <n v="747"/>
    <d v="2020-02-07T16:03:32"/>
    <s v="Siddhant Sharma"/>
    <s v="Vekilov.Dessy@bcg.com"/>
    <s v="BCG"/>
    <s v="Attn. Dessy: Evalueserve Deliverable: Company Research_RES1065851_February 07, 2020"/>
    <s v="Hi Dessy,_x000d_  _x000d_   _x000d_  _x000d_  Thank you for your patience._x000d_  _x000d_   _x000d_  _x000d_  I have completed work to populate the information on shared 5 parameters in the attached Excel file. Below is a summary of the approach followed for each parameter:_x000d_  _x000d_   _x000d_  _x000d_  *_x0009_Number of patents held by Gazprom and their respective fields: To gather information on this parameter, I have checked the latest available Annual report of Grazprom (Link &lt;https://www.gazprom.com/f/posts/67/776998/gazprom-annual-report-2018-en.pdf&gt; ). However, the report does not contain information on the respective fields of the patents and search across the same could not be conducted in the allocated budget _x000d_  *_x0009_What Gazprom is most known for, in terms of operations and Product/Service portfolio: I have accessed the ‘About us’ webpage of the company and taken into account the Highlights provided on the page along with their description_x000d_  *_x0009_Recent Mergers or acquisitions, specifically with technology companies: I have leveraged the Thomson One database, where I was able to find 110 Mergers and Acquisitions (2015 onwards). Out of the overall M&amp;As located, only one case catered to technology company; which is populated in attached Excel file. Also, find attached the Thomson One pull-out_x000d_  *_x0009_Regions where the company is a key player: I have checked the latest Annual Report and tried to locate the market share of the company with respect to regions / countries. The information for the same could be located for Europe and Russia only. The below snippet highlights the penetration of Gazprom in the Russian market: _x000d_  _x000d_   _x000d_  _x000d_   _x000d_  _x000d_  *_x0009_Technologies and industries where Gazprom is leader in the field: I scanned the Annual report and compiled the operations and technologies where the company is leading, e.g. As mentioned in the Annual Report, the company is No.1 globally in Natural gas exploration, Production and exports, so I have mentioned the same in the attached output_x000d_  _x000d_   _x000d_  _x000d_  Efforts Invested: 3 hours_x000d_  _x000d_  Charge Code: 166180-26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07 February 2020 11:34_x000d_  To: Vekilov.Dessy@"/>
    <s v="166180-26_x000d_  "/>
    <n v="3"/>
    <x v="1"/>
    <d v="2020-02-07T00:00:00"/>
    <x v="89"/>
    <x v="140"/>
    <s v="Correct"/>
  </r>
  <r>
    <n v="748"/>
    <d v="2020-02-07T16:18:45"/>
    <s v="Rajat Jain (Caps-08)"/>
    <s v="Kwon.Joseph@bcg.com"/>
    <s v="BCG"/>
    <s v="Attn. Joseph: Evalueserve Update: Request to scripting the youtube video_RES1066267_February 7, 2020"/>
    <s v="Hi Joseph,_x000d_  _x000d_  Thank you for your patience!_x000d_  _x000d_   _x000d_  _x000d_  We checked with our compliance team and it would not be possible for us to execute this task due to YouTube terms and conditions as it is not allowed any commercial use of the contents available unless it is duly approved by the author. Videos published on YouTube can be freely viewed; however, using the same by someone for commercial purposes requires explicit approval as it may impact the number of views the author gets due to originality of his content and may also in turn impact his/her revenue. We hope that you understand our concern._x000d_  _x000d_   _x000d_  _x000d_  Feel free to reach out to us in case you require assistance on any other task in future, and we will be happy to book the earliest available capacity to assist you accordingly._x000d_  _x000d_   _x000d_  _x000d_  Looking forward to working with you on future assignments,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Rajat Jain (Caps-08) _x000d_  Sent: 07 February 2020 14:29_x000d_  To: 'Kwon.Joseph@"/>
    <e v="#VALUE!"/>
    <n v="0"/>
    <x v="1"/>
    <d v="2020-02-07T00:00:00"/>
    <x v="0"/>
    <x v="147"/>
    <s v="Correct"/>
  </r>
  <r>
    <n v="749"/>
    <d v="2020-02-07T16:59:27"/>
    <s v="Ritaban Mukhopadhyay"/>
    <s v="Golkari.Sina@bcg.com"/>
    <s v="BCG"/>
    <s v="Attn. Sina: Evalueserve Deliverable: Aggregates, Asphalt Plant Holding Companies_RES1065499_February 07, 2020"/>
    <s v="Hi Sina,_x000d_  _x000d_   _x000d_  _x000d_  I have completed work to identify the Holding/Ownership for the shared list of 194 companies in the Mines and Asphalt sector; and Task 2 which involved identifying the subsidiary for the shared list of 6 companies. There was a company titled ‘Unknown’ (Row 4, highlighted in ‘Yellow’) in ‘Asphalt Plants’ tab, for which no search was conducted._x000d_  _x000d_   _x000d_  _x000d_  Note: I would like to clarify that, even though you have mentioned that you want to know the ‘Holding’ companies (Holding companies would essentially mean, the shareholding firms (multiple) for the given companies) for the shared list of organisations, you have also instructed in Point 1 (For these 200 companies, please go to their website and identify if they are owned by another company on the list) that you want to capture the ‘Ownership’ detail. Hence, I have identified the same._x000d_  _x000d_   _x000d_  _x000d_  Approach: I first ran a batch search leveraging Orbis database for the 194 companies, through which, ownership details for 184 companies could be identified. To cross check them, I further conducted an Open Internet search for all the results, along with the remaining 10 companies. The Orbis pull-outs have been attached for your review. For the 2nd task, I used Factiva (Corporate Family) database, which gives a comprehensive list of all the subsidiaries operating under an organisation. I have attached Factiva-Pull outs for your reference._x000d_  _x000d_   _x000d_  _x000d_  Using this approach, I gained efficiency and was able to complete the tasks within  5.5 hours._x000d_  _x000d_   _x000d_  _x000d_  Efforts Invested: 5.5 Hours_x000d_  _x000d_  Charge Code: 217280-32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f you need further assistance on any other request, and we will gladly book the earliest available slot to assist you._x000d_  _x000d_   _x000d_  _x000d_  Looking forward to working with you in future project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Ritaban Mukhopadhyay _x000d_  Sent: 07 February 2020 10:41_x000d_  To: Golkari.Sina@"/>
    <s v="217280-32_x000d_  "/>
    <n v="5.5"/>
    <x v="1"/>
    <d v="2020-02-07T00:00:00"/>
    <x v="90"/>
    <x v="142"/>
    <s v="Correct"/>
  </r>
  <r>
    <n v="750"/>
    <d v="2020-02-07T17:04:39"/>
    <s v="Neha Sharma"/>
    <s v="Wong.HayTeng@bcg.com"/>
    <s v="BCG"/>
    <s v="Attn. Hay Teng: Evalueserve Deliverable: Micro-lending_RES1065391_February 7, 2020"/>
    <s v="Hi Hay Teng,_x000d_  _x000d_   _x000d_  _x000d_  I have completed work to research information on how mobile wallets started micro-lending and different innovative ways of how micro-lending has been used to drive financial inclusion (players, innovative/digital strategies deployed to get the unbanked to engage in micro-loans to get them to the banking system). I have compiled my findings in the attached Excel file._x000d_  _x000d_   _x000d_  _x000d_  Below are some key-points summarizing my research:_x000d_  _x000d_   _x000d_  _x000d_  *_x0009_MobiKwik is in partnership with non-banking finance companies (NBFCs) to offer micro-lending to its users. The firm looks to expand its financial services offerings and has started entering into partnerships with banks and financial institutions for the same_x000d_  *_x0009_Oxigen is in partnership with NBFCs for micro credit to consumers and merchant credit to SMEs. It currently has two business verticals — micro ATMs, Oxigen wallet for corporate reimbursement, loyalty business and domestic remittances, apart from traditional online merchant payments_x000d_  _x000d_   _x000d_  _x000d_  While working on the request, I came across a link that would be helpful for your project_x000d_  _x000d_  *_x0009_Digital lending &lt;https://www.microfinancegateway.org/sites/default/files/publication_files/1123_digital_lending_r10_print_ready.pdf&gt; _x000d_  _x000d_   _x000d_  _x000d_  Efforts Invested: 3 Hours _x000d_  _x000d_  Charge Code: 268532- 6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helps. Do let us know in case any further assistance is required, and we will be happy to assist you.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Neha Sharma &lt;Neha.Sharma7@evalueserve.com &lt;mailto:Neha.Sharma7@evalueserve.com&gt; &gt; _x000d_  Sent: 07 February 2020 11:02_x000d_  To: Wong.HayTeng@"/>
    <s v="268532- 60_x000d_ "/>
    <n v="3"/>
    <x v="1"/>
    <d v="2020-02-07T00:00:00"/>
    <x v="91"/>
    <x v="133"/>
    <s v="Correct"/>
  </r>
  <r>
    <n v="751"/>
    <d v="2020-02-07T17:14:09"/>
    <s v="Llindrisca Figueroa"/>
    <s v="Spindler.Laura@bcg.com"/>
    <s v="BCG; Tamara Weitzel; Rajat Jain (Caps-08)"/>
    <s v="Attn. Laura: Evalueserve Update4: Integrations _RES1062183_ February 07, 2020"/>
    <s v="Hello Laura, _x000d_  _x000d_   _x000d_  _x000d_  Thank you for your note. _x000d_  _x000d_   _x000d_  _x000d_  We are back at the office and we will continue working on your request covering as much as we can until our EOD.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Rajat Jain (Caps-08) _x000d_  Sent: Friday, February 07, 2020 3:32 AM_x000d_  To: Spindler.Laura@"/>
    <e v="#VALUE!"/>
    <n v="0"/>
    <x v="0"/>
    <d v="2020-02-07T00:00:00"/>
    <x v="0"/>
    <x v="65"/>
    <s v="Correct"/>
  </r>
  <r>
    <n v="752"/>
    <d v="2020-02-07T17:14:15"/>
    <s v="Marcela Landaeta"/>
    <s v="Schips, Timo"/>
    <s v="BCG"/>
    <s v="RE: Attn. Timo: Evalueserve Acknowledgement: Press research_February 07, 2020"/>
    <s v="Hi Timo, _x000d_  _x000d_   _x000d_  _x000d_  Thank you for sharing this request with us. _x000d_  _x000d_  This is Marcela from Evalueserve Chile center . Please note we will start efforts on this task shortly. _x000d_  _x000d_  We will conduct an open Internet search regarding press releases and news. We will use German and English skills to locate the articles. _x000d_  _x000d_  Today February 7, we will gather the information for the past 8 weeks of the Company SCHMOLZ + BICKENBACH integrating with their different BUs. _x000d_  _x000d_   _x000d_  _x000d_  We will share our findings within an Excel file ,as soon as possible or by our EOD._x000d_  _x000d_   _x000d_  _x000d_  Please let us know if you have any further update or realignment in the meanwhile.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Tamara Weitzel _x000d_  Sent: Thursday, February 06, 2020 6:55 PM_x000d_  To: Schips, Timo &lt;Schips.Timo@"/>
    <e v="#VALUE!"/>
    <n v="0"/>
    <x v="0"/>
    <d v="2020-02-07T00:00:00"/>
    <x v="0"/>
    <x v="7"/>
    <s v="Correct"/>
  </r>
  <r>
    <n v="753"/>
    <d v="2020-02-07T17:19:08"/>
    <s v="Sofia Gonzalez"/>
    <s v="To, Carmen"/>
    <s v="BCG"/>
    <s v="RE: Attn. Carmen: Evalueserve Deliverable: Help finding holistic wellness campaigns by employers_RES1062116_Feb 05, 2020"/>
    <s v="Hi Carmen,_x000d_  _x000d_   _x000d_  _x000d_  Please note that we have resumed operations for the day and just wanted to know if you will require our assistance today for the follow up request._x000d_  _x000d_  Looking forward to hear back from you.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hursday, February 06, 2020 2:28 PM_x000d_  To: To, Carmen &lt;To.Carmen@"/>
    <e v="#VALUE!"/>
    <n v="0"/>
    <x v="0"/>
    <d v="2020-02-07T00:00:00"/>
    <x v="0"/>
    <x v="60"/>
    <s v="Correct"/>
  </r>
  <r>
    <n v="754"/>
    <d v="2020-02-07T17:20:12"/>
    <s v="Shikha Singh (CaPs-08)"/>
    <s v="denHeijer.Brad@bcg.com"/>
    <s v="VazquezAnderson.Jorge@bcg.com; leypunskiy.eugene@bcg.com; BCG"/>
    <s v="Attn. Brad: Evalueserve Deliverable: Bio-pharmaceutical Regulatory Processes _RES1063453_February 07, 2020"/>
    <s v="Hi Brad,_x000d_  _x000d_   _x000d_  _x000d_  I am sharing the final output after completing work on the below mentioned regulatory processes, and have compiled my findings in the attached Excel file. _x000d_  _x000d_   _x000d_  _x000d_  Based on the availability of information, I have summarised the type of details that were available with respect to the below mentioned regulatory processes:_x000d_  _x000d_  *_x0009_Commitments tracking, reporting and close-out: As per the research conducted, for ‘Commitments tracking’, no specific process could be identified besides a Commitment tracking table that has a list of information catering to the documentation and reporting purposes. Additionally, I came across a document named, ‘Guidance Document: Preparation of Drug Regulatory Activities in the Common Technical Document (CTD) Format’, where Appendix C of the report cites that commitments are periodically made by the sponsors to provide additional information to a national governing body associated with health (Health Canada in this case) in order to further support the approved regulatory activity. Based on that, I have updated an overview about the possible steps involved in the process_x000d_  *_x0009_License management: The data availability is more around the overview of ‘Pharmacy Business Licensing’ but not much detail is available around the license management and how different states follow the licensing processes (Source &lt;https://www.licenselogix.com/pharmacy-licensing&gt; )_x000d_  *_x0009_Health Authority Interactions: With respect to the steps involved in the process, a detailed insight was not available. However, I have updated a figure that shares an overview with respect to the role of regulators during the course of a product lifecycle_x000d_  _x000d_   _x000d_  _x000d_  Efforts Invested: 5 Hours_x000d_  _x000d_  Charge Code: 199154-8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From: Shikha Singh (CaPs-08) &lt;Shikha.Singh1@evalueserve.com &lt;mailto:Shikha.Singh1@evalueserve.com&gt; &gt; _x000d_  Sent: 07 February 2020 10:38_x000d_  To: denHeijer.Brad@"/>
    <s v="199154-86_x000d_  "/>
    <n v="5"/>
    <x v="1"/>
    <d v="2020-02-07T00:00:00"/>
    <x v="81"/>
    <x v="100"/>
    <s v="Correct"/>
  </r>
  <r>
    <n v="755"/>
    <d v="2020-02-07T17:22:20"/>
    <s v="Varunika Shah"/>
    <s v="U-chukanokkun.Kanchanat@bcg.com"/>
    <s v="BCG"/>
    <s v="SEA FI News Update_February 7, 2020"/>
    <m/>
    <e v="#VALUE!"/>
    <n v="0"/>
    <x v="1"/>
    <d v="2020-02-07T00:00:00"/>
    <x v="0"/>
    <x v="7"/>
    <s v="Correct"/>
  </r>
  <r>
    <n v="756"/>
    <d v="2020-02-07T17:26:48"/>
    <s v="Sofia Gonzalez"/>
    <s v="Tan, Alethea"/>
    <s v="BCG; Tamara Weitzel"/>
    <s v="RE: Attn. Alethea: Evalueserve Acknowledgement: Request for news scan on Coronavirus_RES1065660_February 06, 2020"/>
    <s v="Hi Alethea,_x000d_  _x000d_   _x000d_  _x000d_  Please note that we have resumed operations for the day and will initiate efforts on your request shortly._x000d_  _x000d_  We will populate the excel file with key facts on the virus outbreak for the countries listed. Additionally, we will include any information regarding supply chain disruption or related._x000d_  _x000d_  Will be sharing results as soon as complete or by latest our EOD._x000d_  _x000d_   _x000d_  _x000d_  Please let us know in case of any updates.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amara Weitzel _x000d_  Sent: Thursday, February 06, 2020 12:19 PM_x000d_  To: Tan, Alethea &lt;Tan.Alethea@"/>
    <e v="#VALUE!"/>
    <n v="0"/>
    <x v="0"/>
    <d v="2020-02-07T00:00:00"/>
    <x v="0"/>
    <x v="136"/>
    <s v="Correct"/>
  </r>
  <r>
    <n v="757"/>
    <d v="2020-02-07T17:31:37"/>
    <s v="Marcela Landaeta"/>
    <s v="Schips, Timo"/>
    <s v="BCG"/>
    <s v="RE: Attn. Timo: Evalueserve Acknowledgement: Press research_February 07, 2020"/>
    <s v="Hi Timo, _x000d_  _x000d_   _x000d_  _x000d_  Thank you for your swift reply. Sure, we will gather the requested info within an Word file. _x000d_  _x000d_   _x000d_  _x000d_  Please let us know if you have any update or realignment in the meanwhile.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
    <e v="#VALUE!"/>
    <n v="0"/>
    <x v="0"/>
    <d v="2020-02-07T00:00:00"/>
    <x v="0"/>
    <x v="7"/>
    <s v="Correct"/>
  </r>
  <r>
    <n v="758"/>
    <d v="2020-02-07T17:31:26"/>
    <s v="Adela Blaga"/>
    <s v="SanzHerrera.Laura@bcg.com"/>
    <s v="BCG"/>
    <s v="Attn. Laura: EVS - BCG - Deliverable - Identify energy infrastructure companies from Capital IQ classification_RES1066602_February 7, 2020"/>
    <s v="Hello Laura,_x000d_  _x000d_   _x000d_  _x000d_  Thank you for your go-ahead._x000d_  _x000d_   _x000d_  _x000d_  I have completed the classification of the 118 companies based on the companies’ description in column F (now column G), the information provided by the official websites, as well as any relevant press articles mentioning companies’ engagement with infrastructure projects. Where the context remained unclear despite the leveraged sources, I have used my best judgment to make the classification._x000d_  _x000d_   _x000d_  _x000d_  You may see the “Yes/No” classification in column D, whereas the sources appear in the last column of the table. _x000d_  _x000d_   _x000d_  _x000d_  Efforts Invested: 8 Hours _x000d_  _x000d_  Charge Code: 241782-1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f I can further assist with the present task or any new assignment, feel free to contact me._x000d_  _x000d_   _x000d_  _x000d_  Have a great afternoon,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anz Herrera, Laura [mailto:SanzHerrera.Laura@"/>
    <s v="241782-15_x000d_  "/>
    <n v="8"/>
    <x v="4"/>
    <d v="2020-02-07T00:00:00"/>
    <x v="92"/>
    <x v="148"/>
    <s v="Correct"/>
  </r>
  <r>
    <n v="759"/>
    <d v="2020-02-07T17:32:33"/>
    <s v="Rajat Jain (Caps-08)"/>
    <s v="SriGanesh.LB@bcg.com"/>
    <s v="BCG"/>
    <s v="Attn. SriGanesh: Evalueserve Request Receipt: Material screening- Ferro Alloys and AL_February 7, 2020"/>
    <s v="Hi SriGanesh,_x000d_  _x000d_   _x000d_  _x000d_  Thank you for sharing request with us, _x000d_  _x000d_   _x000d_  _x000d_  Unfortunately, all our centres are running at full capacity for today (February 07, 2019), with previously committed requests. The earliest available slot to assist you is on Monday, February 10, 2020 from our India centre (from 09:30 am – 07:00 pm IST). Let us know if the timeline works for you and we will book the bandwidth accordingly._x000d_  _x000d_   _x000d_  _x000d_  Given a go-ahead, the team will share a detailed methodology along with the estimated delivery timelines once they initiate work on it by 9:30 AM IST on Monday (February 10, 2020).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 _x000d_  _x000d_   _x000d_  _x000d_  _________________________________x000d_  _x000d_  From: Request Management System_x000d_  Sent: Friday, February 7, 2020 4:19:09 PM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6547 &lt;https://bcg.service-now.com/nav_to.do?uri=u_request_drs_kpo_evs.do%3Fsys_id=77f818861bf2c094b176964ead4bcb5f%26sysparm_stack=u_request_drs_kpo_evs_list.do&gt; _x000d_  Requestor: Sri Ganesh LB_x000d_  Request Subject: Material screening- Ferro Alloys and AL_x000d_  Requested Deadline: _x000d_  _x000d_  Original Request:_x000d_  From: SriGanesh.LB@"/>
    <e v="#VALUE!"/>
    <n v="0"/>
    <x v="1"/>
    <d v="2020-02-07T00:00:00"/>
    <x v="0"/>
    <x v="7"/>
    <s v="Correct"/>
  </r>
  <r>
    <n v="760"/>
    <d v="2020-02-07T17:33:50"/>
    <s v="Rajat Jain (Caps-08)"/>
    <s v="Watanabe.Takahiro@bcg.com"/>
    <s v="BCG"/>
    <s v="Attn. Takahiro: Evalueserve Request Receipt: Research for DBS's own developed digital solution _February 7, 2020"/>
    <s v="Hi Takahiro,_x000d_  _x000d_   _x000d_  _x000d_  Thank you for sharing request with us, _x000d_  _x000d_   _x000d_  _x000d_  Unfortunately, all our centres are running at full capacity for today (February 07, 2019), with previously committed requests. The earliest available slot to assist you is on Monday, February 10, 2020 from our India centre (from 01:00 pm – 10:30 pm Tokyo time). Let us know if the timeline works for you and we will book the bandwidth accordingly._x000d_  _x000d_   _x000d_  _x000d_  Given a go-ahead, the team will share a detailed methodology along with the estimated delivery timelines once they initiate work on it by 9:30 AM IST (i.e. 01:00 pm Tokyo time) on Monday (February 10, 2020)._x000d_  _x000d_   _x000d_  _x000d_  Looking forward to your reply,_x000d_  _x000d_                               _x000d_  _x000d_  Kind regards,_x000d_  _x000d_  Rajat_x000d_  _x000d_   _x000d_  _x000d_  Rajat Jain | Senior Business Analyst | Evalueserve | + 91 124 462 2300 (Extn. 1952)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 _x000d_  _x000d_   _x000d_  _x000d_  _________________________________x000d_  _x000d_  F"/>
    <e v="#VALUE!"/>
    <n v="0"/>
    <x v="1"/>
    <d v="2020-02-07T00:00:00"/>
    <x v="0"/>
    <x v="7"/>
    <s v="Correct"/>
  </r>
  <r>
    <n v="761"/>
    <d v="2020-02-07T17:34:39"/>
    <s v="Angela Nunez"/>
    <s v="Gilkes, Tamara"/>
    <s v="BCG; Bianca Metzler"/>
    <s v="Attn. Tamara: Evalueserve Acknowledgement: Sustainable Growth for Megaregions data request_RES1065841_February 7, 2020"/>
    <s v="Hi Tamara, _x000d_  _x000d_   _x000d_  _x000d_  We wanted to let you know that we have resumed operations for the day and will initiate efforts on this shortly. _x000d_  _x000d_   _x000d_  _x000d_  As requested, we will search for the following data points in the suggested sources and by conducting general searches: _x000d_  _x000d_  *         Transportation emissions in 2020 (or most recent date) for: Seattle, Portland, Vancouver, San Francisco, San Jose, Sacramento, New York, Washington DC, Boston, Austin, Houston, Dallas, San Antonio, Charlotte, Atlanta, San Diego, Los Angeles, Rochester, Buffalo, Toronto, Singapore, Kuala Lumpur, Paris, Amsterdam, Brussels, Munich_x000d_  _x000d_  *         Percent housing burden (proportion spending 30% or more on housing costs) for all peer cities in 2020 (or most recent date) for: Seattle, Portland, Vancouver, San Francisco, San Jose, New York, Washington DC, Boston, Austin, Houston, Dallas, San Antonio, Charlotte, Atlanta, San Diego, Los Angeles, Rochester, Buffalo, Toronto_x000d_  _x000d_  *         HISTORICAL TRENDS_x000d_  _x000d_  o   Percent housing burden (proportion spending 30% or more on housing costs) from 1990-2020 for Portland, OR MSA; Seattle, WA MSA; Vancouver, Canada MSA and San Francisco MSA and/or San Jose MSA_x000d_  _x000d_  o   Commute to work time (minutes), 1990-2020 for Portland, OR MSA; Seattle, WA MSA; Vancouver, Canada MSA_x000d_  _x000d_  o   Percent congestion (like TomTom rating—time for commute during free flow/time for commute during peak rush hour) for Portland, Seattle and Vancouver from as far back as possible_x000d_  _x000d_  *         2050 PROJECTIONS_x000d_  _x000d_  o   Transportation emissions (CO2e per capita if possible) in 2050 for Vancouver, Portland and Seattle_x000d_  _x000d_   _x000d_  _x000d_  Please note that we believe this task will be very time consuming, hence, in case particular data point is becoming more challenging to locate, we will move to the other. We will keep you posted on everything._x000d_  _x000d_   _x000d_  _x000d_  We will strive to cover as much as possible by our EOD. In case we are able to free up more capacity during the day, we will deploy multiple analysts to make more progress. _x000d_  _x000d_   _x000d_  _x000d_  Please let us know in case of any comments or change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Bianca Metzler _x000d_  Sent: Thursday, February 06, 2020 11:59 AM_x000d_  To: Gilkes, Tamara &lt;Gilkes.Tamara@"/>
    <e v="#VALUE!"/>
    <n v="0"/>
    <x v="0"/>
    <d v="2020-02-07T00:00:00"/>
    <x v="0"/>
    <x v="149"/>
    <s v="Correct"/>
  </r>
  <r>
    <n v="762"/>
    <d v="2020-02-07T17:35:19"/>
    <s v="Nicolas Quagliotti"/>
    <s v="Sentissi, Omar"/>
    <s v="BCG"/>
    <s v="RE: Attn. Omar: Evalueserve Update: Screening of O&amp;P component players_RES1063333_February 7, 2020"/>
    <s v="Hi Omar,_x000d_  _x000d_   _x000d_  _x000d_  Thank you for your comments._x000d_  _x000d_   _x000d_  _x000d_  As we are back at the office, will continue working on your request now. Following your instructions, we will spend 2 more hours, approximately, in order to locate as many Prosthetics components manufacturers as possible. We will focus the search on external prosthetic manufacturers, worldwide._x000d_  _x000d_   _x000d_  _x000d_  Kindly let us know in case of any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
    <e v="#VALUE!"/>
    <n v="0"/>
    <x v="0"/>
    <d v="2020-02-07T00:00:00"/>
    <x v="0"/>
    <x v="92"/>
    <s v="Correct"/>
  </r>
  <r>
    <n v="763"/>
    <d v="2020-02-07T17:48:46"/>
    <s v="Shourya Jaiswal"/>
    <s v="McGovern.Audrey@bcg.com"/>
    <s v="BCG"/>
    <s v="Attn. Audrey: Evalueserve Deliverable: IIS - Mission Area Markets - Market share and growth_RES1066117_ February 07, 2020"/>
    <s v="Hi Audrey,_x000d_  _x000d_   _x000d_  _x000d_  I have completed work on the yellow highlighted cells, to populate the data on financial figures such as “Size of market (USD)”, “CAGR / expected growth rate”, for six markets (total 11 markets). However, information on five markets namely; ‘Domestic Border Modernization &amp; Data Sharing’, ‘Commercial Training Services’, ‘Weather Satellite / Data Collection’, ‘Domestic Cyber Security- Gov't’ and ‘Managed Security Services’ is not available._x000d_  _x000d_   _x000d_  _x000d_  To locate the required information, I leveraged EMIS, IDC and Thomson One databases to check for the market reports and analyst reports. However, there was very limited data available through these sources. Hence, I conducted an Open Internet search to fill the gaps for the missing information in the Excel file shared with the original request._x000d_  _x000d_   _x000d_  _x000d_  Please download the source reports from the following send.bcg link: https://send.bcg.com/Cql2MRvDQoCgqVoEsdEl0hip_x000d_  _x000d_   _x000d_  _x000d_  Key Points:_x000d_  _x000d_  *        I have inserted a column ‘Comments’ (Column P) which stated the relevant information related to the captured data_x000d_  _x000d_  *        As there were two market sizes available for each market that is ‘Actual’ and ‘Forecasted’, I have compiled the actual market size, with year mention in the notes for each cell, and have compiled the forecasted value in the ‘Comments’ column for your reference_x000d_  _x000d_  *        I have put “-“ in the cells, wherever the information was not available through the scanned sources_x000d_  _x000d_  *        As suggested, I have checked multiple sources and mentioned the information from each of them separately by inserting additional rows for a market_x000d_  _x000d_  *        I have provided source for ‘Estimated Market Size (in USD Billion)’ by inserting an additional column ‘J’, named ‘Source-Market Size’_x000d_  _x000d_   _x000d_  _x000d_  Efforts Estimation: As the data was scattered and limited, I had to go through multiple sources to compile the required information. Hence, it took me approximately 45 minutes per market to capture the figures on this requested in the ask._x000d_  _x000d_   _x000d_  _x000d_  Efforts Invested: 7.5 hours_x000d_  _x000d_  Charge Code: 176460-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Shourya Jaiswal _x000d_  Sent: 07 February 2020 11:16_x000d_  To: 'McGovern.Audrey@"/>
    <s v="176460-25_x000d_  "/>
    <n v="7.5"/>
    <x v="1"/>
    <d v="2020-02-07T00:00:00"/>
    <x v="93"/>
    <x v="144"/>
    <s v="Correct"/>
  </r>
  <r>
    <n v="764"/>
    <d v="2020-02-07T17:50:25"/>
    <s v="Shikha Singh (CaPs-08)"/>
    <s v="Onafeko.Reni@bcg.com"/>
    <s v="BCG"/>
    <s v="Attn. Reni: Evalueserve Update and Call Summary: Abbott Research_RES1065637_February 7, 2020"/>
    <s v="Hi Reni,_x000d_  _x000d_   _x000d_  _x000d_  Thank you for your reply, and time over the call._x000d_  _x000d_   _x000d_  _x000d_  With this update, I am sharing the details captured with respect to m2000 and Alinity platform. I have collated information catering to an overview of both the platforms. However, not much information could be located around the possible timeline by which Abbott plans to phase out m2000. Also, whatever data is available with respect to Alinity platform, there is no information about an upcoming product launch happening with respect to that platform. For your reference, I am sharing the Source &lt;https://www.abbott.com/corpnewsroom/product-and-innovation/new-systems-to-help-improve-patient-care.html&gt;  citing all the diagnostics’ products launched that happened for this platform till date. However, please share in case there is a specific Alinity product that you want me to check for and I will streamline my efforts accordingly._x000d_  _x000d_   _x000d_  _x000d_  Efforts Invested: 1 Hour_x000d_  _x000d_  Charge Code: 227760-67_x000d_  _x000d_   _x000d_  _x000d_  Please review the work shared and let me know in case of any query. Meanwhile, I will continue working on the remaining parameters and share another update by 1:30 PM London time, today (February 7,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Onafeko, Reni &lt;Onafeko.Reni@"/>
    <s v="227760-67_x000d_  "/>
    <n v="1"/>
    <x v="1"/>
    <d v="2020-02-07T00:00:00"/>
    <x v="94"/>
    <x v="135"/>
    <s v="Correct"/>
  </r>
  <r>
    <n v="765"/>
    <d v="2020-02-07T17:56:45"/>
    <s v="Devansh Bilala"/>
    <s v="Harwood.Kayne@bcg.com"/>
    <s v="BCG; Mixter, Katy; Schumacher, Hanna"/>
    <s v="Attn. Kayne: Evalueserve Deliverbale: Non government support for Victorian bushfire affected communities _RES1061403_February 07, 2020"/>
    <s v="Hi Kayne,_x000d_  _x000d_   _x000d_  _x000d_  In this update, I have completed work to locate information for all 50 philanthropic organisations by the stated methodology and compiled the findings in the attached Excel file. _x000d_  _x000d_   _x000d_  _x000d_  Please note that the information was not available in majority of the cases. _x000d_  _x000d_   _x000d_  _x000d_  Efforts Invested: 3 hours (Total: 6 hours)_x000d_  _x000d_  Charge Code: 219721-7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Please let us know in case of any further assistance required and we will book the earliest available slot for you._x000d_  _x000d_   _x000d_  _x000d_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_x000d_  _x000d_  From: Devansh Bilala _x000d_  Sent: 07 February 2020 14:36_x000d_  To: Harwood.Kayne@"/>
    <s v="219721-75_x000d_  "/>
    <n v="3"/>
    <x v="1"/>
    <d v="2020-02-07T00:00:00"/>
    <x v="35"/>
    <x v="41"/>
    <s v="Correct"/>
  </r>
  <r>
    <n v="766"/>
    <d v="2020-02-07T18:01:16"/>
    <s v="Pablo Huber"/>
    <s v="Connor.Tim@bcg.com"/>
    <s v="BCG; Katherine Arcaya; Himanshu Gaur"/>
    <s v="RE: Attn. Tim: Evalueserve Update: Retail SKU Counting_RES1059622_February 07, 2020"/>
    <s v="Hi Tim, _x000d_  _x000d_   _x000d_  _x000d_  We are back at the office and will continue the work on this request. _x000d_  _x000d_   _x000d_  _x000d_  We will wait for the output from my colleagues in India Center and in the meantime will continue working on “Target” tab. As you need this completed by tomorrow, we will focus efforts on finishing this today by our EOD at 15:00 EST_x000d_  _x000d_   _x000d_  _x000d_  Please let us know in case of any comments or update._x000d_  _x000d_   _x000d_  _x000d_  Best,_x000d_  _x000d_  Pablo_x000d_  _x000d_   _x000d_  _x000d_  Pablo Huber | Business Analyst | Evalueserve | +56 32 299 6100 (Anx. 6348)_x000d_  _x000d_  Evalueserve Chile S.A., Alvarez 646, Piso-10, Edf. Alcazar, Viña del Mar, 2580107 Chile_x000d_  _x000d_   _x000d_  _x000d_  From: Himanshu Gaur _x000d_  Sent: Friday, February 07, 2020 2:48 AM_x000d_  To: Connor.Tim@"/>
    <e v="#VALUE!"/>
    <n v="0"/>
    <x v="0"/>
    <d v="2020-02-07T00:00:00"/>
    <x v="0"/>
    <x v="40"/>
    <s v="Correct"/>
  </r>
  <r>
    <n v="767"/>
    <d v="2020-02-07T18:10:25"/>
    <s v="Laura Blaga"/>
    <s v="Benedi, Miriam"/>
    <s v="Fuisz-Kehrbach, Sonja-Katrin; Margolin, Susana; BCG"/>
    <s v="Attn. Miriam: EVS Acknowledgement: Help gathering sustainability reports _RES1066640_February 7, 2020"/>
    <s v="Hi Miriam,_x000d_  _x000d_   _x000d_  _x000d_  Thank you for reaching out to us with this request._x000d_  _x000d_   _x000d_  _x000d_  This is Laura from our Romania center and I will be assisting you today with this task. I will leverage the companies’ websites to gather the sustainability/ integrated reports and update the Excel file provided with their links, in a separate sheet. As suggested, I will also share with you the pdf version of the reports. _x000d_  _x000d_   _x000d_  _x000d_  The results will be shared no later than our EOD, 5 pm CET. In the meantime, feel free to let me know in case of any changes from your part._x000d_  _x000d_   _x000d_  _x000d_  Best wishes,_x000d_  _x000d_  Laura 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Ref:MSG5737031_tW9Bx57BpBvMkDQ2Gn23_x000d_  _x000d_  From: Benedi, Miriam [mailto:BenediDiaz.Miriam@"/>
    <e v="#VALUE!"/>
    <n v="0"/>
    <x v="4"/>
    <d v="2020-02-07T00:00:00"/>
    <x v="0"/>
    <x v="150"/>
    <s v="Correct"/>
  </r>
  <r>
    <n v="768"/>
    <d v="2020-02-07T18:16:40"/>
    <s v="Maria Somfelean"/>
    <s v="Jiang.Yushan@bcg.com"/>
    <s v="BCG; Yu, Qiran; Fu, Yingfei; Li, Xingrui"/>
    <s v="Attn. Yushan: EVS Acknowledgement: Knowledge request for Health Care received_RES1066650_February 7, 2020"/>
    <s v="Hi Yushan,_x000d_  _x000d_   _x000d_  _x000d_  Many thanks for reaching out to us._x000d_  _x000d_   _x000d_  _x000d_  We capacity to initiate work on this task today, February 7, from our Romania center and I will start shortly to gather the desired information about J&amp;J and Mylan lawsuit. As methodology, I will conduct a press search on the two mentioned questions and will include my findings in an Excel file._x000d_  _x000d_   _x000d_  _x000d_  I will reach out with an update latest by our EOD, 12 AM, Shanghai time, February 8._x000d_  _x000d_   _x000d_  _x000d_  In case of any notes or suggestions in the meantime, please feel free to let me know.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Ref:MSG5737085_947CjW1K280PxwVXFTL3_x000d_  _x000d_  From: Jiang, Yushan [mailto:Jiang.Yushan@"/>
    <e v="#VALUE!"/>
    <n v="0"/>
    <x v="4"/>
    <d v="2020-02-07T00:00:00"/>
    <x v="0"/>
    <x v="151"/>
    <s v="Correct"/>
  </r>
  <r>
    <n v="769"/>
    <d v="2020-02-07T18:21:26"/>
    <s v="Swapnil Jain"/>
    <s v="Koo, Hyunkyu"/>
    <s v="BCG"/>
    <s v="Attn. Hyunkyu: Evalueserve Update: Request data search for shipping companies' location _RES1065106_February 07, 2020"/>
    <s v="Hi Hyunkyu,_x000d_  _x000d_   _x000d_  _x000d_  We hope your day is going well!_x000d_  _x000d_   _x000d_  _x000d_  Today, we have been able to complete an additional 245 companies (Total: 640 companies), using the methodology followed in our previous update. _x000d_  _x000d_   _x000d_  _x000d_  As communicated earlier, please refer to the tab “Work Sheet” to get the unique number of entries. We will compile the same in the original tab titled “Ship Mgmt”, once we complete work on all the companies. Also, during our research we came across the HQ location for six companies in the tab titled “Shipping Co”, and updated the same in the mentioned tab._x000d_  _x000d_   _x000d_  _x000d_  Please note that all additional information is added in the comments column for your reference._x000d_  _x000d_   _x000d_  _x000d_  Efforts Invested: 8 hours (Total: 14 hours)_x000d_  _x000d_  Charge Code: 280347-25_x000d_  _x000d_   _x000d_  _x000d_  Way forward: We will resume work on the remaining 334 unique companies in the “Ship mgmt.” tab and 36 remaining companies listed in the “Shipping Co” tab, once we resume our operations by 1:00 pm Seoul time, Monday (February 10, 2020). _x000d_  _x000d_   _x000d_  _x000d_  Let us know in case of any changes or additions._x000d_  _x000d_   _x000d_  _x000d_  Have a lovely weekend!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wapnil Jain _x000d_  Sent: 07 February 2020 10:15_x000d_  To: Koo, Hyunkyu &lt;Koo.Hyunkyu@"/>
    <s v="280347-25_x000d_  "/>
    <n v="8"/>
    <x v="1"/>
    <d v="2020-02-07T00:00:00"/>
    <x v="61"/>
    <x v="124"/>
    <s v="Correct"/>
  </r>
  <r>
    <n v="770"/>
    <d v="2020-02-07T18:28:08"/>
    <s v="Aman Bansal"/>
    <s v="Wang.Wray@bcg.com"/>
    <s v="BCG"/>
    <s v="Attn. Wray: Evalueserve Deliverable: Data request on all sectors_RES1059483_February 07, 2020"/>
    <s v="Hi Wray,_x000d_  _x000d_   _x000d_  _x000d_  In the attached Excel file, we have completed work to capture information related to the global market size and market growth for the shared list of 22 sub-sectors using the previously stated methodology. We have included the sources in Column J, K and attached the reports for your reference._x000d_  _x000d_   _x000d_  _x000d_  As we did an exhaustive research for each of the sub-sectors, it took us time to capture the data. We have included ‘Notes’ in the cells wherever applicable and mentioned ‘-’ where information was not available._x000d_  _x000d_   _x000d_  _x000d_  Efforts Invested: 10.5 hours_x000d_  _x000d_  Charge Code: 264593-61_x000d_  _x000d_   _x000d_  _x000d_  Please review the work and let us know in case of any suggestions. We will be happy to assist you on the task further.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is helpful. _x000d_  _x000d_   _x000d_  _x000d_  Kind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Aman Bansal _x000d_  Sent: 07 February 2020 10:55_x000d_  To: Wang.Wray@"/>
    <s v="264593-61_x000d_  "/>
    <n v="10.5"/>
    <x v="1"/>
    <d v="2020-02-07T00:00:00"/>
    <x v="9"/>
    <x v="30"/>
    <s v="Correct"/>
  </r>
  <r>
    <n v="771"/>
    <d v="2020-02-07T18:32:05"/>
    <s v="Ankit Kumar Verma"/>
    <s v="Inumaru.Yuta@bcg.com"/>
    <s v="BCG"/>
    <s v="Attn. Yuta: Evalueserve Update: Industry 4.0 Factories Research_RES1058155_February 07, 2020"/>
    <s v="Hi Yuta, _x000d_  _x000d_   _x000d_  _x000d_  I have checked for the Facility type (Manufacturing, Distribution and Manufacturing and Distribution) for 95 facilities of Estee Lauder Company, Shiseido, L'Oreal, LVMH and Kose; and compiled by findings in Column-E (titled “Facility Type”) under the Data tab of the attached Excel file. The tab titled “Summary” provides a brief of the total facility count, number of facilities considered ‘Industry 4.0’ along with data sources used to locate manufacturing facilities and number of facilities of each type, for all the companies covered so far. _x000d_  _x000d_   _x000d_  _x000d_  Work on the Orange highlighted cells is yet to be initiated._x000d_  _x000d_   _x000d_  _x000d_  I have used the earlier mentioned methodology, of leveraging the IR material of the respective companies, and following it with a General Internet search to fill in any gaps. _x000d_  _x000d_   _x000d_  _x000d_  Efforts Invested: 8.5 hours (Total: 79 hours)_x000d_  _x000d_  Charge Code: 201660-75_x000d_  _x000d_   _x000d_  _x000d_  Way Forward: Please review the work done so far and share your thoughts on the same. Meanwhile, I will resume work to locate the facility type, for the remaining 76 facilities (highlighted in Orange colour) of P&amp;G and Unilever, once we resume our operations by 1:00 PM Tokyo time, Monday (February 10, 2020)._x000d_  _x000d_   _x000d_  _x000d_  Have a Great weekend.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7 February 2020 11:58_x000d_  To: Inumaru.Yuta@"/>
    <s v="201660-75_x000d_  "/>
    <n v="8.5"/>
    <x v="1"/>
    <d v="2020-02-07T00:00:00"/>
    <x v="18"/>
    <x v="18"/>
    <s v="Correct"/>
  </r>
  <r>
    <n v="772"/>
    <d v="2020-02-07T18:35:16"/>
    <s v="Bianca Metzler"/>
    <s v="Sri Ganesh, LB"/>
    <s v="BCG; Rajat Jain (Caps-08)"/>
    <s v="Attn. SriGanesh: Evalueserve Request Receipt: Material screening- Ferro Alloys and AL_February 7, 2020"/>
    <s v="Hi Ganesh,_x000d_  _x000d_   _x000d_  _x000d_  Many thanks for your reply and go-ahead. The capacity has been blocked with our India team and they will reach out with further details once started work on this.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Sri Ganesh, LB &lt;SriGanesh.LB@"/>
    <e v="#VALUE!"/>
    <n v="0"/>
    <x v="4"/>
    <d v="2020-02-07T00:00:00"/>
    <x v="0"/>
    <x v="7"/>
    <s v="Correct"/>
  </r>
  <r>
    <n v="773"/>
    <d v="2020-02-07T18:38:21"/>
    <s v="Siddharrth Kumar"/>
    <s v="Singh, Nidhi"/>
    <s v="BCG; Chourasia, Amber"/>
    <s v="Attn. Nidhi: Evalueserve Update: Request for Sustainability_RES1052804_February 07, 2020"/>
    <s v="Hi Nidhi,_x000d_  _x000d_   _x000d_  _x000d_  Thank you for your continued patience on this piece!_x000d_  _x000d_   _x000d_  _x000d_  I have completed work on all the shared companies and have covered Task 1(B) and Task 2 for Midea Group in this update today. _x000d_  _x000d_   _x000d_  _x000d_  In case of Task 1(B) for Midea Group, the company has not reported its sustainability goals/targets, because of which information on Task 1(B) for the company is not available. In case of Task 2, I have exhausted the initiatives listed in the CSR reports for 2018 &lt;https://www.midea-group.com/dam/jcr:f32022e6-1a48-4d2a-aead-29305a91e639/Midea%20Group%202018%20CSR%20Report.pdf&gt;  and 2017 &lt;https://www.midea-group.com/dam/jcr:4fe9898e-e9e7-4a81-938f-5638e8c95030/Midea%20Group%202017%20CSR%20Report.pdf&gt; , and the press releases of the company, and later followed up by conducting a General Internet search. However, the availability of information on the sustainability initiatives for this company is on a lower side. _x000d_  _x000d_   _x000d_  _x000d_  Key Takeaways:_x000d_  _x000d_  So far, for the 11 companies worked upon (including Danone), we have captured a total of 366 initiatives implemented in period of 2017-present, which are aligned with various UN SDGs. Below is a map of the number of initiatives of each company in line with the respective SDGs_x000d_  _x000d_  SDGs_x000d_  _x000d_  3M_x000d_  _x000d_  AB-InBev_x000d_  _x000d_  Danone_x000d_  _x000d_  JBS_x000d_  _x000d_  Mars Inc._x000d_  _x000d_  Midea Group_x000d_  _x000d_  Nestle_x000d_  _x000d_  P&amp;G_x000d_  _x000d_  PepsiCo_x000d_  _x000d_  Tyson Foods_x000d_  _x000d_  Unilever_x000d_  _x000d_  Total_x000d_  _x000d_  Responsible Consumption and Production_x000d_  _x000d_  3_x000d_  _x000d_  1_x000d_  _x000d_   _x000d_  _x000d_  18_x000d_  _x000d_  10_x000d_  _x000d_   _x000d_  _x000d_  12_x000d_  _x000d_  4_x000d_  _x000d_  22_x000d_  _x000d_  12_x000d_  _x000d_  13_x000d_  _x000d_  95_x000d_  _x000d_  Good Health and Well-Being_x000d_  _x000d_  1_x000d_  _x000d_  1_x000d_  _x000d_  3_x000d_  _x000d_  2_x000d_  _x000d_  8_x000d_  _x000d_  1_x000d_  _x000d_  16_x000d_  _x000d_  3_x000d_  _x000d_  15_x000d_  _x000d_  2_x000d_  _x000d_  14_x000d_  _x000d_  66_x000d_  _x000d_  Decent work and Economic Growth_x000d_  _x000d_  8_x000d_  _x000d_  4_x000d_  _x000d_   _x000d_  _x000d_  3_x000d_  _x000d_   _x000d_  _x000d_  1_x000d_  _x000d_  11_x000d_  _x000d_   _x000d_  _x000d_  10_x000d_  _x000d_  3_x000d_  _x000d_  8_x000d_  _x000d_  48_x000d_  _x000d_  Gender Equality_x000d_  _x000d_   _x000d_  _x000d_  1_x000d_  _x000d_   _x000d_  _x000d_   _x000d_  _x000d_  1_x000d_  _x000d_   _x000d_  _x000d_  2_x000d_  _x000d_  7_x000d_  _x000d_  5_x000d_  _x000d_   _x000d_  _x000d_  11_x000d_  _x000d_  27_x000d_  _x000d_  Clean Water and Sanitation_x000d_  _x000d_  2_x000d_  _x000d_  2_x000d_  _x000d_  1_x000d_  _x000d_  6_x000d_  _x000d_   _x000d_  _x000d_   _x000d_  _x000d_  5_x000d_  _x000d_  1_x000d_  _x000d_  8_x000d_  _x000d_   _x000d_  _x000d_  1_x000d_  _x000d_  26_x000d_  _x000d_  Climate Action_x000d_  _x000d_  6_x000d_  _x000d_  1_x000d_  _x000d_   _x000d_  _x000d_  1_x000d_  _x000d_  7_x000d_  _x000d_  1_x000d_  _x000d_   _x000d_  _x000d_  2_x000d_  _x000d_  4_x000d_  _x000d_  2_x000d_  _x000d_  1_x000d_  _x000d_  25_x000d_  _x000d_  Reduced Inequalities_x000d_  _x000d_   _x000d_  _x000d_   _x000d_  _x000d_   _x000d_  _x000d_  1_x000d_  _x000d_   _x000d_  _x000d_   _x000d_  _x000d_  6_x000d_  _x000d_   _x000d_  _x000d_   _x000d_  _x000d_  3_x000d_  _x000d_  4_x000d_  _x000d_  15_x000d_  _x000d_  Life On Land_x000d_  _x000d_  1_x000d_  _x000d_   _x000d_  _x000d_   _x000d_  _x000d_  5_x000d_  _x000d_   _x000d_  _x000d_   _x000d_  _x000d_   _x000d_  _x000d_   _x000d_  _x000d_  1_x000d_  _x000d_  2_x000d_  _x000d_  3_x000d_  _x000d_  12_x000d_  _x000d_  Partnership for the goals _x000d_  _x000d_   _x000d_  _x000d_  8_x000d_  _x000d_   _x000d_  _x000d_   _x000d_  _x000d_   _x000d_  _x000d_   _x000d_  _x000d_  3_x000d_  _x000d_   _x000d_  _x000d_   _x000d_  _x000d_  1_x000d_  _x000d_   _x000d_  _x000d_  12_x000d_  _x000d_  Affordable and Clean Energy_x000d_  _x000d_  4_x000d_  _x000d_  2_x000d_  _x000d_  1_x000d_  _x000d_  1_x000d_  _x000d_   _x000d_  _x000d_   _x000d_  _x000d_   _x000d_  _x000d_   _x000d_  _x000d_  2_x000d_  _x000d_   _x000d_  _x000d_  1_x000d_  _x000d_  11_x000d_  _x000d_  Industry Innovation and Infrastructure_x000d_  _x000d_  1_x000d_  _x000d_   _x000d_  _x000d_   _x000d_  _x000d_  3_x000d_  _x000d_   _x000d_  _x000d_  3_x000d_  _x000d_  1_x000d_  _x000d_   _x000d_  _x000d_   _x000d_  _x000d_   _x000d_  _x000d_  1_x000d_  _x000d_  9_x000d_  _x000d_  Zero Hunger_x000d_  _x000d_   _x000d_  _x000d_   _x000d_  _x000d_  1_x000d_  _x000d_   _x000d_  _x000d_   _x000d_  _x000d_   _x000d_  _x000d_  1_x000d_  _x000d_   _x000d_  _x000d_   _x000d_  _x000d_  6_x000d_  _x000d_  1_x000d_  _x000d_  9_x000d_  _x000d_  No Poverty_x000d_  _x000d_   _x000d_  _x000d_   _x000d_  _x000d_   _x000d_  _x000d_   _x000d_  _x000d_  3_x000d_  _x000d_  2_x000d_  _x000d_   _x000d_  _x000d_   _x000d_  _x000d_   _x000d_  _x000d_   _x000d_  _x000d_   _x000d_  _x000d_  5_x000d_  _x000d_  Quality Education_x000d_  _x000d_  _x0009_ _x000d_  _x000d_   _x000d_  _x000d_   _x000d_  _x000d_   _x000d_  _x000d_   _x000d_  _x000d_  1_x000d_  _x000d_   _x000d_  _x000d_  1_x000d_  _x000d_  2_x000d_  _x000d_   _x000d_  _x000d_  4_x000d_  _x000d_  Life Below Water_x000d_  _x000d_   _x000d_  _x000d_   _x000d_  _x000d_   _x000d_  _x000d_   _x000d_  _x000d_   _x000d_  _x000d_   _x000d_  _x000d_   _x000d_  _x000d_   _x000d_  _x000d_  2_x000d_  _x000d_   _x000d_  _x000d_   _x000d_  _x000d_  2_x000d_  _x000d_   _x000d_  _x000d_   _x000d_  _x000d_  Our take on “Criteria to Rank the shared companies on the basis of Sustainability”_x000d_  _x000d_  *_x0009_We did further research identifying the metrics, which might help quantify the scores of the goals/targets set by company. For instance, PepsiCo set the long term sustainability goals in 2016. Since then, the company has been reporting the progress of these set goals in percentages, along with the key areas where these goals will have the maximum impact. I have captured the progress of these goals in tabular format along with the SDGs they are aligned to (file attached for your reference). Through this model, we can get an average score of the Respective SDGs, which can later be compared with scores of companies derived through a similar model. We can discuss the further feasibility of this model over a call sometime next week as per your convenience. _x000d_  _x000d_   _x000d_  _x000d_  Efforts Invested: 6 Hours in this update (Total: 114 Hours)_x000d_  _x000d_  Charge Code: 15001-89_x000d_  _x000d_   _x000d_  _x000d_  Way Forward: Let us know a suitable time to discuss the progress so far and the next steps to be followed on the request, once we resume our operations by 9:30 am IST on Monday (Feb 10, 2020) and we will plan our workflow for the day accordingly. _x000d_  _x000d_   _x000d_  _x000d_  Hope this adds value to your study and looking forward to your thoughts on the same.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rrth Kumar &lt;Siddharrth.Kumar@evalueserve.com &lt;mailto:Siddharrth.Kumar@evalueserve.com&gt; &gt; _x000d_  Sent: 07 February 2020 10:15_x000d_  To: Singh, Nidhi &lt;Singh.Nidhi@"/>
    <s v="15001-89_x000d_  _x000d_"/>
    <n v="6"/>
    <x v="1"/>
    <d v="2020-02-07T00:00:00"/>
    <x v="17"/>
    <x v="19"/>
    <s v="Correct"/>
  </r>
  <r>
    <n v="774"/>
    <d v="2020-02-07T18:40:49"/>
    <s v="Himanshu Gaur"/>
    <s v="Connor.Tim@bcg.com"/>
    <s v="BCG; Pablo Huber; Katherine Arcaya"/>
    <s v="RE: Attn. Tim: Evalueserve Update: Retail SKU Counting_RES1059622_February 07, 2020"/>
    <s v="Hi Tim, _x000d_  _x000d_   _x000d_  _x000d_  In this update, I have covered half SKU’s available on the first page for the brand “Bed, Bath and Beyond’ and have compiled my findings in the attached Excel file under the tab named “BBBY” for your reference. I have followed the earlier stated methodology and have also made sure to proceed based on the criteria for colours and sizes, as mentioned. _x000d_  _x000d_   _x000d_  _x000d_  Key Points: _x000d_  _x000d_  *_x0009_Prices for the SKU’s listed under Bed, Bath and Beyond have been captured in the local currency i.e. Indian Rupees ( ₹ )_x000d_  *_x0009_For the columns named “Original Price” and “Sales Price”, I have marked “NA” where relevant information was not present_x000d_  _x000d_   _x000d_  _x000d_  Effort hours: 6 hours in this update (Total hours: 20.5 hours as of now))_x000d_  _x000d_  Charge Code: 368178-04_x000d_  _x000d_   _x000d_  _x000d_  Way Forward: I will resume working on the remaining SKU’s for Bed, Bath and Beyond once we resume our operations by 11 PM New Jersey Time, Sunday (February 9, 2020). Meanwhile, my colleagues from Chile have resumed work for Target and will get back to you on their timelines shortly._x000d_  _x000d_   _x000d_  _x000d_  Please let me know in case of any change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Pablo Huber &lt;Pablo.Huber@evalueserve.com &lt;mailto:Pablo.Huber@evalueserve.com&gt; &gt; _x000d_  Sent: 07 February 2020 18:01_x000d_  To: Connor.Tim@"/>
    <s v="368178-04_x000d_  "/>
    <n v="0"/>
    <x v="1"/>
    <d v="2020-02-07T00:00:00"/>
    <x v="73"/>
    <x v="40"/>
    <s v="Error"/>
  </r>
  <r>
    <n v="775"/>
    <d v="2020-02-07T18:43:38"/>
    <s v="Karri Veera Bhadrareddy"/>
    <s v="Chaudhury, Azraa"/>
    <s v="BCG"/>
    <s v="Attn. Arzaa: Evalueserve Deliverable: Proteomic databases_RES1065996_February 07, 2020"/>
    <s v="Hi Arzaa,_x000d_  _x000d_   _x000d_  _x000d_  I hope you are doing good!_x000d_  _x000d_   _x000d_  _x000d_  In this update, I have located information for 44 databases (Row: 3 – 46) relevant to ‘protein sequences, 3D structures, and functions’. To locate the asked information, I have conducted an Open Internet search. Also, during the course of my research, I came across a (Link &lt;https://www.ncbi.nlm.nih.gov/pmc/articles/PMC5506686/table/T1/?report=objectonly&gt; ) which had a list of multiple protein databases and the same weblink has been used to cover most of the entries in this update within the allocated budget of 4 hours. However, the mentioned weblink has several other protein databases listed as well, which has not been covered in this update._x000d_  _x000d_   _x000d_  _x000d_  Notes:_x000d_  _x000d_  *_x0009_I have captured the relevant databases on the basis of their category (i.e. Protein sequence, 3D structure, Proteomic, etc.) primarily focussing on the shared categories (Protein sequences, 3D structures and functions), which has been identified from the shared weblink (Link &lt;https://www.ncbi.nlm.nih.gov/pmc/articles/PMC5506686/table/T1/?report=objectonly&gt; )_x000d_  *_x0009_While capturing data from the above mentioned link, I came across a database ‘PATRIC’ (shared by you) which falls under Genome annotation category. Thus, I have captured all the databases falling under this category using the weblink (Link &lt;https://www.ncbi.nlm.nih.gov/pmc/articles/PMC5506686/table/T1/?report=objectonly&gt; ) and the same has been highlighted in the attached Excel file as well, for your reference. I have followed the similar approach for databases captured following categories: Protein Sequence, 3D structure, Proteomic, Genome annotation and Protein-protein interaction_x000d_  *_x0009_Most of the databases covered in the attached output are open databases and have free access_x000d_  *_x0009_In certain cases (Ex: Metlin, Database of Interacting Proteins etc.), to access the information available in the database the user need to create a free account. These entries have been highlighted in ‘Yellow’ colour for your reference_x000d_  *_x0009_I have marked ‘-’ in those cells where the information could not be located_x000d_  _x000d_   _x000d_  _x000d_  Efforts Invested: 4 Hours_x000d_  _x000d_  Charge Code: 240883-5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Feel free to reach out to us in case you need assistance on this or any other task, and we would be happy to book the latest avaiable capacity to assist you, accordingly._x000d_  _x000d_   _x000d_  _x000d_  Looking forward to working with you on future assignements,_x000d_  _x000d_   _x000d_  _x000d_  Regards,_x000d_  _x000d_  Veera Bhadra_x000d_  _x000d_   _x000d_  _x000d_  Karri Bhadrareddy | Business Analyst | Evalueserve | + 91 124 462 2300 (Extn. 2604)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Karri Veera Bhadrareddy _x000d_  Sent: 07 February 2020 11:16_x000d_  To: Chaudhury, Azraa &lt;Chaudhury.Azraa@"/>
    <s v="240883-51_x000d_  "/>
    <n v="4"/>
    <x v="1"/>
    <d v="2020-02-07T00:00:00"/>
    <x v="4"/>
    <x v="141"/>
    <s v="Correct"/>
  </r>
  <r>
    <n v="776"/>
    <d v="2020-02-07T18:56:53"/>
    <s v="Nitika Madad"/>
    <s v="Chaudhary.Neil@bcg.com"/>
    <s v="BCG"/>
    <s v="Attn. Neil: Evalueserve Update_ Medical Institution Data Collection_RES1063648_ February 07, 2020"/>
    <s v="Hi Neil,_x000d_  _x000d_   _x000d_  _x000d_  Greetings of the day!_x000d_  _x000d_   _x000d_  _x000d_  As assured, I am sharing the findings for new list of 18 doctors, compiled under tab ‘New List’ of the attached Excel file along with the sources in tab ‘New List - Source’. Also, I have resumed work on Assignment 1 to locate the publications of 33 doctors (from row no. 9 to 28 and from row no. 67 to 79) and will continue same exercise with remaining list of specialists, once we resume operations by 8:00 pm Los Angeles time, Monday (February 09, 2020)._x000d_  _x000d_   _x000d_  _x000d_  Here are some notable points on the shared findings:_x000d_  _x000d_   _x000d_  _x000d_  *_x0009_For doctor ‘Mani Vannan’, there is variation of number of publications on basis of different sources;_x000d_  _x000d_  o   As per Piedmonts website &lt;https://doctors.piedmont.org/provider/Mani+A+Vannan/387525&gt; , he serves on the editorial boards of major cardiovascular journals and has over 200 publications  _x000d_  _x000d_  o   As per research gate website &lt;https://www.researchgate.net/profile/Mani_Vannan17&gt; , he has over 127 publications_x000d_  _x000d_  o   And Pubmed &lt;https://www.ncbi.nlm.nih.gov/pubmed/?term=Mani+Vannan&gt;  shows only 90 publication for this author. However, I have mentioned the publications number (200) by piedmonts website and shared the link for 127 detailed publication from research gate._x000d_  _x000d_  *_x0009_For ‘Christopher Meduri’, Year has been captured on basis of the statement “Dr. Meduri joins Piedmont Heart after recently completing his fellowship in interventional cardiology in 2014”_x000d_  *_x0009_No publication could be located for ‘Ellen Filer’_x000d_  *_x0009_In case of site location ‘Robert wood’ not much publications resulted appeared with the given name, for instance, Girija Surya, Leonard Y. Lee. However, I conducted a General internet search for the same but the results were not fruitful_x000d_  _x000d_   _x000d_  _x000d_  Efforts Invested: 9 hours (Total hours 23.5)_x000d_  _x000d_  Charge Code: 269176-42_x000d_  _x000d_   _x000d_  _x000d_  Way forward: Please review the work done so far and let me know your thoughts on the same. I will continue working on the remaining part of Assignment 1 and then start with Assignment 2, when we resume operations by 8:00 pm Los Angeles time, Monday (February 09, 2020)._x000d_  _x000d_   _x000d_  _x000d_  Looking forward to your reply,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From: Nitika Madad &lt;Nitika.Madad@evalueserve.com &lt;mailto:Nitika.Madad@evalueserve.com&gt; &gt; _x000d_  Sent: 07 February 2020 11:06_x000d_  To: Chaudhary.Neil@"/>
    <s v="269176-42_x000d_  "/>
    <n v="9"/>
    <x v="1"/>
    <d v="2020-02-07T00:00:00"/>
    <x v="64"/>
    <x v="104"/>
    <s v="Correct"/>
  </r>
  <r>
    <n v="777"/>
    <d v="2020-02-07T19:05:36"/>
    <s v="Shikha Singh (CaPs-08)"/>
    <s v="Onafeko.Reni@bcg.com"/>
    <s v="BCG"/>
    <s v="Attn. Reni: Evalueserve Deliverable: Abbott Research_RES1065637_February 7, 2020"/>
    <s v="Hi Reni,_x000d_  _x000d_   _x000d_  _x000d_  With this update, I am sharing the details captured with respect to the main differences between m2000 and Alinity platform. However, as previously mentioned there is no information around the possible timeline by which Abbott plans to phase out m2000. Also, for Alinity, there are no details about an upcoming product launch happening with respect to that platform. _x000d_  _x000d_   _x000d_  _x000d_  Efforts Invested: 1 Hour (Total: 2 hours)_x000d_  _x000d_  Charge Code: 227760-67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y or further assistance required, we will book the earliest available bandwidth accordingly._x000d_  _x000d_   _x000d_  _x000d_  Looking forward to work with you on future assignment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Shikha Singh (CaPs-08) &lt;Shikha.Singh1@evalueserve.com &lt;mailto:Shikha.Singh1@evalueserve.com&gt; &gt; _x000d_  Sent: 07 February 2020 17:50_x000d_  To: Onafeko.Reni@"/>
    <s v="227760-67_x000d_  "/>
    <n v="1"/>
    <x v="1"/>
    <d v="2020-02-07T00:00:00"/>
    <x v="94"/>
    <x v="135"/>
    <s v="Correct"/>
  </r>
  <r>
    <n v="778"/>
    <d v="2020-02-07T19:07:14"/>
    <s v="Nittya Balodia"/>
    <s v="Vaishnavi.Sagar@bcg.com"/>
    <s v="BCG"/>
    <s v="Attn. Sagar: Evalueserve Update: Digital Payments Landscape Benchmarks_February 7,2020"/>
    <s v="Hi Sagar,_x000d_  _x000d_   _x000d_  _x000d_  Thank you for sharing this request._x000d_  _x000d_   _x000d_  _x000d_  In the limited time available, I have populated information for Kenya for the first seven questions, mentioned in the E-mail below. As suggested, I have compiled my output in a Word Document format. To locate data on the required ask, I have primarily conducted a General Internet search. _x000d_  _x000d_   _x000d_  _x000d_  During the course of my research, I found that Kenya, is aiming towards becoming a cashless economy by popularizing digital payments. However, the payment card market is still low due to dependence on cash. Moreover, the mobile payment solutions such as M-Pesa has revolutionized the mobile payment landscape in the country. _x000d_  _x000d_   _x000d_  _x000d_  Efforts Invested: 3 hours_x000d_  _x000d_  Charge Code: 235389-58_x000d_  _x000d_   _x000d_  _x000d_  Way Forward: I will continue working on the remaining questions for Kenya and initiate work on Thailand, once we resume our operations by 9:30 am, IST (February 10, 2020). Also, please note that the efforts on this request are billed from the Direct KPO team at Evalueserve. 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Vaishnavi, Sagar &lt;Vaishnavi.Sagar@"/>
    <s v="235389-58_x000d_  "/>
    <n v="3"/>
    <x v="1"/>
    <d v="2020-02-07T00:00:00"/>
    <x v="95"/>
    <x v="7"/>
    <s v="Correct"/>
  </r>
  <r>
    <n v="779"/>
    <d v="2020-02-07T19:14:02"/>
    <s v="Vandana Kushwaha"/>
    <s v="Baydoun.Zeina@bcg.com"/>
    <s v="Kashyap, Radhika'; 'Khurana, Harshit'; 'Awasthi, Ritwik'; Neha Sharma; BCG"/>
    <s v="Attn. Zeina: Evalueserve Update: Request RES1065192: Urgent request_RES1066306_February 7, 2020"/>
    <s v="Hi Zeina,_x000d_  _x000d_   _x000d_  _x000d_  In this update, we have evaluated 4 countries under Private Wealth Management against the list of criteria and additional drivers of competitiveness in the attached Excel file. We have completed work on Switzerland, Cayman Island and Hong Kong; however, Singapore is work-in-progress. As suggested, we have provided 2-3 insights per criteria per country in a tabular format._x000d_  _x000d_   _x000d_  _x000d_  Efforts Invested: 4.5 Hours_x000d_  _x000d_  Charge Code: Please share_x000d_  _x000d_   _x000d_  _x000d_  Please note, as there are multiple criteria for each country, it is taking more time than anticipated to work on the request. We have capped our efforts to ~10 minutes per criteria to capture the information. Please review the shared output and let us know in case of any suggestions._x000d_  _x000d_   _x000d_  _x000d_  Way Forward: We will continue work on the remaining countries once we will resume our operations by 10:00 PM Central time on February 09, 2020. _x000d_  _x000d_   _x000d_  _x000d_  Looking forward to your reply.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 China center will be closed till February 09, 2020, following a government advisory in the country._x000d_  _x000d_   _x000d_  _x000d_  From: Vandana Kushwaha _x000d_  Sent: 07 February 2020 15:28_x000d_  To: 'Baydoun.Zeina@"/>
    <s v="Please share"/>
    <n v="4.5"/>
    <x v="1"/>
    <d v="2020-02-07T00:00:00"/>
    <x v="8"/>
    <x v="146"/>
    <s v="Correct"/>
  </r>
  <r>
    <n v="780"/>
    <d v="2020-02-07T19:20:20"/>
    <s v="Laura Blaga"/>
    <s v="Benedi, Miriam"/>
    <s v="Fuisz-Kehrbach, Sonja-Katrin; Margolin, Susana; BCG"/>
    <s v="Attn. Miriam: EVS - BCG - Deliverable - Help gathering sustainability reports _RES1066640_February 7, 2020"/>
    <s v="Hi Miriam,_x000d_  _x000d_   _x000d_  _x000d_  Thank you for your swift reply and sharing the case code._x000d_  _x000d_   _x000d_  _x000d_  I am coming back with my findings for this task – please find attached the updated Excel file. Since the zipped file containing the pdf versions of the reports is too big to be sent in this email, I have uploaded them and kindly ask you to download them by accessing this link: https://send.bcg.com/JfH1ZJN5cGHMjDaVGLjoNR5B._x000d_  _x000d_   _x000d_  _x000d_  As previously mentioned, the companies’ websites were leveraged to capture the targeted reports – in some cases, I encountered several documents within our scope and I have inserted them all in the newly added Reports tab for your reference. Please note that Schneider’s sustainability report is not available in PDF format, but presented in an interactive way on its website, therefore I have provided only the link to the targeted information. _x000d_  _x000d_   _x000d_  _x000d_  Efforts Invested: 2 Hours _x000d_  _x000d_  Charge Code: 211900-1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Have a great day weeken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Benedi, Miriam [mailto:BenediDiaz.Miriam@"/>
    <s v="211900-12_x000d_  "/>
    <n v="2"/>
    <x v="4"/>
    <d v="2020-02-07T00:00:00"/>
    <x v="96"/>
    <x v="150"/>
    <s v="Correct"/>
  </r>
  <r>
    <n v="781"/>
    <d v="2020-02-07T19:23:36"/>
    <s v="Tanuj Anand"/>
    <s v="Jain.Rohan2@bcg.com"/>
    <s v="BCG; Mirji.Akshay@bcg.com; Nall.Akanksha@bcg.com; Sakshi Sharma; Smarth Grover; Angela Nunez"/>
    <s v="Attn. Rohan: Evalueserve Deliverable: Need support in collating info for auto ESO companies_RES1065389_February 07, 2020"/>
    <s v="Hi Rohan,_x000d_  _x000d_   _x000d_  _x000d_  We hope you are doing good._x000d_  _x000d_   _x000d_  _x000d_  We have covered the remaining 14 companies ( from row no. 15 to 27) and captured information on the asked parameters in the attached Excel file. To carry out the research, we referred to the company websites, their IR materials (wherever available), leveraged Thomson One (for public companies) and Orbis (for private companies) databases followed by a General Internet search (wherever required)._x000d_  _x000d_   _x000d_  _x000d_  Also, we have attached the supporting documents in the following link: https://send.bcg.com/1Yy3LHw9bFAvfn7tuLDHlulJ   _x000d_  _x000d_   _x000d_  _x000d_  Notes: _x000d_  _x000d_  *_x0009_ESSOD Design: Since, we did not hear back from you regarding the query mentioned by our colleagues from Chile centre on this company; therefore, we have not covered this company_x000d_  *_x0009_Indian Institute of Technology, Madras: We have not carried out research for this institute, as we believe it is an educational institute_x000d_  *_x0009_JP Research India Pvt Ltd and Nordmetall: _x000d_  _x000d_  _x0009_*_x0009_JPRI is a research company which provides their expertise in road traffic crash investigations, crash data analysis, crash reconstructions, road safety surveys and audits, or any road safety research activity (Link &lt;http://www.jpri.in/&gt; ). Since, the company did not provide any relevant information related to the asked parameters; therefore, we have mentioned its offering in the Column V- ‘Any other’_x000d_  _x0009_*_x0009_Similarly, for Nordmetall, we have provided the product offerings of the company in the ‘Column V’_x000d_  _x000d_  *_x0009_Arup: Arup is a Design and Engineering company which provides its services for various industries such as Arts and culture, Energy, Property, Sports, Transport, etc. (Link &lt;https://www.arup.com/our-firm&gt; ); however, we could not locate any information specific to the automobile sector on the company website. Thus, we conducted a General Internet search and came across two articles relevant to the automotive sector, as below:  _x000d_  _x000d_  *_x0009_Arup's analytical approach to design saved time and money for Ford (Link &lt;https://www.arup.com/projects/ford-gt&gt; )_x000d_  _x000d_  “When Ford decided to develop a modern tribute to motor sport's most famous race, the 24 Hour of Le Mans, it used the combined services of Mayflower Vehicle Systems and Arup. Arup's automotive specialists helped to complete the 1960s-inspired GT in just 24 months, half the time of a traditional vehicle programme. Arup's analytical approach to design saved time and money for Ford. The firm investigated options for material selection, extrusion size and shape, casting design and alternative joining techniques. This provided an optimised design that surpassed the client's expectations”_x000d_  _x000d_  *_x0009_A mass-production car, 30% lighter than average (Link &lt;https://www.arup.com/projects/superlight-car&gt; )_x000d_  _x000d_  “Arup’s experience in vehicle body development and the challenges of delivering sustainable solutions ensured that the firm played a key design role in the consortium tasked with designing the SuperLIGHT-CAR. The project’s ambitious objective was to develop technologies and concepts resulting in a 30% reduction in the body weight of a medium-sized car of the future. Arup’s role was to ensure that key performance criteria – body stiffness, crashworthiness, fatigue and buildability – could be achieved within the constraints of mass reduction and cost”_x000d_  _x000d_  *_x0009_We came across various companies, which reported their financials in their native currencies and not in USD; therefore we have converted them to USD using the OFX currency converter (Link &lt;https://www.ofx.com/en-au/forex-news/historical-exchange-rates/&gt; ) and have mentioned the conversion rates in the Excel file _x000d_  *_x0009_Controltec: Limited information was available on the company website, as the company has been acquired by Aptiv (Link &lt;https://www.control-tec.com/&gt; ). However, as of now, we have captured the information available on the company website. Also, it was mentioned that the updated information for Controltec is available on website of Aptiv (which has already been covered in DRS team's earlier update)_x000d_  _x000d_   _x000d_  _x000d_  Efforts Invested: 21 hours (Total hours: 36.5; India center: 28.5 hours; Chile center: 8 hours)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us know in case of any queries. We have reserved some capacity to assist you on this request from our India center, for Monday. Let us know in case you require any further assistance on the task and based on your reply, we will proceed further, once we resume our operations, by 9:30 am IST on Monday (February 10, 2020). _x000d_  _x000d_   _x000d_  _x000d_  Looking forward to your reply,_x000d_  _x000d_   _x000d_  _x000d_  Regards,_x000d_  _x000d_  Evalueserve team 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Tanuj Anand &lt;Tanuj.Anand@evalueserve.com &lt;mailto:Tanuj.Anand@evalueserve.com&gt; &gt; _x000d_  Sent: 07 February 2020 10:49_x000d_  To: Jain.Rohan2@"/>
    <s v="Please share"/>
    <n v="21"/>
    <x v="1"/>
    <d v="2020-02-07T00:00:00"/>
    <x v="8"/>
    <x v="134"/>
    <s v="Correct"/>
  </r>
  <r>
    <n v="782"/>
    <d v="2020-02-07T19:39:17"/>
    <s v="Varunika Shah"/>
    <s v="Yang.Fangqi@bcg.com"/>
    <s v="BCG"/>
    <s v="Attn. Fangqi: Evalueserve Update_Research for R&amp;D spend _RES1062515_ February 07, 2020"/>
    <s v="Hi Fangqi,_x000d_  _x000d_   _x000d_  _x000d_  Hope you are doing well._x000d_  _x000d_   _x000d_  _x000d_  As suggested, I have invested around 1 hour to research on the three tasks shared by you and compiled my findings in the E mail below. _x000d_  _x000d_   _x000d_  _x000d_  Key findings:_x000d_  _x000d_   _x000d_  _x000d_  *_x0009_Task 1: Gross domestic expenditure on research and development_x000d_  _x000d_  *_x0009_I have checked the Gross domestic expenditure on research and development for the countries, namely Brazil, India, Saudi Arabia and South Africa and could only find the exact value for India, whose GERD was 3381.43 USD millions for the year 2016-2017 (page 3, LINK1 &lt;http://www.nstmis-dst.org/Statistics-Glance-2017-18.pdf&gt; )_x000d_  *_x0009_During the course of my research, I found a source where Research and development expenditure is mentioned as a % of GDP for each country.(LINK2 &lt;https://data.worldbank.org/indicator/GB.XPD.RSDV.GD.ZS&gt; ). However, if you want me to locate the GERD value for the remaining six countries, it will require around 1 more hour to research as well as compile the same in the Excel file shared by you_x000d_  _x000d_   _x000d_  _x000d_  *_x0009_Task 2: Ranking of AI patent output by country_x000d_  _x000d_  *_x0009_I have conducted General internet search to capture information related to the “ranking of AI patent output by country”. As a result, I came across one report by Gartner dated 2018, which talks about the Geographical distribution of AI patent applications, below is a snippet of the same for your reference:_x000d_  _x000d_   _x000d_  _x000d_  _x000d_  _x000d_  Source: page 13, http://www.caict.ac.cn/kxyj/qwfb/bps/201809/P020180918696200669434.pdf_x000d_  _x000d_   _x000d_  _x000d_  *_x0009_Also, I found one Statista link, in which data for “Number of artificial intelligence (AI) patent applications worldwide as of March 2019, by country” is given, which is being depicted below:_x000d_  _x000d_   _x000d_  _x000d_  _x000d_  _x000d_  Source: https://www.statista.com/statistics/1007944/number-of-ai-patents-worldwide-by-country/_x000d_  _x000d_   _x000d_  _x000d_   _x000d_  _x000d_  *_x0009_Task 3: Number of AI start-ups per country_x000d_  _x000d_   _x000d_  _x000d_  *_x0009_In the limited time available, I have searched for the reports related to the asked parameter but could not find any relevant reports other than the data shared by you. However, following is a bar graph for, ”Number of artificial intelligence (AI) startups worldwide in 2018”, by Statista_x000d_  _x000d_   _x000d_  _x000d_  _x000d_  _x000d_  Source: Statista_number-of-ai-startups-by-country-2018_x000d_  _x000d_   _x000d_  _x000d_  Way forward: Please review the findings shared and let me know if you want me to invest more time to capture information on the parameter, Gross domestic expenditure on research and development for the remaining six countries. Based on your reply, we will book the earliest time slot available and resume work on task 1._x000d_  _x000d_   _x000d_  _x000d_  Hope the above information might be helpful for your task. Looking forward to your reply.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Prashant Singh &lt;Prashant.Singh@evalueserve.com &lt;mailto:Prashant.Singh@evalueserve.com&gt; &gt; _x000d_  Sent: 06 February 2020 13:13_x000d_  To: Yang, Fangqi &lt;Yang.Fangqi@"/>
    <e v="#VALUE!"/>
    <n v="0"/>
    <x v="1"/>
    <d v="2020-02-07T00:00:00"/>
    <x v="0"/>
    <x v="73"/>
    <s v="Correct"/>
  </r>
  <r>
    <n v="783"/>
    <d v="2020-02-07T19:41:09"/>
    <s v="Laura Blaga"/>
    <s v="Benedi, Miriam"/>
    <s v="Fuisz-Kehrbach, Sonja-Katrin; Margolin, Susana; BCG"/>
    <s v="Attn. Miriam: EVS - BCG - Deliverable - Help gathering sustainability reports _RES1066640_February 7, 2020"/>
    <s v="Hi Miriam,_x000d_  _x000d_   _x000d_  _x000d_  Thank you for your Email, I’m glad to know our output is in line with your expectations._x000d_  _x000d_   _x000d_  _x000d_  Do let me know in case of any queries.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Benedi, Miriam [mailto:BenediDiaz.Miriam@"/>
    <e v="#VALUE!"/>
    <n v="0"/>
    <x v="4"/>
    <d v="2020-02-07T00:00:00"/>
    <x v="0"/>
    <x v="150"/>
    <s v="Correct"/>
  </r>
  <r>
    <n v="784"/>
    <d v="2020-02-07T19:41:59"/>
    <s v="Adela Blaga"/>
    <s v="Mixter.Katy@bcg.com"/>
    <s v="BCG"/>
    <s v="Attn. Katy: EVS Acknowledgement: Compilation of current bushfire relief efforts focused on supporting/saving tourism_RES1066648_February 7, 2020"/>
    <s v="Hello Katy,_x000d_  _x000d_   _x000d_  _x000d_  Thank you for sharing details on this assignment._x000d_  _x000d_   _x000d_  _x000d_  We will be able to initiate efforts on locating tourism recovery packages following bushfires in Australia today, February 7, from our Romania center. _x000d_  _x000d_   _x000d_  _x000d_  We will start by using the data shared in your last e-mail and organize it in the “Consolidated list” Excel table, and then proceed with identifying other programs of the kind._x000d_  _x000d_   _x000d_  _x000d_  We will get in touch with our findings covering as much as possible by our EOD, 3 am, February 8, Melbourne time._x000d_  _x000d_   _x000d_  _x000d_  Any notes or changes you might have in the meantime, do let us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ixter, Katy [mailto:Mixter.Katy@"/>
    <e v="#VALUE!"/>
    <n v="0"/>
    <x v="4"/>
    <d v="2020-02-07T00:00:00"/>
    <x v="0"/>
    <x v="152"/>
    <s v="Correct"/>
  </r>
  <r>
    <n v="785"/>
    <d v="2020-02-07T19:48:19"/>
    <s v="Liliana Polgar"/>
    <s v="Kern.Maxime@bcg.com"/>
    <s v="BCG; Emanuela Berchi"/>
    <s v="RE: EVS - BCG - TMT IGTI Newsletter - February 07, 2020"/>
    <s v="Thank you for your reply, Maxime. _x000d_  _x000d_   _x000d_  _x000d_  Using Factiva’s tool, the time spent per edition is reduced since we do not have to summarize the articles anymore. Factiva is automatically displaying the lead sentence of the article, as published by the newspaper. The overall template generation also works slightly faster. As an alternative, if you prefer the initial distribution option, we could also reduce the time spent if we eliminate the summaries and highlight the lead sentence ourselves._x000d_  _x000d_   _x000d_  _x000d_  Regarding the translation, this option is available only in the Factiva viewing mode, not directly in the inbox of the recipients. The content of the translation is generated by Google, which might not provide accurate results in all cases.  _x000d_  _x000d_   _x000d_  _x000d_  I hope this helps and do not hesitate to let me know in case of any other queries. _x000d_  _x000d_   _x000d_  _x000d_  Best wishes, 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Emanuela Berchi _x000d_  Sent: Friday, February 07, 2020 11:50 AM_x000d_  To: Kern, Maxime &lt;Kern.Maxime@"/>
    <e v="#VALUE!"/>
    <n v="0"/>
    <x v="4"/>
    <d v="2020-02-07T00:00:00"/>
    <x v="0"/>
    <x v="7"/>
    <s v="Correct"/>
  </r>
  <r>
    <n v="786"/>
    <d v="2020-02-07T19:50:29"/>
    <s v="Maria Somfelean"/>
    <s v="Jiang.Yushan@bcg.com"/>
    <s v="BCG; Yu, Qiran; Fu, Yingfei; Li, Xingrui"/>
    <s v="Attn. Yushan: EVS - BCG - Deliverable - Knowledge request for Health Care received_RES1066650_February 7, 2020"/>
    <s v="Hi Yushan,_x000d_  _x000d_   _x000d_  _x000d_  Hope my Email finds you well._x000d_  _x000d_   _x000d_  _x000d_  I am reaching out with the results on this topic after investing around two hours to conduct this piece of research. During this time, I came across a single press release from August 2019 about this lawsuit on patent infringement. Indeed, J&amp;J sued Mylan for coping their blockbuster schizophrenia drug called Invega Sustenna. (Source &lt;https://news.bloomberglaw.com/pharma-and-life-sciences/j-j-sues-mylan-to-block-copies-of-blockbuster-schizophrenia-drug&gt; ) According to the article the drug’s patent will expire in January 2031, however, this &lt;https://www.fiercepharma.com/special-report/top-pharma-patent-expirations-2019&gt;  and this &lt;https://www.drugs.com/availability/generic-invega-sustenna.html&gt;  sources state that a patent of Invega Sustenna expired in May 2019 but another one is in force until January 2031. As per this &lt;https://www.bloomberglaw.com/public/desktop/document/JanssenPharmaceuticalsIncetalvMylanLaboratoriesLimitedetalDocketN/4?1581082105&gt;  document, J&amp;J vs Mylan civil action had a deadline in January 2, 2020. However, I have then searched the official civil act document filled in 9 August 2019 at Delaware District Court and apparently, this was terminated in 27 September 2019. (Source &lt;https://portal.unifiedpatents.com/litigation/Delaware%20District%20Court/case/1:19-cv-01488&gt; ) By reading through the litigation document &lt;https://litigationtools.maxval-ip.com/UnifiedPatentViewDocument/home/index?caseid=367530&gt; , it appears that Mylan has lost the act, as it can be seen the below extract, pages 13-14:_x000d_  _x000d_   _x000d_  _x000d_  “WHEREFORE, Plaintiffs respectfully pray that the Court grant the following relief: Enter judgment under 35 U.S.C. § 271(e)(2)(A) that Mylan has infringed at least one claim of the ’906 Patent through Mylan’s submission of ANDA No. 213124 to the FDA to obtain approval to manufacture, use, import, offer to sell, and sell Mylan’s proposed generic versions of JPI’s Invega Sustenna® brand product_x000d_  _x000d_  identified in this Complaint in the United States before the expiration of the ’906 Patent; _x000d_  _x000d_  Order that Mylan, its affiliates, officers, agents, servants, and employees, and those persons in active concert or participation with Mylan, are preliminarily and permanently enjoined from commercially manufacturing, using, importing, offering for sale, and selling Mylan’s proposed generic versions of JPI’s Invega Sustenna® brand products identified in this Complaint, and any other product that infringes or contributes to the infringement of the ’906 Patent, prior to the expiration of the ’906 Patent, or such later date as the Court may determine; _x000d_  _x000d_  If Mylan engages in the commercial manufacture, use,  offer for sale, sale, and/or importation into the United States of the proposed generic versions of JPI’s Invega Sustenna® brand products identified in this Complaint prior to the expiration of the ’906 Patent, a Judgment awarding damages to Plaintiffs resulting from such infringement with interest;”_x000d_  _x000d_   _x000d_  _x000d_  Regarding the timeframe required for such litigations in US, I have identified a source that states that “bad drug lawsuits routinely take a considerable amount of time (at least one to three years) to reach a favorable resolution.  Settlements are rarely reached quickly in such cases, because once it is discovered that the drug and/or medical device is harmful, these giant international pharmaceutical companies then hire teams of doctors and lawyers to prevent paying valid injury or death claims.” (Source &lt;https://igotyou.net/faqs/how-long-does-it-take-to-resolve-pharmaceutical-bad-drug-litigation/&gt; ) In the US, the patents protect drugs from copycat version for 20 after the drug is released on the market, and after the expiration the brand name sales are usually drop down around 80%. (Source &lt;https://www.forbes.com/2002/05/02/0502patents.html#1227795617bc&gt; ) _x000d_  _x000d_   _x000d_  _x000d_  Regarding your last question, no other press releases that might mention the industry's view on which side may win have been identified._x000d_  _x000d_   _x000d_  _x000d_  Efforts Invested: 2 Hours _x000d_  _x000d_  Charge Code: 211900-1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feel free to let me know in case of any further help is needed on this or anything els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Maria Somfelean _x000d_  Sent: Friday, February 07, 2020 2:47 PM_x000d_  To: Jiang.Yushan@"/>
    <s v="211900-12_x000d_  "/>
    <n v="2"/>
    <x v="4"/>
    <d v="2020-02-07T00:00:00"/>
    <x v="96"/>
    <x v="151"/>
    <s v="Correct"/>
  </r>
  <r>
    <n v="787"/>
    <d v="2020-02-07T19:57:12"/>
    <s v="Meenu Kumari"/>
    <s v="Mujera.Shirley@bcg.com"/>
    <s v="BCG; Varunika Shah"/>
    <s v="Attn. Shirley: Evalueserve Update: Telco pricing _RES1064073_ February 07, 2020"/>
    <s v="Hi Shirley,_x000d_  _x000d_   _x000d_  _x000d_  In this update, I have identified two operators namely AT&amp;T (The US) and  TTC Mobile (Tanzania) along with information on the asked seven parameters, by following an earlier approach. After that, I have worked on the ask 2 (telco pricing benchmarking) on parameters such as  number of telco’s in the country, total market penetration (%) and Telco customers (in millions), for the time frame of 2015-19. However, work on the parameter namely ‘price per GB (USD)’ is still in progress. _x000d_  _x000d_   _x000d_  _x000d_  On the basis of my preliminary research for data on ‘price per GB (USD), I observed that information on price per GB is available in a format, shown below in the table. It will be very time intensive to capture the information related to price per GB, as the data is available in various packages with different validity. Also, I am apprehensive about the data availability for the parameter on yearly basis. However, Information for the same might be available on the Ovum database. As we do not have access to the Ovum database, you may reach out to BCG DRS team (http://bcgnavigator.bcg.com/Home/kn-home.asp) for this._x000d_  _x000d_  _x000d_  _x000d_   _x000d_  _x000d_  To capture the required information, I have checked the operators official websites and IR material, leveraged Thomson One database for analyst reports and supplemented it by conducting a General Internet search. Kindly note that, I have considered ‘mobile subscribers’ data for the parameter namely Telco customers (m) and Telco market penetration % for the time frame of 2015-19._x000d_  _x000d_   _x000d_  _x000d_  Efforts Invested: 7 hours _x000d_  _x000d_  Charge Code: SDV/NAI-00_x000d_  _x000d_   _x000d_  _x000d_  Way forward: I will continue work on the remaining work on ask 2 of telco pricing, once we resume our operations by 07.00 am, Kenya time, tomorrow (February 10, 2020). _x000d_  _x000d_   _x000d_  _x000d_  Please review the work done so far and let us know in case of any re-alignment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Meenu Kumari _x000d_  Sent: 7 February 2020 11:15_x000d_  To: Mujera.Shirley@"/>
    <s v="SDV/NAI-00_x000d_ "/>
    <n v="7"/>
    <x v="1"/>
    <d v="2020-02-07T00:00:00"/>
    <x v="97"/>
    <x v="108"/>
    <s v="Correct"/>
  </r>
  <r>
    <n v="788"/>
    <d v="2020-02-07T20:07:34"/>
    <s v="Laura Blaga"/>
    <s v="Monin.Pierre@bcg.com"/>
    <s v="BCG; Panchaud.Sebastien@bcg.com"/>
    <s v="Attn. Pierre: EVS - BCG - Deliverable - Benchmark data - Pharma Industry - R&amp;D FTEs and R&amp;D spend_RES1065388_February 7, 2020"/>
    <s v="Hi Pierre,_x000d_  _x000d_   _x000d_  _x000d_  Trust my Email finds you well._x000d_  _x000d_   _x000d_  _x000d_  I am coming back with my findings for this task – please find attached the updated Excel file. As methodology, the companies’ websites, annual reports and 10K forms were leveraged to capture the desired information, together with press articles. _x000d_  _x000d_   _x000d_  _x000d_  Key points to note:_x000d_  _x000d_  *         The targeted companies’ reports do not present the breakdown of R&amp;D spend by sourcing type, thus this information was on the lower side. However, during my search I came across some of the current collaborations the players are involved in and extracted the figures they paid in 2018. Therefore, I was able to calculate an estimate of external R&amp;D spend for BMS and Sanofi, in case helpful.  _x000d_  _x000d_  *         BMS (Bristol-Myers Squibb) appears twice in the file, thus I have only included its financial information once and inserted “-“ in the second row where it appears._x000d_  _x000d_  *         An additional Comments column was inserted to include further details about exceptions encountered during the search._x000d_  _x000d_  *         Oanda’s exchange rate at 31.12.2018 was leveraged to convert local currencies in American dollars._x000d_  _x000d_   _x000d_  _x000d_  Efforts Invested: 5 Hours _x000d_  _x000d_  Charge Code: 382695-1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Have a great day ahead,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09, 2020, following a government advisory in the country._x000d_  _x000d_  From: Laura Blaga _x000d_  Sent: Friday, February 7, 2020 9:13 AM_x000d_  To: Monin, Pierre &lt;Monin.Pierre@"/>
    <s v="382695-15_x000d_  "/>
    <n v="5"/>
    <x v="4"/>
    <d v="2020-02-07T00:00:00"/>
    <x v="98"/>
    <x v="132"/>
    <s v="Correct"/>
  </r>
  <r>
    <n v="789"/>
    <d v="2020-02-07T20:08:11"/>
    <s v="Bianca Metzler"/>
    <s v="Klement.Eva@bcg.com"/>
    <s v="BCG"/>
    <s v="Attn. Eva: EVS - BCG - Deliverable - Website search _RES1063906_ February 07, 2020"/>
    <s v="Dear Eva,_x000d_  _x000d_   _x000d_  _x000d_  Hope your day has been great. We have finished gathering the details on the offices and investment professionals of the shared list of companies and attached is the deliverable._x000d_  _x000d_   _x000d_  _x000d_  To offer a more consolidated view over the situations encountered, the most notable points have also been included in the file, as a comment or note. Do note that, as it has also been the case with previous updates, some of the players either do not have offices in the targeted regions or, if they do, the investment professionals were not always listed. _x000d_  _x000d_   _x000d_  _x000d_  Efforts Invested: 7 Hours (Total Hours: 18.5 Hours)_x000d_  _x000d_  Charge Code: 12335-20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se results will prove useful to your project. We remain available should you need our assistance with anything else or have any queries._x000d_  _x000d_   _x000d_  _x000d_  Have a lovely weeken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Bianca Metzler &lt;bianca.metzler@evalueserve.com&gt; _x000d_  Sent: Thursday, February 6, 2020 6:52 PM_x000d_  To: Klement.Eva@"/>
    <s v="12335-20_x000d_  _x000d_"/>
    <n v="7"/>
    <x v="4"/>
    <d v="2020-02-07T00:00:00"/>
    <x v="60"/>
    <x v="107"/>
    <s v="Correct"/>
  </r>
  <r>
    <n v="790"/>
    <d v="2020-02-07T20:18:01"/>
    <s v="Bianca Metzler"/>
    <s v="Chourasia.Amber@bcg.com"/>
    <s v="BCG"/>
    <s v="Attn. Amber: EVS Acknowledgement: Revenue break-up for tobacco company_RES1066729_February 7, 2020"/>
    <s v="Hi Amber,_x000d_  _x000d_   _x000d_  _x000d_  Many thanks for reaching out to us with this. We can definitely book capacity for Monday, February 10, with our India center._x000d_  _x000d_   _x000d_  _x000d_  The team will reach out with further details as soon as started efforts on this._x000d_  _x000d_   _x000d_  _x000d_  Should there be any chang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Request Management System &lt;bcg@service-now.com&gt; _x000d_  Sent: Friday, February 7, 2020 4:0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6729 &lt;https://bcg.service-now.com/nav_to.do?uri=u_request_drs_kpo_evs.do%3Fsys_id=7c4541461bbec094b176964ead4bcbde%26sysparm_stack=u_request_drs_kpo_evs_list.do&gt; _x000d_  Requestor: Chourasia Amber_x000d_  Request Subject: Revenue break-up for tobacco company_x000d_  Requested Deadline: _x000d_  _x000d_  Original Request:_x000d_  From: Chourasia.Amber@"/>
    <e v="#VALUE!"/>
    <n v="0"/>
    <x v="4"/>
    <d v="2020-02-07T00:00:00"/>
    <x v="0"/>
    <x v="153"/>
    <s v="Correct"/>
  </r>
  <r>
    <n v="791"/>
    <d v="2020-02-07T20:20:48"/>
    <s v="Bianca Metzler"/>
    <s v="McGovern, Audrey (Hoiles)"/>
    <s v="BCG; Shourya Jaiswal"/>
    <s v="Attn. Audrey: Evalueserve Deliverable: IIS - Mission Area Markets - Market share and growth_RES1066117_ February 07, 2020"/>
    <s v="Hi Audrey,_x000d_  _x000d_   _x000d_  _x000d_  Many thanks for your reply and glad that the team was able to help._x000d_  _x000d_   _x000d_  _x000d_  Our India office has closed for the week but in case of any questions, please feel free to reach out and the team will get back to you once back online._x000d_  _x000d_   _x000d_  _x000d_  Wishing you a nice weekend,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McGovern, Audrey (Hoiles) &lt;McGovern.Audrey@"/>
    <e v="#VALUE!"/>
    <n v="0"/>
    <x v="4"/>
    <d v="2020-02-07T00:00:00"/>
    <x v="0"/>
    <x v="144"/>
    <s v="Correct"/>
  </r>
  <r>
    <n v="792"/>
    <d v="2020-02-07T20:33:55"/>
    <s v="Sanprati Sharma"/>
    <s v="Bechara.Wissam@bcg.com"/>
    <s v="BCG; Mujtaba.SyedAaqib@bcg.com; Mansi Narang; Deepak Bansal (CaPS-08); Prince Girdhar; Nicolas Quagliotti; Tamara Weitzel"/>
    <s v="Attn. Wissam: Evalueserve Update: KSA tourism specific data/ Other worldwide destinations tourism specific data_RES1066519_February 07, 2020"/>
    <s v="Hi Wissam,_x000d_  _x000d_   _x000d_  _x000d_  Thank you for your time over call!_x000d_  _x000d_   _x000d_  _x000d_  With this update, we have covered work on four tabs in the attached Excel file, a status on which, has been mentioned below for your reference. As apprehended, overall information on city level data remained on a lower side:_x000d_  _x000d_   _x000d_  _x000d_  Name of  the Tabs_x000d_  _x000d_  Status_x000d_  _x000d_  DR1_Baseline_x000d_  _x000d_  Completed_x000d_  _x000d_  DR2_Baseline_x000d_  _x000d_  Completed_x000d_  _x000d_  DR3_overnight visits_x000d_  _x000d_  WIP_x000d_  _x000d_  DR4_daytrip visitors_x000d_  _x000d_  Yet to be initiated_x000d_  _x000d_  DR5_ #daytrips per person per year_x000d_  _x000d_  Yet to be initiated_x000d_  _x000d_  DR6_Jeddah religious_x000d_  _x000d_  WIP_x000d_  _x000d_  DR7_Benchmark approach_x000d_  _x000d_  Yet to be initiated_x000d_  _x000d_   _x000d_  _x000d_  Notes:_x000d_  _x000d_   _x000d_  _x000d_  DR1_Baseline_x000d_  _x000d_  *_x0009_We have checked for the number of purpose-based visits in overall KSA and the suggested cities/provinces_x000d_  _x000d_  _x0009_*_x0009_We located information on Leisure and Business purpose visits of domestic and inbound travellers for KSA _x000d_  _x0009_*_x0009_For Riyadh and Mecca, information was available only for the total visits for domestic travellers for year 2018, 2019 and 2020. Break up of the same, on the basis of purpose of visit was not identified_x000d_  _x0009_*_x0009_During our course of research, we found five files. However, the files were in local language therefore we could not interpret the information (open data &lt;https://www.haj.gov.sa/en/InternalPageCategories/Details/50&gt; )_x000d_  _x000d_  DR2_Baseline_x000d_  _x000d_  *_x0009_We tried locating the list of cities within the suggested radius from Jeddah. However, the information was available only for the ones within the radius of 1 hours drive. Alternately, we located the list of cities near Jeddah, along with their population details. Hence, we checked the time required to travel to each of these cities, via Google Maps, and added the population details accordingly_x000d_  _x000d_  _x0009_*_x0009_We have added names of the cities which we have considered for each of the radius, for your reference_x000d_  _x000d_  DR3_overnight visits_x000d_  _x000d_  *_x0009_We conducted the research to locate the number of purpose based visits for four regions in the table. However, since the ask was very specific, the information specific to this was not available_x000d_  *_x0009_We further checked for city wise information, and have populated the relevant details in the respective cells_x000d_  _x000d_  _x0009_*_x0009_During our research we came across a report stating percentage of visits on various basis. We have leveraged these to calculate the number of visits. We have added the snippet of these graphs in the Tab ‘DR3_overnight visits (Graphs)’ for your reference_x000d_  _x0009_*_x0009_Since the exact information on the ask was not available, we have compiled some additional information on the same, in a separate column titled “Comments”, which might be useful_x000d_  _x000d_   _x000d_  _x000d_  DR6_Jeddah religious_x000d_  _x000d_  During our course of research, we have identified the total number of visitors for Mekkah city, the information on which has been compiled in this tab of the Excel file_x000d_  _x000d_   _x000d_  _x000d_  We leveraged Euromonitor database, checked the website of regional statistical agencies, regional websites for tourism and followed-up by conducting a General Internet search. We have attached Euromonitor pull-outs in the zip file titled “Euromonitor Pull-outs”, for your reference. _x000d_  _x000d_   _x000d_  _x000d_  Efforts Invested: 18 Hours_x000d_  _x000d_  Charge Code: 264593-60_x000d_  _x000d_   _x000d_  _x000d_  Way Forward: Our colleagues from Chile (copied in the Email) will get back to you with details on their approach and delivery timelines, in some time._x000d_  _x000d_   _x000d_  _x000d_  Let us know in case of any suggestions or changes,_x000d_  _x000d_   _x000d_  _x000d_  Regards,_x000d_  _x000d_  Evalueserve Team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anprati Sharma &lt;Sanprati.Sharma@evalueserve.com &lt;mailto:Sanprati.Sharma@evalueserve.com&gt; &gt; _x000d_  Sent: 07 February 2020 13:17_x000d_  To: BCG &lt;BCG@evalueserve.com &lt;mailto:BCG@evalueserve.com&gt; &gt;_x000d_  Subject: Attn. Wissam: Evalueserve Acknowledgement: KSA tourism specific data/ Other worldwide destinations tourism specific data_February 07,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
    <s v="264593-60_x000d_  "/>
    <n v="18"/>
    <x v="1"/>
    <d v="2020-02-07T00:00:00"/>
    <x v="99"/>
    <x v="154"/>
    <s v="Correct"/>
  </r>
  <r>
    <n v="793"/>
    <d v="2020-02-07T20:41:37"/>
    <s v="Liliana Polgar"/>
    <s v="Kern.Maxime@bcg.com"/>
    <s v="Emanuela Berchi; Andra Ciobanu; BCG"/>
    <s v="RE: EVS - BCG - TMT IGTI Newsletter - February 07, 2020"/>
    <s v="Hi Maxime, _x000d_  _x000d_   _x000d_  _x000d_  Sorry for the multiple emails. _x000d_  _x000d_   _x000d_  _x000d_  I am writing with an update regarding Emanuela. Since she will take up some new responsibilities within our company, my colleague Andra, cc’ed to this email, will take over the TMT Newsletter starting Monday next week. Andra already has experience on similar products and she closely worked with Ema to transition the newsletter.   _x000d_  _x000d_   _x000d_  _x000d_  In case of anything, please do not hesitate to reach out._x000d_  _x000d_   _x000d_  _x000d_  Wish you a great weekend coming up,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Liliana Polgar _x000d_  Sent: Friday, February 07, 2020 4:18 PM_x000d_  To: Kern.Maxime@"/>
    <e v="#VALUE!"/>
    <n v="0"/>
    <x v="4"/>
    <d v="2020-02-07T00:00:00"/>
    <x v="0"/>
    <x v="7"/>
    <s v="Correct"/>
  </r>
  <r>
    <n v="794"/>
    <d v="2020-02-07T20:50:13"/>
    <s v="Adela Blaga"/>
    <s v="Mixter.Katy@bcg.com"/>
    <s v="BCG"/>
    <s v="Attn. Katy: EVS - BCG - Deliverable - Compilation of current bushfire relief efforts focused on supporting/saving tourism_RES1066648_February 7, 2020"/>
    <s v="Hello Katy,_x000d_  _x000d_   _x000d_  _x000d_  We have finished organizing and collecting the data of interest in the attached Excel file. _x000d_  _x000d_   _x000d_  _x000d_  Most of the initiatives taken to boost tourism in Australia have already been mentioned in the attachment from your last e-mail. We have selected and arranged this information in the “Consolidated list” and added two other initiates retrieved through a General Internet search. Besides, we have also identified a press article &lt;https://www.escape.com.au/news/how-the-travel-industry-is-supporting-the-australian-bushfire-relief/news-story/a28ad261148623d864056cc06d76ba23&gt;  talking about the support provided by certain travelling companies to various charities, community organizations, and various victims of Australia’s bushfires._x000d_  _x000d_   _x000d_  _x000d_  Efforts Invested: 2 Hours_x000d_  _x000d_  Charge Code: 219721-7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of a new research assignment we can help with, feel free to contact us.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09, 2020, following a government advisory in the country._x000d_  _x000d_   _x000d_  _x000d_  From: Adela Blaga _x000d_  Sent: Friday, February 7, 2020 4:12 PM_x000d_  To: Mixter.Katy@"/>
    <s v="219721-75_x000d_  "/>
    <n v="2"/>
    <x v="4"/>
    <d v="2020-02-07T00:00:00"/>
    <x v="35"/>
    <x v="152"/>
    <s v="Correct"/>
  </r>
  <r>
    <n v="795"/>
    <d v="2020-02-07T21:03:09"/>
    <s v="Nicolas Quagliotti"/>
    <s v="Sentissi, Omar"/>
    <s v="BCG"/>
    <s v="RE: Attn. Omar: Evalueserve Deliverable: Screening of O&amp;P component players_RES1063333_February 7, 2020"/>
    <s v="Hi Omar, _x000d_  _x000d_   _x000d_  _x000d_  Please find attached the deliverable for your request._x000d_  _x000d_   _x000d_  _x000d_  Today, we were able to locate 15 more companies that would fit the criteria (Worldwide, External Prosthetic manufacturers), which have been highlighted in green for your reference. We have also included the links to the main sources  our findings in the excel file. _x000d_  _x000d_   _x000d_  _x000d_  Efforts Invested: 2 Hours (Total Hours: 20.5 Hours)_x000d_  _x000d_  Charge Code: 315789-50_x000d_  _x000d_   _x000d_  _x000d_  Hope this is useful for you and please let us know in case of any remark. Also, kindly let us know if you need further assistance on this or any future assignments and we will be happy to book the earliest slot available._x000d_  _x000d_   _x000d_  _x000d_  Have a great weekend!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Friday, February 07, 2020 9:05 AM_x000d_  To: Sentissi, Omar &lt;Sentissi.Omar@"/>
    <s v="315789-50_x000d_  "/>
    <n v="2"/>
    <x v="0"/>
    <d v="2020-02-07T00:00:00"/>
    <x v="75"/>
    <x v="92"/>
    <s v="Correct"/>
  </r>
  <r>
    <n v="796"/>
    <d v="2020-02-07T21:16:22"/>
    <s v="Tamara Weitzel"/>
    <s v="Larsen.Jonatan@bcg.com"/>
    <s v="BCG"/>
    <s v="Attn. Jonatan: Evalueserve Acknowledgement: Desktop research on the Chilean aquaculture vessel mar_RES1066814_Feb 7, 2020"/>
    <s v="Hi Jonatan,_x000d_  _x000d_   _x000d_  _x000d_  Thanks for sharing this request with us._x000d_  _x000d_   _x000d_  _x000d_  Please note that we can assist you on this task on Monday, February 10, from our center in Chile. We will conduct the research in Spanish and let you know in case of any question or doubt regarding your instructions._x000d_  _x000d_   _x000d_  _x000d_  Let us know if a deadline extension is possible. Given a go-ahead, we will be able to initiate efforts at 1:00 pm CET (February 10).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07T00:00:00"/>
    <x v="0"/>
    <x v="155"/>
    <s v="Correct"/>
  </r>
  <r>
    <n v="797"/>
    <d v="2020-02-07T21:17:48"/>
    <s v="Nicolas Quagliotti"/>
    <s v="Sentissi, Omar"/>
    <s v="BCG"/>
    <s v="RE: Attn. Omar: Evalueserve Deliverable: Screening of O&amp;P component players_RES1063333_February 7, 2020"/>
    <s v="Glad to have been of help, Omar! :)_x000d_  _x000d_   _x000d_  _x000d_  We look forward to working with you again in the future.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entissi, Omar [mailto:Sentissi.Omar@"/>
    <e v="#VALUE!"/>
    <n v="0"/>
    <x v="0"/>
    <d v="2020-02-07T00:00:00"/>
    <x v="0"/>
    <x v="92"/>
    <s v="Correct"/>
  </r>
  <r>
    <n v="798"/>
    <d v="2020-02-07T21:45:30"/>
    <s v="Nicolas Quagliotti"/>
    <s v="Bechara.Wissam@bcg.com"/>
    <s v="BCG; Mujtaba.SyedAaqib@bcg.com; Mansi Narang; Deepak Bansal (CaPS-08); Prince Girdhar; Tamara Weitzel; Sanprati Sharma"/>
    <s v="RE: Attn. Wissam: Evalueserve Update: KSA tourism specific data/ Other worldwide destinations tourism specific data_RES1066519_February 07, 2020"/>
    <s v="Hi Wissam,_x000d_  _x000d_   _x000d_  _x000d_  Hope this email finds you well. This is Nicolas from our Chile center. _x000d_  _x000d_   _x000d_  _x000d_  Please note that we will initiate efforts on the remaining parts of your request shortly, following the same methodology as our colleagues. We will take from what is left to cover, starting from ‘DR3_overnight visits’ (marked as WIP, for your reference) and so on._x000d_  _x000d_   _x000d_  _x000d_  We will send you an update with as much as we can cover by our EOD (in about 4 hours).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Sanprati Sharma _x000d_  Sent: Friday, February 07, 2020 12:04 PM_x000d_  To: Bechara.Wissam@"/>
    <e v="#VALUE!"/>
    <n v="0"/>
    <x v="0"/>
    <d v="2020-02-07T00:00:00"/>
    <x v="0"/>
    <x v="154"/>
    <s v="Correct"/>
  </r>
  <r>
    <n v="799"/>
    <d v="2020-02-07T21:50:21"/>
    <s v="Angela Nunez"/>
    <s v="Gilkes, Tamara"/>
    <s v="BCG; Bianca Metzler"/>
    <s v="RE: Attn. Tamara: Evalueserve Acknowledgement: Sustainable Growth for Megaregions data request_RES1065841_February 7, 2020"/>
    <s v="Hi Tamara, _x000d_  _x000d_   _x000d_  _x000d_  Thank you for your reply. _x000d_  _x000d_   _x000d_  _x000d_  Please note that there are two analysts working on this task for different data points, both have faced some challenges below: _x000d_  _x000d_   _x000d_  _x000d_  Transportation emissions in 2020 (or most recent date)_x000d_  _x000d_  *         We have been looking for consolidated data that provides information for cities’ transportation emissions:_x000d_  _x000d_  o   The Distributed Active Archive Center provides a DARTE annual on-road emissions data set. As you mentioned, this data is provided in TIF files which we are not able to open (Source &lt;https://daac.ornl.gov/cgi-bin/dsviewer.pl?ds_id=1735&gt; ). Also, we have found some related websites that show some information regarding this database._x000d_  _x000d_  *  The New York Times provides an interactive map that shows a year’s worth of CO2 from passenger and freight traffic on every road in several metro areas. (Source)_x000d_  _x000d_  *         The US. Energy Information Administration (EIA &lt;https://www.eia.gov/state/&gt; ) provides:_x000d_  _x000d_  o   data on “State Carbon Dioxide Emission” with breakdowns on fuel, energy sectors, and state methodology. (Source &lt;https://www.eia.gov/environment/emissions/state/&gt; )_x000d_  _x000d_  o   Energy-Related Carbon Dioxide Emissions by State, Page 14, showcases a table on “2016 state energy-related carbon dioxide emissions by sector”  (Source &lt;https://www.eia.gov/environment/emissions/state/analysis/pdf/stateanalysis.pdf&gt; )_x000d_  _x000d_  *         We found EPA analysis on Transportation Sector Emissions for US that might be useful for your (Source &lt;https://www.epa.gov/ghgemissions/sources-greenhouse-gas-emissions#colorbox-hidden&gt; ) (Source &lt;https://www.epa.gov/greenvehicles/fast-facts-transportation-greenhouse-gas-emissions&gt; ) (Source &lt;https://nepis.epa.gov/Exe/ZyPDF.cgi?Dockey=P100WUHR.pdf&gt; )_x000d_  _x000d_  *         Since we have not being able to find a consolidated document that shows us the information for each city, we have continued working on each specific city. Please note that information could be shared differently since data will be extracted from multiple sources._x000d_  _x000d_   _x000d_  _x000d_  Historical Trends - Percent housing burden_x000d_  _x000d_  *         We have been searching for this percentage through the ACS/Census.gov database, however, finding the data has been very challenging. For example, as we are not experts on the census.gov database, finding the data is more difficult than expected. After spending some time, we were able to locate the following link &lt;https://www.census.gov/acs/www/data/data-tables-and-tools/narrative-profiles/2018/report.php?geotype=msa&amp;msa=38860&gt; . The Narrative Profiles contained on the website show the following data, we have taken the numbers here for the years 2014-2018 to 2010-2014. _x000d_  _x000d_   _x000d_  _x000d_  *         In addition, as per our understanding there are 1 on 1 year figures. However, in the time spent, we have not been able to locate them._x000d_  _x000d_   _x000d_  _x000d_  As suggested, we will deprioritize housing burden. And from now on, and in order to complete data point by data point, we will focus on completing  “Transportation Emission 2020”. Then, and if time allows, we will move to:_x000d_  _x000d_  o    Commute to work time (minutes), 1990-2020 for Portland, OR MSA; Seattle, WA MSA; Vancouver, Canada MSA_x000d_  _x000d_  o    Percent congestion (like TomTom rating—time for commute during free flow/time for commute during peak rush hour) for Portland, Seattle and Vancouver from as far back as possible_x000d_  _x000d_  *         2050 PROJECTIONS_x000d_  _x000d_  o    Transportation emissions (CO2e per capita if possible) in 2050 for Vancouver, Portland and Seattle_x000d_  _x000d_   _x000d_  _x000d_  In case we are not able to complete today, we will book capacity from our Chile center for Monday, February 10._x000d_  _x000d_   _x000d_  _x000d_  Please let us know in case of any changes or comment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e v="#VALUE!"/>
    <n v="0"/>
    <x v="0"/>
    <d v="2020-02-07T00:00:00"/>
    <x v="0"/>
    <x v="149"/>
    <s v="Correct"/>
  </r>
  <r>
    <n v="800"/>
    <d v="2020-02-07T21:55:47"/>
    <s v="Kathrin Groszhart"/>
    <s v="Alam.Azhar@bcg.com"/>
    <s v="BCG"/>
    <s v="Attn. Azhar: EVS - BCG - Deliverable - Spirits_RES1066256_February 7, 2020"/>
    <s v="Hi Azhar,_x000d_  _x000d_   _x000d_  _x000d_  I am reaching out with the updated Excel file – we have managed to cover each beverage by following the methodology established in my previous Email. Do note that in order to cover everything, we have deployed another analyst._x000d_  _x000d_   _x000d_  _x000d_  Key points to note:_x000d_  _x000d_  *_x0009_Gin: we were not able to categorize some of the gins into the four types given by you, therefore we have used the category “Other”._x000d_  *_x0009_Aperitif: we have identified four kinds of aperitifs - bitters &amp; herbal liqueurs, fortified wines, aromatized wines and sparkling wines (source &lt;https://www.thrillist.com/spirits/liqueur/aperitifs-101&gt; )._x000d_  *_x0009_Spirit: we have considered 7 subdivisions - gin, vodka, rum, whiskey, tequila, brandy and liqueurs (source 1 &lt;http://www.syrupmagazine.com/what_it_is/what_alcohol.html&gt; , source 2 &lt;https://alcoholrehab.com/alcoholism/types-of-alcoholic-beverages/&gt; )._x000d_  *_x0009_Rum/cachaca: based on our research and on the listed rums in the Excel file, we used the following rum categories - White Rum, Light Rum, Cachaca, Gold Rum, Spiced Rum, Black Rum, Dark Rum. Additionally, we added the category blend._x000d_  *_x0009_Vodka: this kind of alcoholic beverage is categorized only as plain/neutral or flavored (source 1 &lt;http://www.vodkafacts.net/facts-about-vodka/vodka-types-and-classification/&gt; , source 2 &lt;https://tastessence.com/types-of-vodka&gt; )._x000d_  *_x0009_Whiskey: based on our research, whiskey is categorized according to geography (source 1 &lt;https://www.invaluable.com/blog/types-of-whiskey/&gt; , source 2 &lt;https://food.ndtv.com/food-drinks/6-different-types-of-whiskeys-a-whiskey-or-a-whisky-lover-should-know-1744958&gt; ). Thus we have used the following categories: Scotch, Bourbon, Japanese and other. For the “Other” category we have left more details in the comment section._x000d_  *_x0009_For Pimm's 750ml UK (row 53) we considered Pimm’s no. 6, as this was the only other such beverage we could identify, except for Pimm’s No. 1 750 ml which is listed on row 69 (source &lt;https://shop.anyoneforpimms.com/collections/featured-products/products/pimms-no-6-vodka-cup&gt; ). Also, we considered them to be spirits rather than aperitifs, as they are based on gin, respectively vodka. _x000d_  *_x0009_Hapsburg Absinthe 72.5% 500ml and La Fee Absinthe 700ml France were marked as spirits, as they are not considered aperitifs (source &lt;https://www.absinthes.com/en/faq.php?faq=14&amp;section=22&gt; )._x000d_  *_x0009_We could not identify Appleton Estate VX 700 ml (row 125)._x000d_  _x000d_   _x000d_  _x000d_  Efforts Invested: 11.5 Hours_x000d_  _x000d_  Charge Code: 2390081-19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e results prove useful and please let us know in case you need further help on this request or on anything else.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Kathrin Groszhart &lt;Kathrin.Groszhart@evalueserve.com&gt; _x000d_  Sent: Friday, February 7, 2020 12:00 PM_x000d_  To: Alam.Azhar@"/>
    <s v="2390081-19_x000d_ "/>
    <n v="11.5"/>
    <x v="4"/>
    <d v="2020-02-07T00:00:00"/>
    <x v="100"/>
    <x v="145"/>
    <s v="Correct"/>
  </r>
  <r>
    <n v="801"/>
    <d v="2020-02-07T22:02:50"/>
    <s v="Marcela Landaeta"/>
    <s v="Schips, Timo"/>
    <s v="BCG"/>
    <s v="RE: Attn. Timo: Evalueserve Acknowledgement: Press research_February 07, 2020"/>
    <s v="Hi Timo, _x000d_  _x000d_   _x000d_  _x000d_  We are coming back with a first update for this request, please find attached the Word file. _x000d_  _x000d_   _x000d_  _x000d_  We have conducted an open Internet search for articles and news. We have used Key words such as “Schmolz +Bickenbach +Ascometal” using German/English language skills . We used a range of dates since the 15th of December 2019 till today 7th of February,2020._x000d_  _x000d_  Please note that the information was on the lower side for this range of dates regarding the BUs._x000d_  _x000d_   _x000d_  _x000d_  We have also conducted a search using Factiva, for general Information regarding the company Schmolz + Bickenbach, we have located 51 headlines, please let us know if you would like us to include them all (General Information regarding the Company). However this file is very heavy and we would like to know if this information would be useful for you in order to send it across._x000d_  _x000d_   _x000d_  _x000d_  We would like to know if this is aligned with your expectations._x000d_  _x000d_   _x000d_  _x000d_  Efforts Invested: 2 Hours_x000d_  _x000d_  Charge Code: 386186-10_x000d_  _x000d_   _x000d_  _x000d_  Looking forward to your commen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Friday, February 07, 2020 9:02 AM_x000d_  To: Schips, Timo &lt;Schips.Timo@"/>
    <s v="386186-10_x000d_  "/>
    <n v="2"/>
    <x v="0"/>
    <d v="2020-02-07T00:00:00"/>
    <x v="101"/>
    <x v="7"/>
    <s v="Correct"/>
  </r>
  <r>
    <n v="802"/>
    <d v="2020-02-07T23:15:08"/>
    <s v="Marcela Landaeta"/>
    <s v="Schips, Timo"/>
    <s v="BCG"/>
    <s v="RE: Attn. Timo: Evalueserve Acknowledgement: Press research_February 07, 2020"/>
    <s v="Hi Timo_x000d_  _x000d_   _x000d_  _x000d_  Thank you for your swift reply. Sure, we will include all the related news as well for S+B group to the Word file already shared. _x000d_  _x000d_  We will provide an update as soon as completed or by our EOD. _x000d_  _x000d_   _x000d_  _x000d_  Please let us know if you have any further update or realignment.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
    <e v="#VALUE!"/>
    <n v="0"/>
    <x v="0"/>
    <d v="2020-02-07T00:00:00"/>
    <x v="0"/>
    <x v="7"/>
    <s v="Correct"/>
  </r>
  <r>
    <n v="803"/>
    <d v="2020-02-07T23:21:38"/>
    <s v="Sofia Gonzalez"/>
    <s v="To, Carmen"/>
    <s v="BCG"/>
    <s v="RE: Attn. Carmen: Evalueserve Deliverable: Help finding holistic wellness campaigns by employers_RES1062116_Feb 05, 2020"/>
    <s v="Hi Carmen,_x000d_  _x000d_   _x000d_  _x000d_  Since we have not heard back from you, we are releasing the capacity booked for the follow up request._x000d_  _x000d_  Please let us know in case you require our assistance in this or in future projects, so we can plan work accordingly.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Friday, February 07, 2020 8:49 AM_x000d_  To: To, Carmen &lt;To.Carmen@"/>
    <e v="#VALUE!"/>
    <n v="0"/>
    <x v="0"/>
    <d v="2020-02-07T00:00:00"/>
    <x v="0"/>
    <x v="60"/>
    <s v="Correct"/>
  </r>
  <r>
    <n v="804"/>
    <d v="2020-02-07T23:23:40"/>
    <s v="Tamara Weitzel"/>
    <s v="Bouslama, Zineb"/>
    <s v="Bosi, Francesco; BCG"/>
    <s v="RE: RES1066743 - Your help needed - Activities in famous belvederes"/>
    <s v="Hi Zineb,_x000d_  _x000d_   _x000d_  _x000d_  Thanks for sharing this request with us. Please note that the only operational center at this moment is Chile and unfortunately we are fully booked for the day with previously committed requests and a few hours from closing operations, hence the earliest capacity to assist you is on Monday, February 10, from our center in India._x000d_  _x000d_   _x000d_  _x000d_  Please let us know in case a deadline extension is possible and we will gladly add this request in our colleagues’ pipelin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Bouslama, Zineb &lt;Bouslama.Zineb@"/>
    <e v="#VALUE!"/>
    <n v="0"/>
    <x v="0"/>
    <d v="2020-02-07T00:00:00"/>
    <x v="0"/>
    <x v="7"/>
    <s v="Correct"/>
  </r>
  <r>
    <n v="805"/>
    <d v="2020-02-07T23:27:44"/>
    <s v="Sofia Gonzalez"/>
    <s v="To, Carmen"/>
    <s v="BCG"/>
    <s v="RE: Attn. Carmen: Evalueserve Deliverable: Help finding holistic wellness campaigns by employers_RES1062116_Feb 05, 2020"/>
    <s v="Hi Carmen,_x000d_  _x000d_   _x000d_  _x000d_  Thank you for your swift reply._x000d_  _x000d_   _x000d_  _x000d_  As we did not received confirmation, please note that currently we are fully booked and will not be able to assist you on this today.  However, please let us know if we should block time for Monday, February 10, from our Chile center. _x000d_  _x000d_  Looking forward to your reply.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
    <e v="#VALUE!"/>
    <n v="0"/>
    <x v="0"/>
    <d v="2020-02-07T00:00:00"/>
    <x v="0"/>
    <x v="60"/>
    <s v="Correct"/>
  </r>
  <r>
    <n v="806"/>
    <d v="2020-02-07T23:53:44"/>
    <s v="Sofia Gonzalez"/>
    <s v="To, Carmen"/>
    <s v="BCG"/>
    <s v="RE: Attn. Carmen: Evalueserve Deliverable: Help finding holistic wellness campaigns by employers_RES1062116_Feb 05, 2020"/>
    <s v="Hi Carmen,_x000d_  _x000d_   _x000d_  _x000d_  Please note that due to the urgency of the task, we have been able to free up 1.5 hours in order to proceed with the research._x000d_  _x000d_  Apologies for the miscommunication.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o, Carmen [mailto:To.Carmen@"/>
    <e v="#VALUE!"/>
    <n v="0"/>
    <x v="0"/>
    <d v="2020-02-07T00:00:00"/>
    <x v="0"/>
    <x v="60"/>
    <s v="Correct"/>
  </r>
  <r>
    <n v="807"/>
    <d v="2020-02-08T01:32:58"/>
    <s v="Llindrisca Figueroa"/>
    <s v="Spindler.Laura@bcg.com"/>
    <s v="BCG; Tamara Weitzel; Rajat Jain (Caps-08)"/>
    <s v="Attn. Laura: Evalueserve Update5: Integrations _RES1062183_ February 07, 2020"/>
    <s v="Hello Laura, _x000d_  _x000d_   _x000d_  _x000d_  Please find attached an update for your request. _x000d_  _x000d_   _x000d_  _x000d_  Today, we completed Wix and covered Aweber following the same methodology than before. _x000d_  _x000d_   _x000d_  _x000d_  Please note that we skipped Zoho: we found the Zoho Marketplace &lt;https://marketplace.zoho.com/crm#action=new&gt; , with all the apps available per category, however, the list changes when we change the Zoho Extension (Zoho CMR, Zoho SalesIQ, Zoho Books, etc.). We wanted to know if we should consider all the integrations for Zoho (the X placed only on the Zoho column) or provide several competitor’s columns according to the Zoho Extension (one column for Zoho CMR, another for Zoho SalesIQ, etc). _x000d_  _x000d_   _x000d_  _x000d_  Efforts Invested: 7 Hours (Total Hours: 32 Hours)_x000d_  _x000d_  Charge Code: 397273-10_x000d_  _x000d_   _x000d_  _x000d_  Way forward: Please review the work done so far and let us know if you have any remarks. We will continue working on this on Monday, February 10, as soon as we are back at the office. _x000d_  _x000d_   _x000d_  _x000d_  Have a very nice weekend!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Friday, February 07, 2020 8:44 AM_x000d_  To: Spindler.Laura@"/>
    <s v="397273-10_x000d_  "/>
    <n v="7"/>
    <x v="0"/>
    <d v="2020-02-07T00:00:00"/>
    <x v="53"/>
    <x v="65"/>
    <s v="Correct"/>
  </r>
  <r>
    <n v="808"/>
    <d v="2020-02-08T01:37:49"/>
    <s v="Pablo Huber"/>
    <s v="Connor.Tim@bcg.com"/>
    <s v="BCG; Katherine Arcaya; Himanshu Gaur"/>
    <s v="RE: Attn. Tim: Evalueserve Update: Retail SKU Counting_RES1059622_February 07, 2020"/>
    <s v="Hi Tim,_x000d_  _x000d_   _x000d_  _x000d_  Please find attached an update for your request._x000d_  _x000d_   _x000d_  _x000d_  Today, we deployed multiple analysts (2) in order to speed up work, however, unfortunately we were not able to cover all products for Target website._x000d_  _x000d_   _x000d_  _x000d_  Please note that we covered pages 1 to 6, and also 11-12, leaving a gap uncovered between pages 7 to 10 and pages 13, 14 and 15 as well. This means that we were able to fulfill data for 208 products from a total of 351. We added a comment in column R as a reference for you._x000d_  _x000d_   _x000d_  _x000d_  Effort hours: 11.5 Hours (Total hours: 32 Hours (6 Hours India center; 26 Hours Chile Center))_x000d_  _x000d_  Charge Code: 368178-04_x000d_  _x000d_   _x000d_  _x000d_  Way forward: Please review the work done and let us know if you have any queries or comments. Since we are reaching your deadline for this task, we will hold efforts on this, unless you tell us otherwise. We hope this information is helpful for your project and please do not hesitate in reaching out to us in case you need further assistance on this or future project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Himanshu Gaur _x000d_  Sent: Friday, February 07, 2020 10:11 AM_x000d_  To: Connor.Tim@"/>
    <s v="368178-04_x000d_  "/>
    <n v="0"/>
    <x v="0"/>
    <d v="2020-02-07T00:00:00"/>
    <x v="73"/>
    <x v="40"/>
    <s v="Error"/>
  </r>
  <r>
    <n v="809"/>
    <d v="2020-02-08T01:37:35"/>
    <s v="Katherine Arcaya"/>
    <s v="Hosain.Misha@bcg.com"/>
    <s v="BCG"/>
    <s v="Attn. Misha: Evalueserve Acknowledgment: Toronto Raptors and NBA popularity around the world_RES1066987_Feb 7, 2020"/>
    <s v="Hi Misha,_x000d_  _x000d_   _x000d_  _x000d_  Thank you for sharing this request with us._x000d_  _x000d_   _x000d_  _x000d_  Please note that the earliest available slot to assist you is on Monday, February 10 from our India center. The team will get back to you with a detailed methodology once they resume operations, at around 11PM on Sunday, Eastern time. Hope this is suitable._x000d_  _x000d_   _x000d_  _x000d_  In case of any questions or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
    <e v="#VALUE!"/>
    <n v="0"/>
    <x v="0"/>
    <d v="2020-02-07T00:00:00"/>
    <x v="0"/>
    <x v="156"/>
    <s v="Correct"/>
  </r>
  <r>
    <n v="810"/>
    <d v="2020-02-08T01:43:35"/>
    <s v="Tamara Weitzel"/>
    <s v="To, Carmen"/>
    <s v="BCG; Sofia Gonzalez"/>
    <s v="Attn. Carmen: Evalueserve Update: Help finding holistic wellness campaigns by employers_RES1062116_Feb 07, 2020"/>
    <s v="Hi Carmen,_x000d_  _x000d_   _x000d_  _x000d_  Please find attached an update for your request._x000d_  _x000d_   _x000d_  _x000d_  Please note that we have spent 1.5 hours conducting open internet research to look for partnerships with wellness providers. We have tried combination of different keywords using either the name of the providers suggested or the name of the services or advices indicated in your email. Due to time constraints, we were not able to cover all the companies, however we located some partnerships within the required services plus 2 health wellness benefits for Prudential._x000d_  _x000d_   _x000d_  _x000d_  We have added the information in an excel file along with the name of the partner, date, a brief description and the source._x000d_  _x000d_   _x000d_  _x000d_  Efforts Invested: 1.5 Hours (Total Hours: 4.5 Hours)_x000d_  _x000d_  Charge Code: 331606-31_x000d_  _x000d_   _x000d_  _x000d_  Way Forward: since we were not able to spend more time on this task, let us know if a budget and deadline extension is possible to continue on Monday. We will reserve a few hours in case needed._x000d_  _x000d_   _x000d_  _x000d_  We hope the information provided is useful and let us know in case of any question.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o, Carmen &lt;To.Carmen@"/>
    <s v="331606-31_x000d_  "/>
    <n v="1.5"/>
    <x v="0"/>
    <d v="2020-02-07T00:00:00"/>
    <x v="51"/>
    <x v="60"/>
    <s v="Correct"/>
  </r>
  <r>
    <n v="811"/>
    <d v="2020-02-08T01:48:20"/>
    <s v="Angela Nunez"/>
    <s v="Gilkes, Tamara"/>
    <s v="BCG"/>
    <s v="RE: Attn. Tamara: Evalueserve Update: Sustainable Growth for Megaregions data request_RES1065841_February 7, 2020"/>
    <s v="Hi Tamara, _x000d_  _x000d_   _x000d_  _x000d_  Please find attached an update for your request. We have checked 20 out of 27 cities, searching for their transportation emissions. The task has been a bit time consuming since even though some of the cities reported their emissions, they did not always presented it in a straight-forward manner, for example in many cases, we calculated total city emissions by the transportation sector percentage, if available. Please note that data for 2020 is almost negligible.  _x000d_  _x000d_   _x000d_  _x000d_  Points to note: _x000d_  _x000d_  *         For Vancouver we were not able to find specific information. However, we do find information for BC province, please note that we have added this information on the Excel file. (Source &lt;https://www2.gov.bc.ca/assets/gov/environment/climate-change/data/provincial-inventory/2017/2017_provincial_inventory.xlsx&gt; ). Also, we found partial data from Metrovancouver’s website on Greenhouse gas emissions. (Source &lt;http://www.metrovancouver.org/metro2040/environment/reduce-ghgs/ghg-emissions/Pages/default.aspx&gt; )_x000d_  _x000d_  *         For Sacramento, we only found information from a 2011 report with data from the year 2005 (Source &lt;https://planning.saccounty.net/PlansandProjectsIn-Progress/Documents/Climate%20Action%20Plan/CAP%20Strategy%20and%20Framework%20Document.PDF&gt; ). Also we were able to find information for the state of California (Source &lt;https://ww3.arb.ca.gov/cc/inventory/pubs/reports/2000_2017/2000_2017_ghg_inventory_trends_figures.xlsx&gt; ) _x000d_  _x000d_  *         For Buffalo and Charlotte we were not able to locate data. However, for Charlotte we located that transportation accounted for 40% of emissions. _x000d_  _x000d_   _x000d_  _x000d_  While making our research, we came across two interesting results that might be helpful for you_x000d_  _x000d_  *         A Detailed Map of Auto Emissions in America. The map shows a year’s worth of CO2 from passenger and freight traffic on every road in specific metro areas link &lt;https://www.nytimes.com/interactive/2019/10/10/climate/driving-emissions-map.html&gt;  _x000d_  _x000d_  *         Total citywide emissions for 2016  https://data.cdp.net/widgets/dfed-thx7 _x000d_  _x000d_   _x000d_  _x000d_  Efforts Invested: 12 Hours_x000d_  Charge Code: 330502-16_x000d_  _x000d_   _x000d_  _x000d_  Way forward: Please review the work done and let us know in case of any comments or changes. We will continue working on the remaining cities and data points on Monday, February 10, once resuming operations. _x000d_  _x000d_   _x000d_  _x000d_  Have a nice weekend!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s v="330502-16_x000d_  "/>
    <n v="12"/>
    <x v="0"/>
    <d v="2020-02-07T00:00:00"/>
    <x v="102"/>
    <x v="149"/>
    <s v="Correct"/>
  </r>
  <r>
    <n v="812"/>
    <d v="2020-02-08T01:52:40"/>
    <s v="Nicolas Quagliotti"/>
    <s v="Bechara.Wissam@bcg.com"/>
    <s v="BCG; Mujtaba.SyedAaqib@bcg.com; Mansi Narang; Deepak Bansal (CaPS-08); Prince Girdhar; Tamara Weitzel; Sanprati Sharma"/>
    <s v="RE: Attn. Wissam: Evalueserve Update: KSA tourism specific data/ Other worldwide destinations tourism specific data_RES1066519_February 07, 2020"/>
    <s v="Hi Wissam,_x000d_  _x000d_   _x000d_  _x000d_  Please find attached an update for your request._x000d_  _x000d_   _x000d_  _x000d_  Today, we worked on the ‘DR3_overnight visits’ sheet, searching for the required information for the locations considered as ‘WIP’ on the previous update. However, as mentioned by our colleagues, information availability was negligible due to the specificity of the task. Nevertheless, we came across some articles that we think might be useful for you which have been included in the ‘Sources’ column, including relevant comments. Please find a summary of our findings below._x000d_  _x000d_   _x000d_  _x000d_  Points to note:_x000d_  _x000d_  *         For Hudson Yards, according to  Placer’s data &lt;https://www.placer.ai/blog/hudson-yards-a-must-visit-in-nyc-according-to-data-by-placer-ai/&gt; , Hudson Yards had a traffic of over 120,000 domestic visitors each weekend since its launch (March, 2019). A CNBC article &lt;https://www.cnbc.com/2019/10/15/hudson-yards-occupancy-rates-top-estimates-less-than-a-year-in.html&gt; , mentions that Hudson Yards (Mall area) is expected to see more than 20 million visitors in its first year being opened._x000d_  _x000d_  *         We were not able to locate information for Barangaroo overnight visitors. Although, Barangaroo South project &lt;https://www.barangaroosouth.com.au/about/masterplan&gt;  is expected to attract around 18 million visits per year._x000d_  _x000d_  *         No information regarding Mission bay overnight visitors was located. However, according to The San Francisco Travel Association &lt;https://www.sftravel.com/article/san-francisco-travel-reports-record-breaking-year-tourism&gt; , San Francisco welcomed a total of 24.6 million visitors in 2015, an increase of 2.7 percent from 2014.   This included 18.9 million leisure visitors (up 2.7 percent from 2014) and 5.8 million business travelers in 2015 (also up 2.7% from 2014). For 2019, San Francisco Travel expected to be a total of 26.5 million visitors to the city (link &lt;https://www.sftravel.com/article/san-francisco-travel-reports-record-breaking-tourism-levels-2018-gives-projections-2019&gt; )._x000d_  _x000d_  *         We were not able to locate data for overnight visitors to West Kowloon Cultural District. However, as reported by Hong Kong Tourism Board &lt;https://www.legco.gov.hk/yr18-19/english/panels/edev/papers/edev20190225cb4-534-2-e.pdf&gt; , Hong Kong had 29.26 million of Overnight visitor arrivals in 2018, of which 3.9 million accounted for Overnight Business visitor arrivals._x000d_  _x000d_  *         Copenhagen recorded 9.0 million overnight stays in 2018, according to official Danmarks Statistik figures, comprising of 5.9 million international bed nights, and 3.1 million Danish bed nights (link &lt;https://www.routesonline.com/news/29/breaking-news/285999/how-copenhagens-joined-up-tourism-approach-is-paying-dividends/&gt; ). Also, as of 2016, Copenhagen was among the quickest-growing tourism destinations in Europe, reaching 8.1% tourism growth from 2009 to 2016 (link &lt;http://cphpost.dk/news/copenhagen-among-quickest-growing-tourism-destinations-in-europe.html&gt; )._x000d_  _x000d_   _x000d_  _x000d_  Efforts Invested: 3 Hours (Total Hours India: 18 Hours ; Total Hours Chile: 3 Hours)_x000d_  _x000d_  Charge Code: 264593-60_x000d_  _x000d_   _x000d_  _x000d_  Way forward:_x000d_  _x000d_  Hope this is useful and kindly let us know in case of any remark. Our colleagues from India will continue working on this task on Monday, February 10, once they resume operations._x000d_  _x000d_   _x000d_  _x000d_  Hope you have a great weekend.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Nicolas Quagliotti _x000d_  Sent: Friday, February 07, 2020 1:15 PM_x000d_  To: Bechara.Wissam@"/>
    <s v="264593-60_x000d_  "/>
    <n v="3"/>
    <x v="0"/>
    <d v="2020-02-07T00:00:00"/>
    <x v="99"/>
    <x v="154"/>
    <s v="Correct"/>
  </r>
  <r>
    <n v="813"/>
    <d v="2020-02-08T02:02:21"/>
    <s v="Sofia Gonzalez"/>
    <s v="Tan, Alethea"/>
    <s v="BCG; Tamara Weitzel"/>
    <s v="RE: Attn. Alethea: Evalueserve Update: Request for news scan on Coronavirus_RES1065660_February 06, 2020"/>
    <s v="Hi Alethea,_x000d_  _x000d_   _x000d_  _x000d_  We are coming back with interim results for this task. In terms of methodology, we conducted a press search on the most recent news related to Coronavirus in the different countries listed._x000d_  _x000d_   _x000d_  _x000d_  Points to note_x000d_  _x000d_   _x000d_  _x000d_  •        Today we were able to complete 14 countries and there are 26 left to work on._x000d_  _x000d_  •        Information was available for most of the items required, however, when not available or not mentioned in press releases or Government webpages, we have added “n/a”. Please note that some countries did not have strict guidelines for quarantine and/or travel; they mainly provided advice._x000d_  _x000d_  •        Currently it is taking us around 50 minutes to 1 hour per country as we have to go through all information available and then collate the most relevant elements._x000d_  _x000d_   _x000d_  _x000d_  Efforts Invested: 12 Hours_x000d_  _x000d_  Charge Code: 247767-57_x000d_  _x000d_   _x000d_  _x000d_  Way Forward: Please review the work shared and let us know in case of any questions. We will continue work on this task on Monday, February 10, from our Chile center once we resume operations for the day at 12.00 London time (9AM Chile time), unless you suggest otherwise._x000d_  _x000d_   _x000d_  _x000d_  Looking forward to your comments._x000d_  _x000d_   _x000d_  _x000d_  Regards,_x000d_  _x000d_  Sofia_x000d_  _x000d_  Sofia Gonzalez | Senior Business Analyst | Evalueserve | +56 32 299 6100 (Extn. 6302) _x000d_  _x000d_   _x000d_  _x000d_  Evalueserve Chile S.A., Alvarez 646, Piso-10, Edf. Alcazar, Viña del Mar, 2580107 Chile_x000d_  _x000d_   _x000d_  _x000d_  From: Tan, Alethea [mailto:Tan.Alethea@"/>
    <s v="247767-57_x000d_  "/>
    <n v="12"/>
    <x v="0"/>
    <d v="2020-02-07T00:00:00"/>
    <x v="48"/>
    <x v="136"/>
    <s v="Correct"/>
  </r>
  <r>
    <n v="814"/>
    <d v="2020-02-08T02:02:14"/>
    <s v="Marcela Landaeta"/>
    <s v="Schips, Timo"/>
    <s v="BCG"/>
    <s v="RE: Attn. Timo: Evalueserve Acknowledgement: Press research_RES1066945_February 07, 2020"/>
    <s v="Hi Timo_x000d_  _x000d_   _x000d_  _x000d_  We are coming back with the results for this request. Please find our Word file attached. _x000d_  _x000d_  As requested we have added news articles from the past 8 weeks (since Dec 15, 2019 until Feb 7, 2020) for Schmolz+Bickenbach._x000d_  _x000d_   _x000d_  _x000d_  Points to note: _x000d_  _x000d_  *         We have included 12 articles from the oldest to the most recent ones (considering an 8-week timeframe)._x000d_  _x000d_  *         Some of the articles located offered subscription to the website (article was not provided completely), so we discarded those pieces. _x000d_  _x000d_   _x000d_  _x000d_  Efforts Invested: 3 Hours in this update (Total: 5 Hours invested)_x000d_  _x000d_  Charge Code: 386186-10_x000d_  _x000d_   _x000d_  _x000d_  Please let us know if you have any questions regarding the output shared.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Friday, February 07, 2020 2:45 PM_x000d_  To: Schips, Timo &lt;Schips.Timo@"/>
    <s v="386186-10_x000d_  "/>
    <n v="3"/>
    <x v="0"/>
    <d v="2020-02-07T00:00:00"/>
    <x v="101"/>
    <x v="157"/>
    <s v="Correct"/>
  </r>
  <r>
    <n v="815"/>
    <d v="2020-02-10T08:36:48"/>
    <s v="Hannah Liu"/>
    <s v="Qiao, Veronica"/>
    <s v="Jin, Yuerong; BCG; Peggy Meng"/>
    <s v="RE: Attn. Yue: EVS Deliverable: Wholesale market in Manila, Dhaka_RES1037511_January 7, 2020"/>
    <s v="Hi Veronica,_x000d_  _x000d_   _x000d_  _x000d_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 _x000d_  _x000d_   _x000d_  _x000d_  We will inform you immediately once we got permit to provide WFH for BCG within these 2 weeks as we have already sent out inquiry._x000d_  _x000d_   _x000d_  _x000d_  If your request is not urgent, we can reserve our capacity on Feb 24 for your follow-up request._x000d_  _x000d_   _x000d_  _x000d_  Look forward to your early reply._x000d_  _x000d_   _x000d_  _x000d_  Best Regards,_x000d_  _x000d_  Hannah_x000d_  _x000d_   _x000d_  _x000d_  Hannah Liu | Business Analyst | Evalueserve | +86 21 2602 7000 (Extn. 7231) _x000d_  _x000d_   _x000d_  _x000d_  Evalueserve Business Consulting (Shanghai) Co. Ltd., Suite 601, 701, Building - 88, Nong 777, Guang Zhong West Road, 200072 Shanghai, China_x000d_  _x000d_   _x000d_  _x000d_  *China center will be WFH (Work From Home) from Feb 10 to 21 to preventl the spread of NCP (Novel Coronavirus Pneumonia) and China Center will return to normal operation from February 24, 2020._x000d_  _x000d_   _x000d_  _x000d_  From: Qiao, Veronica &lt;Qiao.Veronica@"/>
    <e v="#VALUE!"/>
    <n v="0"/>
    <x v="2"/>
    <d v="2020-02-10T00:00:00"/>
    <x v="0"/>
    <x v="158"/>
    <s v="Correct"/>
  </r>
  <r>
    <n v="816"/>
    <d v="2020-02-09T20:21:56"/>
    <s v="Peggy Meng"/>
    <s v="Estrellita, Vania"/>
    <s v="BCG; Sylvie Nathalius"/>
    <s v="RE: [Request] Company profile data"/>
    <s v="Hi Vania,_x000d_  _x000d_   _x000d_  _x000d_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We will inform you immediately once we got permit to provide WFH for BCG within these 2 weeks as we have already sent out inquir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l the spread of NCP (Novel Coronavirus Pneumonia) and China Center will return to normal operation from February 24, 2020._x000d_  _x000d_   _x000d_  _x000d_  From: Estrellita, Vania &lt;Estrellita.Vania@"/>
    <e v="#VALUE!"/>
    <n v="0"/>
    <x v="2"/>
    <d v="2020-02-09T00:00:00"/>
    <x v="0"/>
    <x v="7"/>
    <s v="Correct"/>
  </r>
  <r>
    <n v="817"/>
    <d v="2020-02-10T10:04:34"/>
    <s v="Shikha Singh (CaPs-08)"/>
    <s v="BCG"/>
    <m/>
    <s v="Attn. Reni: Evalueserve Deliverable: Abbott Research_RES1065637_February 10, 2020"/>
    <s v="Hi,_x000d_  _x000d_   _x000d_  _x000d_  Marking the DL.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From: Onafeko, Reni &lt;Onafeko.Reni@"/>
    <e v="#VALUE!"/>
    <n v="0"/>
    <x v="1"/>
    <d v="2020-02-10T00:00:00"/>
    <x v="0"/>
    <x v="135"/>
    <s v="Correct"/>
  </r>
  <r>
    <n v="818"/>
    <d v="2020-02-10T10:05:03"/>
    <s v="Prashant Singh"/>
    <s v="Watanabe.Takahiro@bcg.com"/>
    <s v="BCG"/>
    <s v="RE: Attn. Takahiro: Evalueserve Request Receipt: Research for DBS's own developed digital solution _February 10, 2020"/>
    <s v="Hi Takahiro,_x000d_  _x000d_   _x000d_  _x000d_  Thank you for reaching out to us,_x000d_  _x000d_   _x000d_  _x000d_  As suggested, we have capacity available to assist you on this request today, February 10, 2020 from our India center. Let us know if you would like us to initiate work on this request and we will book the bandwidth accordingly. Based on your go-ahead we will keep this in our pipeline, else we plan to release the capacity by 3 pm Tokyo time, toda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Rajat Jain (Caps-08) &lt;Rajat.Jain2@evalueserve.com&gt; _x000d_  Sent: 07 February 2020 17:34_x000d_  To: Watanabe.Takahiro@"/>
    <e v="#VALUE!"/>
    <n v="0"/>
    <x v="1"/>
    <d v="2020-02-10T00:00:00"/>
    <x v="0"/>
    <x v="7"/>
    <s v="Correct"/>
  </r>
  <r>
    <n v="819"/>
    <d v="2020-02-10T10:15:05"/>
    <s v="Sakshi Sharma"/>
    <s v="SriGanesh.LB@bcg.com"/>
    <s v="BCG"/>
    <s v="Attn. SriGanesh: Evalueserve Acknowledgement: Material screening- Ferro Alloys and AL_RES1066547_February 10, 2020"/>
    <s v="Hi Ganesh,_x000d_  _x000d_   _x000d_  _x000d_  I hope you are doing good. _x000d_  _x000d_   _x000d_  _x000d_  I am initiating work to capture information on the three parameters- Size (Annual revenue and annual production), Fit (Material specialising and Application industries) and Credibility (Key clients) for the list of 71 companies in the tab ‘Ferro Silicon Manganese’ and 8 companies in the tab ‘AL’ of the shared Excel file. _x000d_  _x000d_   _x000d_  _x000d_  To carry out the research, I will to refer to the company websites, their IR materials and leverage databases such as Thomson One (for public companies) and Orbis (for private companies), followed by conducting a General Internet search. _x000d_  _x000d_   _x000d_  _x000d_  Initially, I plan to share an interim update with you, after covering the first ten companies, to check if the adopted methodology and the results captured for these companies would be in line with your requirements. Post that, I will share an update, covering as many companies as possible, by 7 pm IST, today (February 10, 2020)._x000d_  _x000d_   _x000d_  _x000d_  Let me know in case you have any budget cap for the request. 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From: Bianca Metzler &lt;bianca.metzler@evalueserve.com &lt;mailto:bianca.metzler@evalueserve.com&gt; &gt; _x000d_  Sent: 07 February 2020 18:35_x000d_  To: Sri Ganesh, LB &lt;SriGanesh.LB@"/>
    <e v="#VALUE!"/>
    <n v="0"/>
    <x v="1"/>
    <d v="2020-02-10T00:00:00"/>
    <x v="0"/>
    <x v="159"/>
    <s v="Correct"/>
  </r>
  <r>
    <n v="820"/>
    <d v="2020-02-10T10:16:47"/>
    <s v="Ankit Kumar Verma"/>
    <s v="Inumaru.Yuta@bcg.com"/>
    <s v="BCG"/>
    <s v="Attn. Yuta: Evalueserve Update: Industry 4.0 Factories Research_RES1058155_February 10, 2020"/>
    <s v="Hi Yuta, _x000d_  _x000d_   _x000d_  _x000d_  Trust you are doing good, and had a chance to review the shared update._x000d_  _x000d_   _x000d_  _x000d_  I am resuming work to identify the facility type for the remaining 76 facilities of P&amp;G and Unilever. I will use the earlier shared methodology of leveraging the IR material of the respective companies, and follow it up with a General Internet search to fill in any gaps._x000d_  _x000d_   _x000d_  _x000d_  I will share the final output, by 10:30 pm Tokyo time, today (February 10, 2020)._x000d_  _x000d_   _x000d_  _x000d_  Let me know in case of any changes o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Ankit Kumar Verma _x000d_  Sent: 07 February 2020 18:32_x000d_  To: Inumaru.Yuta@"/>
    <e v="#VALUE!"/>
    <n v="0"/>
    <x v="1"/>
    <d v="2020-02-10T00:00:00"/>
    <x v="0"/>
    <x v="18"/>
    <s v="Correct"/>
  </r>
  <r>
    <n v="821"/>
    <d v="2020-02-10T10:21:23"/>
    <s v="Smarth Grover"/>
    <s v="Mujtaba.SyedAaqib@bcg.com"/>
    <s v="DaherMansour.Jean@bcg.com; BCG"/>
    <s v="Attn. Aaqib: Evalueserve Update: Need help on travel research_RES1057309_February 10, 2020"/>
    <s v="Hi Aaqib,_x000d_  _x000d_   _x000d_  _x000d_  I hope you are doing good!_x000d_  _x000d_   _x000d_  _x000d_  We have reserved some capacity to assist you on this request from our India center, today (February 10, 2020). Please share the file for US companies by 12 PM IST today, so that we can initiate work on the task at the earliest. In case we do not hear back from you, we plan to release the booked capacity for the day._x000d_  _x000d_   _x000d_  _x000d_  Looking forward to your rep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From: Sanprati Sharma &lt;Sanprati.Sharma@evalueserve.com &lt;mailto:Sanprati.Sharma@evalueserve.com&gt; &gt; _x000d_  Sent: 07 February 2020 11:48_x000d_  To: Mujtaba.SyedAaqib@"/>
    <e v="#VALUE!"/>
    <n v="0"/>
    <x v="1"/>
    <d v="2020-02-10T00:00:00"/>
    <x v="0"/>
    <x v="0"/>
    <s v="Correct"/>
  </r>
  <r>
    <n v="822"/>
    <d v="2020-02-10T10:30:37"/>
    <s v="Tanuj Anand"/>
    <s v="Jain.Rohan2@bcg.com"/>
    <s v="BCG; Mirji.Akshay@bcg.com; Nall.Akanksha@bcg.com; Sakshi Sharma; Smarth Grover; Angela Nunez"/>
    <s v="Attn. Rohan: Evalueserve Capacity Release: Need support in collating info for auto ESO companies_RES1065389_February 10, 2020"/>
    <s v="Hi Rohan,_x000d_  _x000d_   _x000d_  _x000d_  Thank you for your time over the call._x000d_  _x000d_   _x000d_  _x000d_  As discussed, we are releasing the booked capacity from our India center for today. Let us know in case you require any further assistance on this or any other task and we would be happy to book the latest available slot to assist you accordingly._x000d_  _x000d_   _x000d_  _x000d_  Have a great day ahead._x000d_  _x000d_   _x000d_  _x000d_  Regards,_x000d_  _x000d_  Evalueserve team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From: Tanuj Anand _x000d_  Sent: 07 February 2020 19:23_x000d_  To: Jain.Rohan2@"/>
    <e v="#VALUE!"/>
    <n v="0"/>
    <x v="1"/>
    <d v="2020-02-10T00:00:00"/>
    <x v="0"/>
    <x v="134"/>
    <s v="Correct"/>
  </r>
  <r>
    <n v="823"/>
    <d v="2020-02-10T10:35:18"/>
    <s v="Prashant Singh"/>
    <s v="Ho.Johnny@bcg.com"/>
    <s v="BCG; Bianca Metzler"/>
    <s v="Attn. Johnny: Evalueserve Request Receipt: BCG) Capacity Request _RES1067365_February 10, 2020"/>
    <s v="Hi Johnny,_x000d_  _x000d_   _x000d_  _x000d_  Thank you for reaching out to us,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4 pm Tokyo time). Please share the request details as per your convenience for the team to start working on the request at the earliest.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08:36:11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365 &lt;https://bcg.service-now.com/nav_to.do?uri=u_request_drs_kpo_evs.do%3Fsys_id=2acb4efa1bb64894b176964ead4bcbbc%26sysparm_stack=u_request_drs_kpo_evs_list.do&gt; _x000d_  Requestor: Ho Johnny_x000d_  Request Subject: BCG) Capacity Request_x000d_  Requested Deadline: _x000d_  _x000d_  Original Request:_x000d_  From: Ho.Johnny@"/>
    <e v="#VALUE!"/>
    <n v="0"/>
    <x v="1"/>
    <d v="2020-02-10T00:00:00"/>
    <x v="0"/>
    <x v="160"/>
    <s v="Correct"/>
  </r>
  <r>
    <n v="824"/>
    <d v="2020-02-10T10:38:40"/>
    <s v="Peggy Meng"/>
    <s v="Sun, Wangming"/>
    <s v="BCG; Ling, Yu; Yokomoto, Shoichiro; Kawakami, Masateru; Shin, Dong Han; Prashant Singh; Rachel Li; Arslan Zhou"/>
    <s v="RE: Attn. Wangming: Evalueserve Update: Partner Credit Cards_RES1048908_February 06, 2020"/>
    <s v="Hi Wangming,_x000d_  _x000d_   _x000d_  _x000d_  Thank you for reaching out to us.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We will inform you immediately once we got permit to provide WFH for BCG within these 2 weeks as we have already sent out inquir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un, Wangming &lt;Sun.Wangming@"/>
    <e v="#VALUE!"/>
    <n v="0"/>
    <x v="2"/>
    <d v="2020-02-10T00:00:00"/>
    <x v="0"/>
    <x v="123"/>
    <s v="Correct"/>
  </r>
  <r>
    <n v="825"/>
    <d v="2020-02-10T10:40:57"/>
    <s v="Aman Bansal"/>
    <s v="Wang.Wray@bcg.com"/>
    <s v="BCG"/>
    <s v="Attn. Wray: Evalueserve Update: Data request on all sectors_RES1059483_February 10, 2020"/>
    <s v="Hi Wray,_x000d_  _x000d_   _x000d_  _x000d_  We are initiating work to locate market size and growth for the yellow highlighted sub-sectors in the Excel file shared by you. We will spend around 3.5 hours and share an update with you by 12 PM KSA time, today._x000d_  _x000d_   _x000d_  _x000d_  Let us know in case of any realignments,_x000d_  _x000d_   _x000d_  _x000d_  Kind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Wang, Wray &lt;Wang.Wray@"/>
    <e v="#VALUE!"/>
    <n v="0"/>
    <x v="1"/>
    <d v="2020-02-10T00:00:00"/>
    <x v="0"/>
    <x v="30"/>
    <s v="Correct"/>
  </r>
  <r>
    <n v="826"/>
    <d v="2020-02-10T10:46:40"/>
    <s v="Krati Goyal"/>
    <s v="Schachtner.Michael@bcg.com"/>
    <s v="BCG; Will.Alexandra@bcg.com"/>
    <s v="Weekly coverage on Broker reports - Manulife Financial Corporation - February 10, 2020"/>
    <m/>
    <e v="#VALUE!"/>
    <n v="0"/>
    <x v="1"/>
    <d v="2020-02-10T00:00:00"/>
    <x v="0"/>
    <x v="7"/>
    <s v="Correct"/>
  </r>
  <r>
    <n v="827"/>
    <d v="2020-02-10T10:46:34"/>
    <s v="Krati Goyal"/>
    <s v="Schachtner.Michael@bcg.com"/>
    <s v="BCG"/>
    <s v="Weekly coverage on Broker reports - Goldman Sachs Group, Inc. -February 10, 2020"/>
    <m/>
    <e v="#VALUE!"/>
    <n v="0"/>
    <x v="1"/>
    <d v="2020-02-10T00:00:00"/>
    <x v="0"/>
    <x v="7"/>
    <s v="Correct"/>
  </r>
  <r>
    <n v="828"/>
    <d v="2020-02-10T10:47:09"/>
    <s v="Krati Goyal"/>
    <s v="Schachtner.Michael@bcg.com"/>
    <s v="Will.Alexandra@bcg.com; BCG"/>
    <s v="Weekly coverage on Broker reports - Metlife, Inc. - February 10, 2020"/>
    <m/>
    <e v="#VALUE!"/>
    <n v="0"/>
    <x v="1"/>
    <d v="2020-02-10T00:00:00"/>
    <x v="0"/>
    <x v="7"/>
    <s v="Correct"/>
  </r>
  <r>
    <n v="829"/>
    <d v="2020-02-10T10:47:02"/>
    <s v="Peggy Meng"/>
    <s v="Shah, Rutwik"/>
    <s v="Sheng, Dong; BCG; Prince Girdhar; Amit Sampaul"/>
    <s v="RE: Attn. Rutwik: Evalueserve Capacity Update: Help: 3 wheeler data _RES1061268_February 04, 2020"/>
    <s v="Hi Rutwik,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hah, Rutwik &lt;Shah.Rutwik@"/>
    <e v="#VALUE!"/>
    <n v="0"/>
    <x v="2"/>
    <d v="2020-02-10T00:00:00"/>
    <x v="0"/>
    <x v="38"/>
    <s v="Correct"/>
  </r>
  <r>
    <n v="830"/>
    <d v="2020-02-10T10:47:34"/>
    <s v="Krati Goyal"/>
    <s v="Schachtner.Michael@bcg.com"/>
    <s v="Will.Alexandra@bcg.com; BCG"/>
    <s v="Weekly coverage on Broker reports - Unum Group - February 10, 2020"/>
    <m/>
    <e v="#VALUE!"/>
    <n v="0"/>
    <x v="1"/>
    <d v="2020-02-10T00:00:00"/>
    <x v="0"/>
    <x v="7"/>
    <s v="Correct"/>
  </r>
  <r>
    <n v="831"/>
    <d v="2020-02-10T10:50:04"/>
    <s v="Krati Goyal"/>
    <s v="Chourasia.Amber@bcg.com"/>
    <s v="Bianca Metzler; BCG"/>
    <s v="Attn. Amber: Evalueserve Acknowledgement: Revenue break-up for tobacco company_RES1066729_February 10, 2020"/>
    <s v="Hi Amber,_x000d_  _x000d_   _x000d_  _x000d_  Greetings for the day!_x000d_  _x000d_   _x000d_  _x000d_  I am initiating work to capture financial information for the three major tobacco companies, namely, British America Tobacco, Philips Morris and Japan Tobacco for the past 5 years. As suggested, we will capture information related to:_x000d_  _x000d_  *_x0009_Revenue breakdown of tobacco and non-tobacco products_x000d_  *_x0009_Revenue breakdown of RRP (reduced risk products) and non-RRP (combustible portfolio) for tobacco products_x000d_  _x000d_   _x000d_  _x000d_  As suggested, I will leverage the annual reports of the company to source the asked financial information followed by conducting a General Internet search, if required.  _x000d_  _x000d_  I plan to share my findings, compiled in an Excel file, latest by 7 PM IST today (February 10, 2020)._x000d_  _x000d_   _x000d_  _x000d_  Hope this work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07 February 2020 20:18_x000d_  To: Chourasia.Amber@"/>
    <e v="#VALUE!"/>
    <n v="0"/>
    <x v="1"/>
    <d v="2020-02-10T00:00:00"/>
    <x v="0"/>
    <x v="153"/>
    <s v="Correct"/>
  </r>
  <r>
    <n v="832"/>
    <d v="2020-02-10T10:54:39"/>
    <s v="Prashant Singh"/>
    <s v="Lee.Vivian@bcg.com"/>
    <s v="BCG; Tamara Weitzel"/>
    <s v="Attn. Vivian: Evalueserve Request Receipt: Press Search - SPP CEO Barbara Sugg _RES1067070_February10, 2020"/>
    <s v="Hi Vivian,_x000d_  _x000d_   _x000d_  _x000d_  Thank you for reaching out to us,_x000d_  _x000d_   _x000d_  _x000d_  The earliest available slot to assist you on this request is today, February 10,2020 from our Chile center. Let us know if the timeline works for you and we will book the bandwidth accordingly. The team will share a detailed methodology along with expected delivery timelines once they initiate work on the request today morning (6 am Dallas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0T00:00:00"/>
    <x v="0"/>
    <x v="161"/>
    <s v="Correct"/>
  </r>
  <r>
    <n v="833"/>
    <d v="2020-02-10T10:54:35"/>
    <s v="Siddharrth Kumar"/>
    <s v="Cavalli, Eraldo"/>
    <s v="BCG"/>
    <s v="Attn. Eraldo: Evalueserve Update_ Market research: Mail &amp; Courier services_RES1042132_February 10, 2020"/>
    <s v="Hi Eraldo,_x000d_  _x000d_   _x000d_  _x000d_  Thank you for sharing the follow up task!_x000d_  _x000d_   _x000d_  _x000d_  As suggested, I will spend an hour on the follow up task and leverage Orbis database (using NAICS Code) to identify companies providing translation services for Arabic to English language (and vice-versa) in UAE. _x000d_  _x000d_   _x000d_  _x000d_  I will share an update on this by 1:00 pm Dubai time, today (February 10, 2020)._x000d_  _x000d_   _x000d_  _x000d_  Regards,_x000d_  _x000d_  Siddharrth 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avalli, Eraldo &lt;Cavalli.Eraldo@"/>
    <e v="#VALUE!"/>
    <n v="0"/>
    <x v="1"/>
    <d v="2020-02-10T00:00:00"/>
    <x v="0"/>
    <x v="110"/>
    <s v="Correct"/>
  </r>
  <r>
    <n v="834"/>
    <d v="2020-02-10T11:03:51"/>
    <s v="Peggy Meng"/>
    <s v="Fukushima, Fumiaki"/>
    <s v="BCG; Chen, Lisa; Rachel Li"/>
    <s v="RE: Attn. Fumiaki: Evalueserve Deliverable: Benchmark on softbank's initiatives in logistics_RES0982305_20191022"/>
    <s v="Hi Fumi,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as usual and one of the other 3 centers will assist you according to their capacity._x000d_  _x000d_   _x000d_  _x000d_  You can also book our Japanese capacity after Feb 24 in advance. Please feel free to reach out to us if you have any other questions.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Fukushima, Fumiaki &lt;Fukushima.Fumiaki@"/>
    <e v="#VALUE!"/>
    <n v="0"/>
    <x v="2"/>
    <d v="2020-02-10T00:00:00"/>
    <x v="0"/>
    <x v="162"/>
    <s v="Correct"/>
  </r>
  <r>
    <n v="835"/>
    <d v="2020-02-10T11:05:24"/>
    <s v="Meenu Kumari"/>
    <s v="Shang.Camille@bcg.com"/>
    <s v="BCG; Varunika Shah"/>
    <s v="Attn.  Camille: Evalueserve Acknowledgement: Cybersecurity competitors' benchmark_RES1067063_February 10, 2020"/>
    <s v="Hi Camille,_x000d_  _x000d_   _x000d_  _x000d_  Thank you for reaching out._x000d_  _x000d_   _x000d_  _x000d_  We will initiate work on the request in the second half by 10:30 am Paris time today (February 10, 2020) and share the detailed methodology with the estimated delivery timelines by the same._x000d_  _x000d_   _x000d_  _x000d_  Hope this works. Let us know in case of any re-alignments._x000d_  _x000d_   _x000d_  _x000d_  Regards_x000d_  _x000d_   _x000d_  _x000d_  Evalueserve Team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Request Management System_x000d_  Sent: 08 February 2020 06:07:0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063 &lt;https://bcg.service-now.com/nav_to.do?uri=u_request_drs_kpo_evs.do%3Fsys_id=4c86134e1b7a4494b176964ead4bcb60%26sysparm_stack=u_request_drs_kpo_evs_list.do&gt; _x000d_  Requestor: Shang Camille_x000d_  Request Subject: Cybersecurity competitors' benchmark_x000d_  Requested Deadline: _x000d_  _x000d_  Original Request:_x000d_  From: Shang.Camille@"/>
    <e v="#VALUE!"/>
    <n v="0"/>
    <x v="1"/>
    <d v="2020-02-10T00:00:00"/>
    <x v="0"/>
    <x v="163"/>
    <s v="Correct"/>
  </r>
  <r>
    <n v="836"/>
    <d v="2020-02-10T11:06:07"/>
    <s v="Shikha Singh (CaPs-08)"/>
    <s v="Bouslama.Zineb@bcg.com"/>
    <s v="Bosi.Francesco@bcg.com; BCG"/>
    <s v="Attn. Zineb: Evalueserve Acknowledgement: Activities in famous belvederes_RES1067453 _February 10, 2020"/>
    <s v="Hi Zineb,_x000d_  _x000d_   _x000d_  _x000d_  Greetings for the day!_x000d_  _x000d_   _x000d_  _x000d_  I am initiating work to collate information with respect to activities associated with famous belvederes/viewpoints. _x000d_  _x000d_   _x000d_  _x000d_  As suggested, I will work to capture details based on the below mentioned parameters:_x000d_  _x000d_  *_x0009_For Tab ‘Worldwide destinations’, I will update the details about each destination/concept, and populate my findings catering to Description, Fees (If applicable), Visits per Year, Height, Surface area (If applicable) and Trip advisor rating_x000d_  *_x0009_For Tab 2 ‘Belevederes in Middle east’, I will search for the famous belvederes in Middle East( by referring to the shared list of regions in the same Tab) and update information regarding the ‘List of activities on site’ and a ‘Short description’ for the same _x000d_  _x000d_  _x000d_  To update the requisite details, I will conduct a General Internet search and refer to the official websites of these destinations, wherever available and scan any reports or press articles sharing insight for the same. Please share if you have a budget cap for this request._x000d_  _x000d_  I plan to compile my findings in the Excel file and share an update by 8:30 AM Boston time, today (February 10,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ouslama, Zineb &lt;Bouslama.Zineb@"/>
    <e v="#VALUE!"/>
    <n v="0"/>
    <x v="1"/>
    <d v="2020-02-10T00:00:00"/>
    <x v="0"/>
    <x v="164"/>
    <s v="Correct"/>
  </r>
  <r>
    <n v="837"/>
    <d v="2020-02-10T11:07:30"/>
    <s v="Aman Bansal"/>
    <s v="Tancre.Romain@bcg.com"/>
    <s v="BCG"/>
    <s v="Attn. Romain: Evalueserve Acknowledgment: Find revenue of fintech companies _RES1067004_February 10, 2020"/>
    <s v="Hi Romain,_x000d_  _x000d_   _x000d_  _x000d_  We are initiating work to capture revenue of the first 60 companies (from Ant Financial to lemonade) shared by you in the Excel file. As suggested, the final output would have three columns Revenue (latest available year), year of revenue, followed by its sources._x000d_  _x000d_   _x000d_  _x000d_  To source the information, we plan to run a batch search in Orbis database. In case any company remained unidentified in Orbis, we then plan to leverage Factiva database, followed by conducting a General Internet search._x000d_  _x000d_   _x000d_  _x000d_  Based on our experience, we would like to highlight that Orbis might provide an estimate of figures and not the exact values. We will highlight such cases in Blue._x000d_  _x000d_   _x000d_  _x000d_  We will share our findings in an Excel file, by 3:30 AM New York time, today (February 10, 2020)._x000d_  _x000d_   _x000d_  _x000d_  Let us know in case of any change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_________________________________x000d_  _x000d_  F"/>
    <e v="#VALUE!"/>
    <n v="0"/>
    <x v="1"/>
    <d v="2020-02-10T00:00:00"/>
    <x v="0"/>
    <x v="165"/>
    <s v="Correct"/>
  </r>
  <r>
    <n v="838"/>
    <d v="2020-02-10T11:07:56"/>
    <s v="Prashant Singh"/>
    <s v="Alnoaimi.Abdulrahman@bcg.com"/>
    <s v="BCG"/>
    <s v="Attn. Abdulrahman: Evalueserve Request Receipt: Job titles of various board members _RES1067130_ February 10, 2020"/>
    <s v="Hi Abdulrahman,_x000d_  _x000d_   _x000d_  _x000d_  Thank you for reaching out to us,_x000d_  _x000d_   _x000d_  _x000d_  The earliest available slot to assist you on this request is today, February 10, 2020 from our Chile center. Let us know if the timeline works for you and we will book the bandwidth accordingly. The team will share a detailed methodology along with expected delivery timelines once they initiate work on the request today morning (5 am Calgary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0T00:00:00"/>
    <x v="0"/>
    <x v="166"/>
    <s v="Correct"/>
  </r>
  <r>
    <n v="839"/>
    <d v="2020-02-10T11:13:47"/>
    <s v="Prashant Singh"/>
    <s v="Alam.Azhar@bcg.com"/>
    <s v="BCG; Bianca Metzler"/>
    <s v="Attn. Azhar: Evalueserve Request Receipt: Prices of beverages _RES1067230_February 10, 2020"/>
    <s v="Hi Azhar,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11 am Dubai time). 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02:04:29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230 &lt;https://bcg.service-now.com/nav_to.do?uri=u_request_drs_kpo_evs.do%3Fsys_id=9d2238b21bf60894b176964ead4bcb9b%26sysparm_stack=u_request_drs_kpo_evs_list.do&gt; _x000d_  Requestor: Alam Azhar_x000d_  Request Subject: Prices of beverages_x000d_  Requested Deadline: _x000d_  _x000d_  Original Request:_x000d_  From: Alam.Azhar@"/>
    <e v="#VALUE!"/>
    <n v="0"/>
    <x v="1"/>
    <d v="2020-02-10T00:00:00"/>
    <x v="0"/>
    <x v="167"/>
    <s v="Correct"/>
  </r>
  <r>
    <n v="840"/>
    <d v="2020-02-10T11:14:41"/>
    <s v="Peggy Meng"/>
    <s v="Fukushima, Fumiaki"/>
    <s v="BCG; Chen, Lisa; Rachel Li"/>
    <s v="RE: Attn. Fumiaki: Evalueserve Deliverable: Benchmark on softbank's initiatives in logistics_RES0982305_20191022"/>
    <s v="Hi Fumi,_x000d_  _x000d_   _x000d_  _x000d_  So far only China center can provide web search in Japanese.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Hope this helps. 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Fukushima, Fumiaki &lt;Fukushima.Fumiaki@"/>
    <e v="#VALUE!"/>
    <n v="0"/>
    <x v="2"/>
    <d v="2020-02-10T00:00:00"/>
    <x v="0"/>
    <x v="162"/>
    <s v="Correct"/>
  </r>
  <r>
    <n v="841"/>
    <d v="2020-02-10T11:17:09"/>
    <s v="Siddhant Sharma"/>
    <s v="Mazzotta.Marisa@bcg.com"/>
    <s v="BCG"/>
    <s v="Attn. Marisa: Evalueserve Acknowledgement: Strategy Development Process_Research_RES1067064_February 10, 2020"/>
    <s v="Hi Marisa,_x000d_  _x000d_   _x000d_  _x000d_  Thank you for sharing the request._x000d_  _x000d_   _x000d_  _x000d_  I am initiating work to locate information on strategy development process for ‘Oil and gas’ companies, wherein, I will be working on locating the best practices on the five mentioned parameters below: _x000d_  _x000d_  *_x0009_Competitor intelligence function – How companies leverage competitor intelligence function and the typical activities spread out between Corporate and the various business units_x000d_  *_x0009_Strategy function as internal consulting function – Whether the O&amp;G have their strategy function as a part of internal consulting or not, if yes, what activities do they typically complete and how do they work with BU’s_x000d_  *_x0009_Best practices for company's enterprise risk management process_x000d_  *_x0009_Best practices for linking company’s’ strategy to planning function_x000d_  *_x0009_Best practices to get senior executives (heads of BUs) more involved in the strategy process and get them to buy-in_x000d_  _x000d_   _x000d_  _x000d_  Methodology – To gather the required information, I plan to locate the top 5 companies of the O&amp;G sector and conduct research on the same to fetch the best practices followed by the companies in the last 2 years. Further, as an alternate approach, I will leverage Factiva database and scan press articles that provide information catering to innovative and ground breaking practices of leading O&amp;G companies and later conduct a General Internet search for any additional information (if available)._x000d_  _x000d_   _x000d_  _x000d_  I will share my findings with you by 5:30 AM Los Angeles time, today (February 10, 2020). _x000d_  _x000d_   _x000d_  _x000d_  Let me know in case of any changes or realignments._x000d_  _x000d_   _x000d_  _x000d_  Thank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0T00:00:00"/>
    <x v="0"/>
    <x v="168"/>
    <s v="Correct"/>
  </r>
  <r>
    <n v="842"/>
    <d v="2020-02-10T11:17:24"/>
    <s v="Nittya Balodia"/>
    <s v="Vaishnavi.Sagar@bcg.com"/>
    <s v="BCG"/>
    <s v="Attn. Sagar: Evalueserve Update: Digital Payments Landscape Benchmarks_February 10,2020"/>
    <s v="Hi Sagar,_x000d_  _x000d_   _x000d_  _x000d_  Thank you for your reply._x000d_  _x000d_   _x000d_  _x000d_  I am resuming work to locate information on the remaining questions for Kenya, followed by Thailand. I will compile my findings in the previously shared Word document for Kenya, and send an interim update by 2:00 pm IST, today (February 10, 2020). _x000d_  _x000d_   _x000d_  _x000d_  Hope this works. Let me know in case of any changes or addition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ishnavi, Sagar &lt;Vaishnavi.Sagar@"/>
    <e v="#VALUE!"/>
    <n v="0"/>
    <x v="1"/>
    <d v="2020-02-10T00:00:00"/>
    <x v="0"/>
    <x v="7"/>
    <s v="Correct"/>
  </r>
  <r>
    <n v="843"/>
    <d v="2020-02-10T11:19:33"/>
    <s v="Nitika Madad"/>
    <s v="Chaudhary.Neil@bcg.com"/>
    <s v="BCG"/>
    <s v="Attn. Neil: Evalueserve Update_ Medical Institution Data Collection_RES1063648_ February 10, 2020"/>
    <s v="Hi Neil,_x000d_  _x000d_   _x000d_  _x000d_  Thank you for your detailed Email._x000d_  _x000d_   _x000d_  _x000d_  As suggested, I am resuming my efforts to collate the required information in the below mentioned priority order:_x000d_  _x000d_   _x000d_  _x000d_  *_x0009_To identify the physicians from health system (Scrips &gt; Intermountain (IMC) &gt; Robert Wood Johnson)_x000d_  *_x0009_To collate the above mentioned information in the shared Excel file_x000d_  *_x0009_I will paste the headshot photographs and name of the physicians in the PowerPoint Presentation_x000d_  _x000d_   _x000d_  _x000d_  I will source this information from the shared sources in the same way you described it. However, please note that as per the standard LinkedIn user agreement (that a LinkedIn User has to accept prior to using LinkedIn Services), copying and reproducing LinkedIn data without the express consent of LinkedIn or the relevant user is prohibited. The applicable restrictions are also listed below:_x000d_  _x000d_   _x000d_  _x000d_  “LinkedIn User Agreement – Section 8.2 - LinkedIn “DOs” and “DON’Ts - Don'ts. You agree that you will not:_x000d_  _x000d_  *_x0009_Scrape or copy profiles and information of others through any means (including crawlers, browser plugins and add-ons, and any other technology or manual work);_x000d_  *_x0009_Copy or use the information, content or data of others available on the Services (except as expressly authorized);_x000d_  *_x0009_Copy, modify or create derivative works of LinkedIn, the Services or any related technology (except as expressly authorized by LinkedIn);_x000d_  *_x0009_Collect, use, copy, or transfer any information obtained from LinkedIn without the consent of LinkedIn;_x000d_  *_x0009_Share or disclose information of others without their express consent. “_x000d_  _x000d_   _x000d_  _x000d_  Today, I have 8 hours of available capacity and will share an update, covering as much as much ground possible, by 5:30 am Pacific Time (February 10, 2020)._x000d_  _x000d_   _x000d_  _x000d_  Let me know in case of any concern,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audhary, Neil &lt;Chaudhary.Neil@"/>
    <e v="#VALUE!"/>
    <n v="0"/>
    <x v="1"/>
    <d v="2020-02-10T00:00:00"/>
    <x v="0"/>
    <x v="104"/>
    <s v="Correct"/>
  </r>
  <r>
    <n v="844"/>
    <d v="2020-02-10T11:22:37"/>
    <s v="Devansh Bilala"/>
    <s v="McGovern.Audrey@bcg.com"/>
    <s v="BCG; Shourya Jaiswal; Bianca Metzler"/>
    <s v="Attn. Audrey: Evalueserve Acknowledgement: IIS - Mission Area Markets - Market share and growth_RES1066117_ February 10, 2020"/>
    <s v="Hi Audrey,_x000d_  _x000d_   _x000d_  _x000d_  Thank you for sharing the additional task._x000d_  _x000d_   _x000d_  _x000d_  I will initiate the work on the request to locate market size and growth for the 7 new markets in the second half of my day i.e. by 4:00 AM, ET and will share the detailed methodology and timelines, once I will initiate the work on the task._x000d_  _x000d_   _x000d_  _x000d_  Hope this works. Let me know in case of any change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cGovern, Audrey (Hoiles) &lt;McGovern.Audrey@"/>
    <e v="#VALUE!"/>
    <n v="0"/>
    <x v="1"/>
    <d v="2020-02-10T00:00:00"/>
    <x v="0"/>
    <x v="144"/>
    <s v="Correct"/>
  </r>
  <r>
    <n v="845"/>
    <d v="2020-02-10T11:23:51"/>
    <s v="Meenu Kumari"/>
    <s v="Mujera.Shirley@bcg.com"/>
    <s v="BCG"/>
    <s v="Attn. Shirley: Evalueserve Update: Telco pricing _RES1064073_ February 10, 2020"/>
    <s v="Hi Shirley,_x000d_  _x000d_   _x000d_  _x000d_  Hope you had a chance to review the work done so far._x000d_  _x000d_   _x000d_  _x000d_  I am resuming work to locate information, for the below mentioned asks: _x000d_  _x000d_   _x000d_  _x000d_  *_x0009_Ask 1: I am putting my efforts on hold for the remaining work on Ask 1 (Price per GB), as I am apprehensive about the data availability on a yearly basis, since the companies provides data plans in various bundle offerings_x000d_  *_x0009_Ask 2: For this, I will gather information on the parameters namely Revenue by person and Number of customers for the operator Safaricom. I will look into the official website and IR material of Safaricom, and leverage analyst reports, followed by conducting a General Internet search, to locate the required information_x000d_  *_x0009_I will initiate work on Ask 3 (regional data) on the parameter “revenue per user in USD for a time frame of 2015 to 2019” and will leverage analyst reports an IR materials to gather the required data_x000d_  _x000d_   _x000d_  _x000d_  I will compile my findings in the previously shared Excel file and send an update, by 4:30 pm, Kenya time, today (February 10, 2020). Also, please let me know, in case, if there is a specific budget available for this request._x000d_  _x000d_   _x000d_  _x000d_  Looking forward to your reply.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eenu Kumari _x000d_  Sent: 7 February 2020 19:57_x000d_  To: Mujera.Shirley@"/>
    <e v="#VALUE!"/>
    <n v="0"/>
    <x v="1"/>
    <d v="2020-02-10T00:00:00"/>
    <x v="0"/>
    <x v="108"/>
    <s v="Correct"/>
  </r>
  <r>
    <n v="846"/>
    <d v="2020-02-10T11:37:52"/>
    <s v="Vandana Kushwaha"/>
    <s v="Baydoun.Zeina@bcg.com"/>
    <s v="Kashyap, Radhika'; 'Khurana, Harshit'; 'Awasthi, Ritwik'; Neha Sharma; BCG"/>
    <s v="Attn. Zeina: Evalueserve Update: Request RES1065192: Urgent request_RES1066306_February 10, 2020"/>
    <s v="Hi Zeina,_x000d_  _x000d_   _x000d_  _x000d_  Thank you for your time over the call._x000d_  _x000d_   _x000d_  _x000d_  As discussed, we are awaiting your reply on the revised requirement. Please share the details as per your convenience and we will then get back to you with a detailed approach and delivery timelines, accordingly. _x000d_  _x000d_   _x000d_  _x000d_  Looking forward to your reply._x000d_  _x000d_   _x000d_  _x000d_  Regards,_x000d_  _x000d_  Evalueserve Team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ndana Kushwaha &lt;Vandana.Kushwaha@evalueserve.com &lt;mailto:Vandana.Kushwaha@evalueserve.com&gt; &gt; _x000d_  Sent: 07 February 2020 19:14_x000d_  To: Baydoun.Zeina@"/>
    <e v="#VALUE!"/>
    <n v="0"/>
    <x v="1"/>
    <d v="2020-02-10T00:00:00"/>
    <x v="0"/>
    <x v="146"/>
    <s v="Correct"/>
  </r>
  <r>
    <n v="847"/>
    <d v="2020-02-10T11:38:20"/>
    <s v="Prashant Singh"/>
    <s v="Ri.Ka@bcg.com"/>
    <s v="BCG; Bianca Metzler"/>
    <s v="Attn. RiKa: Evalueserve Request Receipt: Reseach on key persons _RES1067326_February 10, 2020"/>
    <s v="Hi Rika,_x000d_  _x000d_   _x000d_  _x000d_  Thank you for reaching out to us,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4 pm Tokyo time). 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08:07:4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326 &lt;https://bcg.service-now.com/nav_to.do?uri=u_request_drs_kpo_evs.do%3Fsys_id=f345cafa1b764894b176964ead4bcbb2%26sysparm_stack=u_request_drs_kpo_evs_list.do&gt; _x000d_  Requestor: Ri Ka_x000d_  Request Subject: Request: Reseach on key persons_x000d_  Requested Deadline: _x000d_  _x000d_  Original Request:_x000d_  From: Ri.Ka@"/>
    <e v="#VALUE!"/>
    <n v="0"/>
    <x v="1"/>
    <d v="2020-02-10T00:00:00"/>
    <x v="0"/>
    <x v="169"/>
    <s v="Correct"/>
  </r>
  <r>
    <n v="848"/>
    <d v="2020-02-10T11:41:28"/>
    <s v="Tanuj Anand"/>
    <s v="Hosain.Misha@bcg.com"/>
    <s v="BCG; Katherine Arcaya"/>
    <s v="Attn. Misha: Evalueserve Acknowledgement: Toronto Raptors and NBA popularity around the world_RES1066987_February 10, 2020"/>
    <s v="Hi Misha,_x000d_  _x000d_   _x000d_  _x000d_  Thank you for your go-ahead._x000d_  _x000d_   _x000d_  _x000d_  We have resumed our operations from our India center for today. I am initiating work on the task, to locate information on ‘Toronto Raptors and NBA popularity’ for the shared countries (e.g. China, Japan, South Korea, Philippines, Australia, Brazil, India, Spain, Germany, France, Russia, Turkey etc.). As of now, I plan to use keywords such as ‘Viewership’, ‘Sponsorship’, ‘Revenue’, etc. to locate the asked information leveraging Factiva (for press search) followed by a General Internet search. Also, let me know, if you would like me to capture information around any specific keyword/parameter as well._x000d_  _x000d_   _x000d_  _x000d_  In case of limited information availability specific to ‘Toronto Raptors’, I plan to locate the popularity levels for NBA in general for the mentioned countries._x000d_  _x000d_   _x000d_  _x000d_  I will share my findings, by 8:30 am Toronto time, today (February 10, 2020)._x000d_  _x000d_   _x000d_  _x000d_  Let me know in case of any realignments,_x000d_  _x000d_   _x000d_  _x000d_  Best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osain, Misha &lt;Hosain.Misha@"/>
    <e v="#VALUE!"/>
    <n v="0"/>
    <x v="1"/>
    <d v="2020-02-10T00:00:00"/>
    <x v="0"/>
    <x v="156"/>
    <s v="Correct"/>
  </r>
  <r>
    <n v="849"/>
    <d v="2020-02-10T11:46:01"/>
    <s v="Ritaban Mukhopadhyay"/>
    <s v="Koo.Hyunkyu@bcg.com"/>
    <s v="BCG"/>
    <s v="Attn. Hyunkyu: Evalueserve Update: Request data search for shipping companies' location _RES1065106_February 10, 2020"/>
    <s v="Hi Hyunkyu,_x000d_  _x000d_   _x000d_  _x000d_  Thank you for sharing your feedback!_x000d_  _x000d_   _x000d_  _x000d_  You are correct on the count of 609 unique companies in total, which includes 567 unique companies in the sheet titled ‘Ship Mgmt’ and 42 companies in the sheet ‘Shipping Co’. Out of the total 609 companies, we are yet to cover 370 unique companies (334 companies from the ‘Ship Mgmt’ tab and 36 companies from the ‘Shipping Co’ tab) and I am continuing work on the same._x000d_  _x000d_   _x000d_  _x000d_  I understand your urgency on this task; however, I would like to highlight that we have limited capacity of 9 hours, available for today. In case if we would be able to free up more resources due to re-alignment in workflow, we will utilize them to expedite the process. I hope this is suitable. Meanwhile, I will try to cover as many companies as possible by the end of the day and share an update with you by 10:30 pm Seoul time, today (February 10, 2020). _x000d_  _x000d_   _x000d_  _x000d_  Let me know in case of any realignment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o, Hyunkyu &lt;Koo.Hyunkyu@"/>
    <e v="#VALUE!"/>
    <n v="0"/>
    <x v="1"/>
    <d v="2020-02-10T00:00:00"/>
    <x v="0"/>
    <x v="124"/>
    <s v="Correct"/>
  </r>
  <r>
    <n v="850"/>
    <d v="2020-02-10T11:49:59"/>
    <s v="Prashant Singh"/>
    <s v="Jensen.Anne@bcg.com"/>
    <s v="BCG; Tamara Weitzel"/>
    <s v="Attn. Anne: Evalueserve Request Receipt: 185743-26 - Search assistance request _RES1067537_ February 10, 2020"/>
    <s v="Hi Anne,_x000d_  _x000d_   _x000d_  _x000d_  Thank you for reaching out to us,_x000d_  _x000d_   _x000d_  _x000d_  The earliest available slot to assist you on this request is today, February 10, 2020 from our Chile center. Let us know if the timeline works for you and we will book the bandwidth accordingly. The team will share a detailed methodology along with expected delivery timelines once they initiate work on the request today morning (4 am LA time)._x000d_  _x000d_   _x000d_  _x000d_  Tamara (CCed) will get back to you with further details before initiating efforts on the request.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0 February 2020 11:33:4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7537 &lt;https://bcg.service-now.com/nav_to.do?uri=u_request_drs_kpo_evs.do%3Fsys_id=7d74bafa1bbe4894b176964ead4bcb12%26sysparm_stack=u_request_drs_kpo_evs_list.do&gt; _x000d_  Requestor: Jensen Anne_x000d_  Request Subject: 185743-26 - Search assistance request_x000d_  Requested Deadline: _x000d_  _x000d_  Original Request:_x000d_  From: Jensen.Anne@"/>
    <e v="#VALUE!"/>
    <n v="0"/>
    <x v="1"/>
    <d v="2020-02-10T00:00:00"/>
    <x v="0"/>
    <x v="170"/>
    <s v="Correct"/>
  </r>
  <r>
    <n v="851"/>
    <d v="2020-02-10T11:50:34"/>
    <s v="Devansh Bilala"/>
    <s v="Wijaya, Priscilla"/>
    <s v="BCG"/>
    <s v="Attn. Priscilla: Indonesia News Update_RES0306799_Feburary 10,2020"/>
    <m/>
    <e v="#VALUE!"/>
    <n v="0"/>
    <x v="1"/>
    <d v="2020-02-10T00:00:00"/>
    <x v="0"/>
    <x v="36"/>
    <s v="Correct"/>
  </r>
  <r>
    <n v="852"/>
    <d v="2020-02-10T11:50:31"/>
    <s v="Prince Girdhar"/>
    <s v="Bechara.Wissam@bcg.com"/>
    <s v="BCG; Mujtaba, Syed Aaqib; Nicolas Quagliotti; Tamara Weitzel"/>
    <s v="Attn. Wissam: Evalueserve Update: KSA tourism specific data/ Other worldwide destinations tourism specific data_RES1066519_February 10, 2020"/>
    <s v="Hi Wissam,_x000d_  _x000d_   _x000d_  _x000d_  Thank you for the reply and greetings from our India Centre!_x000d_  _x000d_   _x000d_  _x000d_  I am initiating work to locate the required information for the sheets titled ‘DR4_daytrip visitors, DR5_ #daytrips per person per year and DR6_Jeddah religious’. The work on sheet 3 (DR3_overnight visits) is already completed by our Chile team and the file was shared with you by our colleague Nicolas (the update shared by Chile team has also been attached with this mail).  _x000d_  _x000d_   _x000d_  _x000d_  To locate the required information, I will leverage the similar methodology shared in the previous Emails._x000d_  _x000d_   _x000d_  _x000d_  I will compile my findings in the same Excel file and will share an update by 5.30 pm Dubai time, today (February 10, 2020)._x000d_  _x000d_   _x000d_  _x000d_  Let me know in case of any change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
    <e v="#VALUE!"/>
    <n v="0"/>
    <x v="1"/>
    <d v="2020-02-10T00:00:00"/>
    <x v="0"/>
    <x v="154"/>
    <s v="Correct"/>
  </r>
  <r>
    <n v="853"/>
    <d v="2020-02-10T11:57:21"/>
    <s v="Vandana Kushwaha"/>
    <s v="BCG"/>
    <m/>
    <s v="UHNWIs hubs"/>
    <s v="+ Marking the DL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From: Baydoun, Zeina &lt;Baydoun.Zeina@"/>
    <e v="#VALUE!"/>
    <n v="0"/>
    <x v="1"/>
    <d v="2020-02-10T00:00:00"/>
    <x v="0"/>
    <x v="7"/>
    <s v="Correct"/>
  </r>
  <r>
    <n v="854"/>
    <d v="2020-02-10T12:04:43"/>
    <s v="Vandana Kushwaha"/>
    <s v="Watanabe.Takahiro@bcg.com"/>
    <s v="BCG"/>
    <s v="Attn. Takahiro: Evalueserve Acknowledgement: Research for DBS's own developed digital solution_February 10, 2020"/>
    <s v="Hi Takahiro, _x000d_  _x000d_  We are initiating work to capture the name of digital companies; which DBS invests in or the name of digital solutions developed by DBS. We will refer to the examples shared in the Excel file and look for similar data for DBS. To source the information, we will leverage DBS website, investors reports and conduct a General Internet search to source the requested information._x000d_  _x000d_  We will share our findings capping our efforts to allocated 5 hours, compiled in the shared Excel file, by 10:30 PM Tokyo time, today (February 10, 2020)._x000d_  _x000d_  Let us know in case of any realignments._x000d_  _x000d_  Regards,_x000d_  _x000d_  Vandana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Watanabe, Takahiro &lt;Watanabe.Takahiro@"/>
    <e v="#VALUE!"/>
    <n v="0"/>
    <x v="1"/>
    <d v="2020-02-10T00:00:00"/>
    <x v="0"/>
    <x v="7"/>
    <s v="Correct"/>
  </r>
  <r>
    <n v="855"/>
    <d v="2020-02-10T12:16:39"/>
    <s v="Smarth Grover"/>
    <s v="Mujtaba.SyedAaqib@bcg.com"/>
    <s v="DaherMansour.Jean@bcg.com; BCG"/>
    <s v="Attn. Aaqib: Evalueserve Call Summary: Need help on travel research_RES1057309_February 10, 2020"/>
    <s v="Hi Aaqib,_x000d_  _x000d_   _x000d_  _x000d_  Thank you for your time over the call a short while ago._x000d_  _x000d_   _x000d_  _x000d_  As discussed, I am initiating work on the yellow highlighted cells of the attached Excel file. I will work on the following sheets:_x000d_  _x000d_  1._x0009_Tour Operators: Segregate the listed companies into ‘Travel Agents’ and ‘Tour Operators’, and check if they provide the required tour packages (‘Adventure Tour Packages’, ‘Cultural Tour Packages’, ‘Packages to UAE’, ‘Packages to Middle East (excluding UAE)’)_x000d_  2._x0009_Travel Agents: Populate the information for ‘Travel Agents’ identified from the ‘Tour Operators’ sheet_x000d_  3._x0009_Travel Agencies: Check if the listed travel agencies provide the required tour packages_x000d_  4._x0009_General Sales Agent (GSA): Locate general sales agents in the US and capture their details, if available. By General Sales Agent, I understand that these are third-party vendors which other travel companies hire to conduct marketing and promotional activities_x000d_  5._x0009_Events: Capture the major travel events happening in the year 2020 in United States_x000d_  _x000d_   _x000d_  _x000d_  To locate this information, I will check company websites along with conducting a General Internet search._x000d_  _x000d_   _x000d_  _x000d_  I will compile my findings in the Excel file and share an interim update, covering as much ground as possible, by 3 pm IST, today (February 10, 2020)._x000d_  _x000d_   _x000d_  _x000d_  Let me know in case of any 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ujtaba, Syed Aaqib &lt;Mujtaba.SyedAaqib@"/>
    <e v="#VALUE!"/>
    <n v="0"/>
    <x v="1"/>
    <d v="2020-02-10T00:00:00"/>
    <x v="0"/>
    <x v="0"/>
    <s v="Correct"/>
  </r>
  <r>
    <n v="856"/>
    <d v="2020-02-10T12:27:41"/>
    <s v="Prashant Singh"/>
    <s v="Miller, Marielle"/>
    <s v="Tiwari, Ritwik; BCG; Bianca Metzler"/>
    <s v="Attn. Marielle: Evalueserve Request Receipt: RES1067377 - Music Industry- % of local songs _ February 10, 2020"/>
    <s v="Hi Ritwik,_x000d_  _x000d_   _x000d_  _x000d_  Thank you for looping us in,_x000d_  _x000d_   _x000d_  _x000d_  Hi Marielle,_x000d_  _x000d_   _x000d_  _x000d_  Thank you for reaching out to us,_x000d_  _x000d_   _x000d_  _x000d_  The earliest available slot to assist you on this request is today, February 10, 2020 from our Romania centre. Let us know if the timelines work for you and we will book the bandwidth accordingly. The team will share a detailed methodology and expected delivery timelines once they initiate work on the request. 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iwari, Ritwik &lt;Tiwari.Ritwik@"/>
    <e v="#VALUE!"/>
    <n v="0"/>
    <x v="1"/>
    <d v="2020-02-10T00:00:00"/>
    <x v="0"/>
    <x v="7"/>
    <s v="Correct"/>
  </r>
  <r>
    <n v="857"/>
    <d v="2020-02-10T12:38:52"/>
    <s v="Prashant Singh"/>
    <s v="Kan, Shing Chun"/>
    <s v="BCG; Estrellita, Vania"/>
    <s v="Attn. vania/Daniel: Evalueserve Request Receipt: RE: [Request] Company profile data_ February 10, 2020"/>
    <s v="Hi Vania,_x000d_  _x000d_   _x000d_  _x000d_  Thank you for looping us in,_x000d_  _x000d_   _x000d_  _x000d_  Hi Daniel,_x000d_  _x000d_   _x000d_  _x000d_  Thank you for reaching out to us,_x000d_  _x000d_   _x000d_  _x000d_  We can assist you on this request from our India center tomorrow, February 11, 2020 . Let us know if the timeline is suitable and we will book our bandwidth accordingly. The team will share a detailed methodology along with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From: Estrellita, Vania &lt;Estrellita.Vania@"/>
    <e v="#VALUE!"/>
    <n v="0"/>
    <x v="1"/>
    <d v="2020-02-10T00:00:00"/>
    <x v="0"/>
    <x v="7"/>
    <s v="Correct"/>
  </r>
  <r>
    <n v="858"/>
    <d v="2020-02-10T12:39:31"/>
    <s v="Krati Goyal"/>
    <s v="Chourasia.Amber@bcg.com"/>
    <s v="Bianca Metzler; BCG"/>
    <s v="Attn. Amber: Evalueserve Update: Revenue break-up for tobacco company_RES1066729_February 10, 2020"/>
    <s v="Hi Amber,_x000d_  _x000d_   _x000d_  _x000d_  Thank you for the time over the call._x000d_  _x000d_   _x000d_  _x000d_  As discussed, I will work to capture financial information for British America Tobacco and Japan Tobacco for the past 5 years, as of now. Also, as suggested, I will list my assumptions in the first tab of the Excel file._x000d_  _x000d_  I plan to share an update for British America Tobacco, covering as much as possible, by 1:30 PM IST today (February 10, 2020)._x000d_  _x000d_   _x000d_  _x000d_  Hope this is suitable.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Chourasia, Amber &lt;Chourasia.Amber@"/>
    <e v="#VALUE!"/>
    <n v="0"/>
    <x v="1"/>
    <d v="2020-02-10T00:00:00"/>
    <x v="0"/>
    <x v="153"/>
    <s v="Correct"/>
  </r>
  <r>
    <n v="859"/>
    <d v="2020-02-10T12:47:41"/>
    <s v="Prashant Singh"/>
    <s v="Inumaru, Yuta"/>
    <s v="BCG; Mukerjee, Pradyot"/>
    <s v="Attn. Yuta: Evalueserve Request Receipt: Request RES1067225: Cosmetics Manufacturing Equipment Research._ February 10, 2020"/>
    <s v="Hi Pradyot,_x000d_  _x000d_   _x000d_  _x000d_  Thank you for looping us in,_x000d_  _x000d_   _x000d_  _x000d_  Hi Yuta,_x000d_  _x000d_   _x000d_  _x000d_  Thank you for sharing the request with us,_x000d_  _x000d_   _x000d_  _x000d_  Unfortunately, all our centres are running at full capacity today with previously pipelined requests._x000d_  _x000d_   _x000d_  _x000d_  The earliest available slot to assist you on this request is tomorrow, February 11, 2020 from our India center. Let us know if the timeline is suitable and we will book our bandwidth accordingly. The team will share a detailed methodology along with expected delivery timelines once we initiate work on the request tomorrow morning (1 pm Tokyo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From: Mukerjee, Pradyot &lt;Mukerjee.Pradyot@"/>
    <e v="#VALUE!"/>
    <n v="0"/>
    <x v="1"/>
    <d v="2020-02-10T00:00:00"/>
    <x v="0"/>
    <x v="7"/>
    <s v="Correct"/>
  </r>
  <r>
    <n v="860"/>
    <d v="2020-02-10T12:52:57"/>
    <s v="Prashant Singh"/>
    <s v="Estrellita, Vania"/>
    <s v="BCG; Kan, Shing Chun; Tamara Weitzel; Katherine Arcaya"/>
    <s v="RE: Attn. vania/Daniel: Evalueserve Request Receipt: RE: [Request] Company profile data_ February 10, 2020"/>
    <s v="Hi Vania,_x000d_  _x000d_   _x000d_  _x000d_  Our Chile center is completely booked today with previously committed requests. However, I am marking my colleagues from Chile center to get back to you in case they can assist you sooner on thi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Estrellita, Vania &lt;Estrellita.Vania@"/>
    <e v="#VALUE!"/>
    <n v="0"/>
    <x v="1"/>
    <d v="2020-02-10T00:00:00"/>
    <x v="0"/>
    <x v="7"/>
    <s v="Correct"/>
  </r>
  <r>
    <n v="861"/>
    <d v="2020-02-10T13:04:05"/>
    <s v="Prashant Singh"/>
    <s v="Lee, Vivian"/>
    <s v="BCG; Tamara Weitzel"/>
    <s v="RE: Attn. Vivian: Evalueserve Request Receipt: Press Search - SPP CEO Barbara Sugg _RES1067070_February10, 2020"/>
    <s v="Hi Vivian,_x000d_  _x000d_   _x000d_  _x000d_  Thank you for your go-ahead on this,_x000d_  _x000d_   _x000d_  _x000d_  The capacity has been blocked and the team will be in touch with more details on methodology and delivery timelines once back in the office today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Lee, Vivian &lt;Lee.Vivian@"/>
    <e v="#VALUE!"/>
    <n v="0"/>
    <x v="1"/>
    <d v="2020-02-10T00:00:00"/>
    <x v="0"/>
    <x v="161"/>
    <s v="Correct"/>
  </r>
  <r>
    <n v="862"/>
    <d v="2020-02-10T13:31:31"/>
    <s v="Neha Sharma"/>
    <s v="Baydoun.Zeina@bcg.com"/>
    <s v="Kashyap, Radhika; Khurana, Harshit; Awasthi, Ritwik; BCG; Vandana Kushwaha"/>
    <s v="Attn. Zeina: Evalueserve Update: Urgent request_RES1066306_February 10, 2020"/>
    <s v="Hi Zeina, _x000d_  _x000d_   _x000d_  _x000d_  We tried connecting with you over a call on +971547915064 to get a better understanding of the request; however, could not connect. Since we had few queries on the task, please suggest a suitable time to discuss the request in detail. We are available from 8 AM to 5:30 PM UAE time (Monday to Friday). _x000d_  _x000d_   _x000d_  _x000d_  Since the attached deck shared by you already has some prefilled data for few countries (on slides 6 and 7), let us know if you would like us to conduct a fresh search for these prefilled countries as well. Meanwhile, as per our understanding, we are initiating work to evaluate the remaining 4 countries (Aruba, Jersey, San Marino and Mauritius.) under “Private Aircraft” asset class for the new listed criteria’s mentioned on Slide 6._x000d_  _x000d_   _x000d_  _x000d_  As our India Centre is operational till 5:30 PM Dubai time, we will share our update in the deck, along with the Excel file by our EOD. _x000d_  _x000d_   _x000d_  _x000d_  Looking forward to your reply.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
    <e v="#VALUE!"/>
    <n v="0"/>
    <x v="1"/>
    <d v="2020-02-10T00:00:00"/>
    <x v="0"/>
    <x v="146"/>
    <s v="Correct"/>
  </r>
  <r>
    <n v="863"/>
    <d v="2020-02-10T13:32:53"/>
    <s v="Devansh Bilala"/>
    <s v="Sresthabutr.Pipatsorn@bcg.com; Gozali.Virginia@bcg.com"/>
    <s v="BCG"/>
    <s v="Attn. Pipatsorn and Ginnie: Thailand News Update_RES0306803_Feburary 10, 2020"/>
    <m/>
    <e v="#VALUE!"/>
    <n v="0"/>
    <x v="1"/>
    <d v="2020-02-10T00:00:00"/>
    <x v="0"/>
    <x v="32"/>
    <s v="Correct"/>
  </r>
  <r>
    <n v="864"/>
    <d v="2020-02-10T13:41:50"/>
    <s v="Adela Blaga"/>
    <s v="Mixter.Katy@bcg.com"/>
    <s v="BCG"/>
    <s v="Attn. Katy: EVS - BCG - Deliverable - Compilation of current bushfire relief efforts focused on supporting/saving tourism_RES1066648_February 7, 2020"/>
    <s v="Hello Katy,_x000d_  _x000d_   _x000d_  _x000d_  Many thanks for your feedback and the additional assignment._x000d_  _x000d_   _x000d_  _x000d_  We have resumed operations at our Romania center and I can now start off on finding the grants description in the Excel ‘consolidated list’. For this purpose, I will conduct a General Internet search to identify official announcements and press articles of interest._x000d_  _x000d_   _x000d_  _x000d_  In regards to the organization patronizing the grants, I have noticed that the information was already included in the “Provider “column. In case I come across other providers or additional data on the topic, I plan to mention these in a new column I will entitle “Comments”. _x000d_  _x000d_   _x000d_  _x000d_  I will share my findings by latest our EOD, 3 am, February 11, Melbourne time._x000d_  _x000d_   _x000d_  _x000d_  Please let me know in case of any changes or notes to the present methodology.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ixter, Katy [mailto:Mixter.Katy@"/>
    <e v="#VALUE!"/>
    <n v="0"/>
    <x v="4"/>
    <d v="2020-02-10T00:00:00"/>
    <x v="0"/>
    <x v="152"/>
    <s v="Correct"/>
  </r>
  <r>
    <n v="865"/>
    <d v="2020-02-10T13:51:10"/>
    <s v="Bianca Metzler"/>
    <s v="Terada, Ikuko"/>
    <s v="BCG; Umemura, Takuma"/>
    <s v="Attn. Ikuko: EVS Acknowledgement: Reaserch:the tech development in Airbus and Boeing"/>
    <s v="Hi Ikuko,_x000d_  _x000d_   _x000d_  _x000d_  Many thanks for sharing this research with us. We will gladly help with it starting today, in the second part of our day but do note that we will have limited capacity and might not be able to cover the entire task until our EOD. Nonetheless, we will book some additional time for tomorrow, to continue our efforts on this, if this might work for you too.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Terada, Ikuko &lt;Terada.Ikuko@"/>
    <e v="#VALUE!"/>
    <n v="0"/>
    <x v="4"/>
    <d v="2020-02-10T00:00:00"/>
    <x v="0"/>
    <x v="7"/>
    <s v="Correct"/>
  </r>
  <r>
    <n v="866"/>
    <d v="2020-02-10T13:51:38"/>
    <s v="Nittya Balodia"/>
    <s v="Vaishnavi.Sagar@bcg.com"/>
    <s v="BCG"/>
    <s v="Attn. Sagar: Evalueserve Update: Digital Payments Landscape Benchmarks_ February 10,2020"/>
    <s v="Hi Sagar,_x000d_  _x000d_   _x000d_  _x000d_  In this update, I have completed task to gather information for Kenya, following an earlier stated methodology. My findings are compiled in the attached Word Document. During the course of my research, I found that Kenya, has approximately 91% mobile penetration, with 25.3% of the population adopting mobile banking services. _x000d_  _x000d_   _x000d_  _x000d_  Efforts Invested: 3 hours (Total: 6 hours)_x000d_  _x000d_  Charge Code: 235389-58_x000d_  _x000d_   _x000d_  _x000d_  Way Forward: I will continue working on Thailand on similar parameters and questions. I will compile my findings in a separate Word document and send an update by 7.00 pm, IST today (February 10, 2020).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ittya Balodia &lt;Nittya.Balodia@evalueserve.com &lt;mailto:Nittya.Balodia@evalueserve.com&gt; &gt; _x000d_  Sent: 10 February 2020 11:17_x000d_  To: Vaishnavi.Sagar@"/>
    <s v="235389-58_x000d_  "/>
    <n v="3"/>
    <x v="1"/>
    <d v="2020-02-10T00:00:00"/>
    <x v="95"/>
    <x v="7"/>
    <s v="Correct"/>
  </r>
  <r>
    <n v="867"/>
    <d v="2020-02-10T13:54:19"/>
    <s v="Devansh Bilala"/>
    <s v="McGovern.Audrey@bcg.com"/>
    <s v="BCG; Shourya Jaiswal; Bianca Metzler"/>
    <s v="Attn. Audrey: Evalueserve Acknowledgement: IIS - Mission Area Markets - Market share and growth_RES1066117_ February 10, 2020"/>
    <s v="Hi Audrey,_x000d_  _x000d_   _x000d_  _x000d_  Thank you for your patience!_x000d_  _x000d_   _x000d_  _x000d_  I am initiating work to locate the information pertaining to the market size and market growth for the list of 7 markets (Precision Navigation, Airspace Management, Air Traffic Solutions, Military Training, Military and Government Training, Command and Control and Command and Control Support &amp; Data Analytics) shared within the Excel file._x000d_  _x000d_   _x000d_  _x000d_  I plan to conduct an EMIS database search particular to market reports, followed by a General Internet search._x000d_  _x000d_   _x000d_  _x000d_  I will share my findings by 8:30 AM, ET, February 10, 2020 (Monday).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Devansh Bilala _x000d_  Sent: 10 February 2020 11:23_x000d_  To: McGovern.Audrey@"/>
    <e v="#VALUE!"/>
    <n v="0"/>
    <x v="1"/>
    <d v="2020-02-10T00:00:00"/>
    <x v="0"/>
    <x v="144"/>
    <s v="Correct"/>
  </r>
  <r>
    <n v="868"/>
    <d v="2020-02-10T14:00:40"/>
    <s v="Maria Somfelean"/>
    <s v="Jiang, Yushan"/>
    <s v="BCG; Yu, Qiran; Fu, Yingfei; Li, Xingrui"/>
    <s v="Attn. Yushan: EVS - BCG - Deliverable - Knowledge request for Health Care received_RES1066650_February 7, 2020"/>
    <s v="Hi Yushan,_x000d_  _x000d_   _x000d_  _x000d_  Many thanks for your reply and feedback – I am glad that my finding were helpful for your project._x000d_  _x000d_   _x000d_  _x000d_  In case of any further assistance needed, please do not hesitate to reach out to us.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Jiang, Yushan [mailto:Jiang.Yushan@"/>
    <e v="#VALUE!"/>
    <n v="0"/>
    <x v="4"/>
    <d v="2020-02-10T00:00:00"/>
    <x v="0"/>
    <x v="151"/>
    <s v="Correct"/>
  </r>
  <r>
    <n v="869"/>
    <d v="2020-02-10T14:02:22"/>
    <s v="Adela Blaga"/>
    <s v="SanzHerrera.Laura@bcg.com"/>
    <s v="BCG"/>
    <s v="Attn. Laura: EVS - BCG - Deliverable - Identify energy infrastructure companies from Capital IQ classification_RES1066602_February 7, 2020"/>
    <s v="Hello Laura,_x000d_  _x000d_   _x000d_  _x000d_  Thank you for your feedback, I am glad the results proved in line with your expectations._x000d_  _x000d_   _x000d_  _x000d_  Should there be any new request I can assist with,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Sanz Herrera, Laura [mailto:SanzHerrera.Laura@"/>
    <e v="#VALUE!"/>
    <n v="0"/>
    <x v="4"/>
    <d v="2020-02-10T00:00:00"/>
    <x v="0"/>
    <x v="148"/>
    <s v="Correct"/>
  </r>
  <r>
    <n v="870"/>
    <d v="2020-02-10T14:07:10"/>
    <s v="Maria Somfelean"/>
    <s v="Ho.Johnny@bcg.com"/>
    <s v="BCG; Bianca Metzler"/>
    <s v="Attn. Johnny: Evalueserve Request Receipt: BCG) Capacity Request _RES1067365_February 10, 2020"/>
    <s v="Hi Johnny,_x000d_  _x000d_   _x000d_  _x000d_  Thank you for sharing the request details with us._x000d_  _x000d_   _x000d_  _x000d_  I am Maria from our Romania center and I am initiating work on this task about main functions of the listed BioPharma companies. I will start with creating an Excel file where I will include the desired details for each pharma company. As methodology, I will leverage the official websites and will also conduct a General Internet search to identify the Headquarter, R&amp;D, production, manufacturing, supply chain and any other corporate function such as: finance, human resources, IT, etc. After completing this part, I will move forward to find the address of each main function identified. _x000d_  _x000d_   _x000d_  _x000d_  Regarding the LinkedIn usage, please note that LinkedIn is not part of the approved databases list between Evalueserve and BCG, hence I will not be able to use it during my work on this request. Nonetheless, I will use other available sources to capture the addresses. _x000d_  _x000d_   _x000d_  _x000d_  I will reach out with an update as soon as completed, latest by our EOD, 1 AM Tokyo time, February 11._x000d_  _x000d_   _x000d_  _x000d_  In case of any other notes or suggestions, please feel free to let me know.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Ho, Johnny [mailto:Ho.Johnny@"/>
    <e v="#VALUE!"/>
    <n v="0"/>
    <x v="4"/>
    <d v="2020-02-10T00:00:00"/>
    <x v="0"/>
    <x v="160"/>
    <s v="Correct"/>
  </r>
  <r>
    <n v="871"/>
    <d v="2020-02-10T14:08:08"/>
    <s v="Sakshi Sharma"/>
    <s v="SriGanesh.LB@bcg.com"/>
    <s v="BCG"/>
    <s v="Attn. SriGanesh: Evalueserve Update: Material screening- Ferro Alloys and AL_RES1066547_February 10, 2020"/>
    <s v="Hi Ganesh,_x000d_  _x000d_   _x000d_  _x000d_  In this update, I have covered the first ten companies and captured information on the asked parameters in the attached Excel file. To carry out the research, I have referred to the companies’ websites and leveraged Orbis database, followed by conducting a General Internet search. Also, I have created an additional tab named ‘Sources- Ferro Silico manganese’ in which I have captured the relevant sources for you reference._x000d_  _x000d_   _x000d_  _x000d_  The availability of information on the asked parameters is quite limited and since the companies covered so far were small, they did not cover much information on their revenues, production capacities, key clients and the industries they cater to, on their company websites, Orbis or Open Internet search.  _x000d_  _x000d_   _x000d_  _x000d_  Notes: _x000d_  _x000d_  *_x0009_Anjaney Ferro Alloys Limited and Anyang Jinfang Metallurgy Co Ltd: Company websites could not be located_x000d_  *_x0009_Asia Minerals Limited: The overall production capacity of the company could not be located; however, on the company website it was mentioned that ‘Kudumane Manganese Resources’ (which is shareholding mining business of the company) is currently is operating 1.8 million MT of annual production (Link &lt;https://www.asia-minerals.com/kmr&gt; ). Since the whole companies production capacity could not be located, thus I have not updated the same in the Excel file _x000d_  *_x0009_Aveks India: No company could be identified by this name. However, I could locate a company named ‘Aveks AS’ (Link &lt;https://www.aveks.com/&gt; ) which is headquartered in Istanbul and has operations in Kolkata (India). As of now, I have captured the information for the same in the Excel file_x000d_  *_x0009_For the parameter ‘Annual revenue’, no values could be located for the year 2019; however, from Orbis, I could locate the operating revenue (for the latest available year) for some of the companies _x000d_  _x000d_   _x000d_  _x000d_  Query: _x000d_  _x000d_  *_x0009_Application industries: Since, the companies covered so far does not provide any information on their application industries on their company websites, therefore, please let me know how would you like me to cover this parameter. As of now, I have spent some time on them but could not find any specific information _x000d_  _x000d_   _x000d_  _x000d_  Efforts Invested: 2.5 hours_x000d_  _x000d_  Charge Code: 112363-71_x000d_  _x000d_   _x000d_  _x000d_  Way Forward: Please review the share work and let me know in case of any queries. Meanwhile, I am continuing work on the remaining 61 companies from the tab ‘Ferro Silico manganese’ and will share an update, by 7 pm IST, today (February 10, 2020). Also, let me know in case you have any budget cap on the request and a suitable time to connect with you over a call to discuss the query stated above._x000d_  _x000d_   _x000d_  _x000d_  Looking forward to your reply,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 China center will be closed till February 23, 2020, following a government advisory in the country._x000d_  _x000d_   _x000d_  _x000d_  From: Sakshi Sharma _x000d_  Sent: 10 February 2020 10:15_x000d_  To: SriGanesh.LB@"/>
    <s v="112363-71_x000d_  "/>
    <n v="2.5"/>
    <x v="1"/>
    <d v="2020-02-10T00:00:00"/>
    <x v="103"/>
    <x v="159"/>
    <s v="Correct"/>
  </r>
  <r>
    <n v="872"/>
    <d v="2020-02-10T14:08:24"/>
    <s v="Andrada Cenan"/>
    <s v="Carrasco, Jennifer; Santos, Alberto"/>
    <s v="BCG"/>
    <s v="EN Press Energy, 02-10-20"/>
    <m/>
    <e v="#VALUE!"/>
    <n v="0"/>
    <x v="4"/>
    <d v="2020-02-10T00:00:00"/>
    <x v="0"/>
    <x v="7"/>
    <s v="Correct"/>
  </r>
  <r>
    <n v="873"/>
    <d v="2020-02-10T14:11:17"/>
    <s v="Paula Barb"/>
    <s v="Miller.Marielle@bcg.com"/>
    <s v="BCG"/>
    <s v="Attn. Marielle: EVS Acknowledgement: Music Industry- % of local songs_RES1067635­_February 10, 2020"/>
    <s v="Hi Marielle,_x000d_  _x000d_   _x000d_  _x000d_  Hope my email finds you well. _x000d_  _x000d_   _x000d_  _x000d_  We have just started operations in the Romania office and I am about to initiate work on this request._x000d_  _x000d_   _x000d_  _x000d_  As methodology, I will populate the Excel for the 51 countries enlisted in the excel following Portugal’s example. I will share my results later today, by our EOD (11 am EST, February 10). In the meantime, feel free to let me know in case of any notes or suggestions.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rashant Singh &lt;Prashant.Singh@evalueserve.com &lt;mailto:Prashant.Singh@evalueserve.com&gt; &gt; _x000d_  Sent: Monday, February 10, 2020 8:57 AM_x000d_  To: Miller, Marielle &lt;Miller.Marielle@"/>
    <e v="#VALUE!"/>
    <n v="0"/>
    <x v="4"/>
    <d v="2020-02-10T00:00:00"/>
    <x v="0"/>
    <x v="171"/>
    <s v="Correct"/>
  </r>
  <r>
    <n v="874"/>
    <d v="2020-02-10T14:11:47"/>
    <s v="Meenu Kumari"/>
    <s v="Mujera.Shirley@bcg.com"/>
    <s v="BCG"/>
    <s v="Attn. Shirley: Evalueserve Update: Telco pricing _RES1064073_ February 10, 2020"/>
    <s v="Hi Shirley,_x000d_  _x000d_   _x000d_  _x000d_  Thank you for your swift reply,_x000d_  _x000d_   _x000d_  _x000d_  By the time I received your E-mail, I already populated some information for Ask 2 on the parameters namely Total Revenue and Number of customers for the operator Safaricom. Since, data on revenue per user was not directly available, hence I calculated it as Total revenue/Number of customers, to derive data on the required ask. _x000d_  _x000d_   _x000d_  _x000d_  Efforts Invested: 1 hour in this update (Total: 18 hours)_x000d_  _x000d_  Charge Code: SDV/NAI-00_x000d_  _x000d_   _x000d_  _x000d_  Way forward: As suggested, I am putting my efforts on hold for this request, until I receive further instructions from you. Based on the next steps from you, I will book the next available slot to assist you._x000d_  _x000d_   _x000d_  _x000d_  Looking forward to your reply on the next steps after the call with your client.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ujera, Shirley &lt;Mujera.Shirley@"/>
    <s v="SDV/NAI-00_x000d_ "/>
    <n v="1"/>
    <x v="1"/>
    <d v="2020-02-10T00:00:00"/>
    <x v="97"/>
    <x v="108"/>
    <s v="Correct"/>
  </r>
  <r>
    <n v="875"/>
    <d v="2020-02-10T14:17:54"/>
    <s v="Krati Goyal"/>
    <s v="Chourasia.Amber@bcg.com"/>
    <s v="Bianca Metzler; BCG"/>
    <s v="Attn. Amber: Evalueserve Update: Revenue break-up for tobacco company_RES1066729_February 10, 2020"/>
    <s v="Hi Amber,_x000d_  _x000d_   _x000d_  _x000d_  In this update, I have captured financial information (revenue breakdown) for Japan Tobacco for the past 5 years, and British America Tobacco is work-in-progress._x000d_  _x000d_   _x000d_  _x000d_  As suggested, I have listed the key assumptions in the tab “Assumptions”. Also, I have captured additional information in the respective sheets which might be useful to you._x000d_  _x000d_   _x000d_  _x000d_  Efforts Invested: 2 Hours_x000d_  _x000d_  Charge Code: 188900-59_x000d_  _x000d_   _x000d_  _x000d_  Way forward: Please review the work shared and let me know in case of any suggestions or changes. Meanwhile, I plan to continue working on British America Tobacco and Philips Morris._x000d_  _x000d_   _x000d_  _x000d_  Looking forward to your inpu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Krati Goyal &lt;Krati.Goyal@evalueserve.com &lt;mailto:Krati.Goyal@evalueserve.com&gt; &gt; _x000d_  Sent: 10 February 2020 12:39_x000d_  To: Chourasia.Amber@"/>
    <s v="188900-59_x000d_  "/>
    <n v="2"/>
    <x v="1"/>
    <d v="2020-02-10T00:00:00"/>
    <x v="104"/>
    <x v="153"/>
    <s v="Correct"/>
  </r>
  <r>
    <n v="876"/>
    <d v="2020-02-10T14:23:35"/>
    <s v="Marion Volk"/>
    <s v="Alam, Azhar"/>
    <s v="BCG"/>
    <s v="Attn. Azhar: Evalueserve Acknowledgement: Prices of beverages _RES1067230_February 10, 2020"/>
    <s v="Hi Azhar,_x000d_  _x000d_   _x000d_  _x000d_  Hope your week started well and thank you for your request._x000d_  _x000d_   _x000d_  _x000d_  We have resumed operations at our Romania Center and will be able to initiate work on this task today, February 10. However, we noticed that the mentioned file is missing and, in order for us to proceed with this part of the research, it would be great if you could share it with us once again._x000d_  _x000d_   _x000d_  _x000d_  In the meantime, we have looked over the four restaurants for which you would like us to identify a wine list and noticed that all four of them have locations in London. Please let us know if London is the target city and we will leverage the restaurants’ webpages to compile the desired information. Do note, that after a short preliminary research, it seems that Zuma Restaurant &lt;https://zumarestaurant.com/menu/?m-loc=london&amp;m-menu=drinks-list&gt;  sells the wine by the glass and not by bottle. For Coya Restaurants we identified two locations in London – Angel Court &lt;https://www.coyarestaurant.com/london-angel-court#1532705724251-c710cdc8-20dd&gt;  and Mayfair &lt;https://www.coyarestaurant.com/london-mayfair#mayfair-menu&gt;  – and it seems that there are no wines displayed in their online menu. For Amazonico &lt;https://amazonicorestaurant.com/wp-content/uploads/2019/12/job_796-Cocktails-Spirits-London-0911-1.pdf&gt;  and Buddha Bar &lt;https://www.buddhabarlondon.com/wp-content/uploads/2019/07/Wine-Menu.pdf&gt;  in London we easily identified the wine menus. _x000d_  _x000d_   _x000d_  _x000d_  Looking forward to hearing from you.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
    <e v="#VALUE!"/>
    <n v="0"/>
    <x v="4"/>
    <d v="2020-02-10T00:00:00"/>
    <x v="0"/>
    <x v="167"/>
    <s v="Correct"/>
  </r>
  <r>
    <n v="877"/>
    <d v="2020-02-10T14:27:33"/>
    <s v="Aman Bansal"/>
    <s v="Wang.Wray@bcg.com"/>
    <s v="BCG"/>
    <s v="Attn. Wray: Evalueserve Deliverable: Data request on all sectors_RES1059483_February 10, 2020"/>
    <s v="Hi Wray,_x000d_  _x000d_   _x000d_  _x000d_  We have completed work to locate market size and growth for the yellow highlighted sub-sectors in the Excel file shared by you. The data for ‘Trucking’, ‘Internet infrastructure’, ‘Mobile apps’ and ‘Independent power producer’ sub-sectors was not available._x000d_  _x000d_   _x000d_  _x000d_  We have included ‘Notes’ in the cells wherever applicable and also attached EMIS reports for your reference._x000d_  _x000d_   _x000d_  _x000d_  Efforts Invested: 4 hours (Total: 22.5 hours)_x000d_  _x000d_  Charge Code: 264593-61_x000d_  _x000d_   _x000d_  _x000d_  Please review the work and let us know in case of any suggestions. We will be happy to assist you on the task further.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is helpful. _x000d_  _x000d_   _x000d_  _x000d_  Kind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Aman Bansal _x000d_  Sent: 10 February 2020 10:41_x000d_  To: Wang.Wray@"/>
    <s v="264593-61_x000d_  "/>
    <n v="4"/>
    <x v="1"/>
    <d v="2020-02-10T00:00:00"/>
    <x v="9"/>
    <x v="30"/>
    <s v="Correct"/>
  </r>
  <r>
    <n v="878"/>
    <d v="2020-02-10T14:32:20"/>
    <s v="Bianca Metzler"/>
    <s v="Terada, Ikuko"/>
    <s v="BCG; Umemura, Takuma"/>
    <s v="Attn. Ikuko: EVS Acknowledgement: Reaserch:the tech development in Airbus and Boeing"/>
    <s v="Thank you for the go-ahead on this, Ikuko. Then we will try to capture as many details as possible in the time we have available today and will wait for a confirmation from your side before proceeding further tomorrow._x000d_  _x000d_   _x000d_  _x000d_  Should there be any changes or further not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Terada, Ikuko &lt;Terada.Ikuko@"/>
    <e v="#VALUE!"/>
    <n v="0"/>
    <x v="4"/>
    <d v="2020-02-10T00:00:00"/>
    <x v="0"/>
    <x v="7"/>
    <s v="Correct"/>
  </r>
  <r>
    <n v="879"/>
    <d v="2020-02-10T14:34:54"/>
    <s v="Laura Blaga"/>
    <s v="Ri.Ka@bcg.com"/>
    <s v="BCG"/>
    <s v="Attn. Rika: EVS Acknowledgement: : Research on key persons_RES1067326_February 10, 2020"/>
    <s v="Hi Rika,_x000d_  _x000d_   _x000d_  _x000d_  Hope my Email finds you well._x000d_  _x000d_   _x000d_  _x000d_  This is Laura from our Romania center and I am about to start work on this request. I will gladly help with a research for these individuals but before starting work on this, I would like to point out that LinkedIn is not among the sources that can be used as it is not part of the approved databases list between Evalueserve and BCG. As for Facebook, again, it would be against our compliance policy to source the information from there as we are not allowed to use our personal accounts for log in purposes. _x000d_  _x000d_   _x000d_  _x000d_  Considering the above, I plan to leverage the company’s website, BoardEx database and conduct a General Internet search to capture the desired information. The results will be compiled in the Excel file provided and shared as soon as finished, no later than our EOD, 1 am Tokyo time, February 11._x000d_  _x000d_   _x000d_  _x000d_  In the meantime, feel free to let me know in case of any changes from your part._x000d_  _x000d_   _x000d_  _x000d_  Best wishes,_x000d_  _x000d_  Laura _x000d_  _x000d_   _x000d_  _x000d_  Laura Blaga | Business Analyst | Evalueserve | +40 364 730 300 (Extn. 3385) _x000d_  _x000d_   _x000d_  _x000d_  S.C. Evalueserve S.R.L., Olimpia Business Center, Calea Dorobantilor, 98-100, Etaj 4, Cluj-Napoca, Cluj 400609, Romania_x000d_  _x000d_   _x000d_  _x000d_  From: Ri, Ka [mailto:Ri.Ka@"/>
    <e v="#VALUE!"/>
    <n v="0"/>
    <x v="4"/>
    <d v="2020-02-10T00:00:00"/>
    <x v="0"/>
    <x v="169"/>
    <s v="Correct"/>
  </r>
  <r>
    <n v="880"/>
    <d v="2020-02-10T14:35:40"/>
    <s v="Andrada Cenan"/>
    <s v="Santos.Alberto@bcg.com"/>
    <s v="Carrasco, Jennifer; BCG"/>
    <s v="RE: EN Press Energy, 02-10-20"/>
    <s v="Hola Alberto,_x000d_  _x000d_   _x000d_  _x000d_  Muchas gracias por tu feedback._x000d_  _x000d_   _x000d_  _x000d_  Lo entiendo – a partir de la próxima edición, voy a ignorar las noticias regionales y me enfocaré en los artículos a nivel nacional._x000d_  _x000d_   _x000d_  _x000d_  Un saludo,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
    <e v="#VALUE!"/>
    <n v="0"/>
    <x v="4"/>
    <d v="2020-02-10T00:00:00"/>
    <x v="0"/>
    <x v="7"/>
    <s v="Correct"/>
  </r>
  <r>
    <n v="881"/>
    <d v="2020-02-10T14:46:23"/>
    <s v="Neha Sharma"/>
    <s v="Baydoun.Zeina@bcg.com"/>
    <s v="Kashyap, Radhika; Khurana, Harshit; Awasthi, Ritwik; BCG; Vandana Kushwaha"/>
    <s v="Attn. Zeina: Evalueserve Update: Urgent request_RES1066306_February 10, 2020"/>
    <s v=" Hi Zeina,_x000d_  _x000d_   _x000d_  _x000d_  Thank you for your time over the call._x000d_  _x000d_   _x000d_  _x000d_  As discussed, we are initiating work to evaluate the 6 countries (Bermuda, British Virgin Islands, Cayman Islands, Malta, Isle of Man and KSA) under “Private Aircraft” asset class for all the new listed criteria’s mentioned in Slide 3 of the updated deck. We will provide insights for each criteria and try to capture the scientific numbers/ rankings or indices where available._x000d_  _x000d_   _x000d_  _x000d_  We will share our updated deck, along with the Excel file by 5:30 PM Dubai time._x000d_  _x000d_   _x000d_  _x000d_  Let us know in case of any realignments._x000d_  _x000d_   _x000d_  _x000d_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
    <e v="#VALUE!"/>
    <n v="0"/>
    <x v="1"/>
    <d v="2020-02-10T00:00:00"/>
    <x v="0"/>
    <x v="146"/>
    <s v="Correct"/>
  </r>
  <r>
    <n v="882"/>
    <d v="2020-02-10T15:02:09"/>
    <s v="Peggy Meng"/>
    <s v="Su, Ming"/>
    <s v="BCG; Sylvie Nathalius; Keila Han"/>
    <s v="RE: Research for a Korean food company"/>
    <s v="Hi Ming,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in the RMS as usual and one of the other 3 centers will assist you according to their capacity._x000d_  _x000d_   _x000d_  _x000d_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You can also book our Korean capacity after Feb 24 in advance. Please feel free to reach out to us if you have any other questions.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u, Ming &lt;Su.Ming@"/>
    <e v="#VALUE!"/>
    <n v="0"/>
    <x v="2"/>
    <d v="2020-02-10T00:00:00"/>
    <x v="0"/>
    <x v="7"/>
    <s v="Correct"/>
  </r>
  <r>
    <n v="883"/>
    <d v="2020-02-10T15:04:54"/>
    <s v="Marion Volk"/>
    <s v="Alam.Azhar@bcg.com"/>
    <s v="BCG"/>
    <s v="RE: Attn. Azhar: Evalueserve Acknowledgement: Prices of beverages _RES1067230_February 10, 2020"/>
    <s v="Hi Azhar,_x000d_  _x000d_   _x000d_  _x000d_  Thank you for your swift reply and the notes._x000d_  _x000d_   _x000d_  _x000d_  We will then initiate work into finding the price for each of the beverages for UK or Europe in the attached list. Do note that information on the price from the supplier to B2B might be on the lower side and in this case we will look for the price of the items in supermarkets. _x000d_  _x000d_   _x000d_  _x000d_  Additionally we will add another tab with the four restaurants in London and Dubai and compile their wine lists and prices into this tab, should they be available. Regarding Zuma Restaurant &lt;https://zumarestaurant.com/menu/?m-loc=london&amp;m-menu=drinks-list&gt; , which sells the wine by the glass and not by bottle, let us know if you would like us to compile this data into the file. _x000d_  _x000d_   _x000d_  _x000d_  As we might not be able to cover all of the beverages today, do inform us if there is a specific task or category of beverages that you think we should prioritize._x000d_  _x000d_   _x000d_  _x000d_  Should you have any additional notes, feel free to reach out. We will get back to you with an update by latest our EOD, 8 pm GM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
    <e v="#VALUE!"/>
    <n v="0"/>
    <x v="4"/>
    <d v="2020-02-10T00:00:00"/>
    <x v="0"/>
    <x v="167"/>
    <s v="Correct"/>
  </r>
  <r>
    <n v="884"/>
    <d v="2020-02-10T15:05:28"/>
    <s v="Siddharrth Kumar"/>
    <s v="Cavalli, Eraldo"/>
    <s v="BCG"/>
    <s v="Attn. Eraldo: Evalueserve Deliverable_ Market research: Mail &amp; Courier services_RES1042132_February 10, 2020"/>
    <s v="Hi Eraldo,_x000d_  _x000d_   _x000d_  _x000d_  Thank you for your patience!_x000d_  _x000d_   _x000d_  _x000d_  I have invested an hour on the shared follow up task and have been able to further identify 20 companies (starting row 23, highlighted in ‘Yellow’ for your reference) from Orbis database, providing Translation services for Arabic to English language in UAE. As suggested, I have compiled my findings in the Excel file shared in our previous updates. _x000d_  _x000d_   _x000d_  _x000d_  Methodology:_x000d_  _x000d_  I first checked for translational companies on Orbis database using NAICS code (NAICS:541930), and filtered out results for UAE. However, this result fetched no relevant results. After this, I searched for companies through their business activities using keywords – ‘translate’; ‘translational services’; ‘interpretation services’; ‘Arabic’ and ‘English’. This approach fetched a list of 152 companies (pull-out attached), from which 20 relevant companies could be identified._x000d_  _x000d_   _x000d_  _x000d_  Efforts Invested: 1 Hour (Total: 27 hours)_x000d_  _x000d_  Charge Code: 2407432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Let us know in case of any further assistance required on this task, or any other task, and we will book the earliest available slot for you._x000d_  _x000d_   _x000d_  _x000d_  Looking forward to working with you on future assignment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avalli, Eraldo &lt;Cavalli.Eraldo@"/>
    <s v="24074329_x000d_  _x000d_"/>
    <n v="1"/>
    <x v="1"/>
    <d v="2020-02-10T00:00:00"/>
    <x v="76"/>
    <x v="110"/>
    <s v="Correct"/>
  </r>
  <r>
    <n v="885"/>
    <d v="2020-02-10T15:09:33"/>
    <s v="Smarth Grover"/>
    <s v="Mujtaba.SyedAaqib@bcg.com"/>
    <s v="DaherMansour.Jean@bcg.com; BCG"/>
    <s v="Attn. Aaqib: Evalueserve Update: Need help on travel research_RES1057309_February 10, 2020"/>
    <s v="Hi Aaqib,_x000d_  _x000d_   _x000d_  _x000d_  In this update, I have captured information for six out of the nine companies in the sheet ‘Tour Operators’ and have identified five travel agents. I have updated the same in the sheet ‘Travel Agents’, while work is yet to be initiated on General Sales Agent and Events sheet._x000d_  _x000d_   _x000d_  _x000d_  Notes:_x000d_  _x000d_  *_x0009_Most of the listed companies were a group which had subsidiaries providing various services such as travel management, solutions, consulting, bookings, etc. Hence, it was a time consuming task to check if any subsidiary of the group offers the required parameters (‘Adventure Tour Packages’, ‘Cultural Tour Packages’, ‘Packages to UAE’, ‘Packages to Middle East (excluding UAE)’)_x000d_  *_x0009_‘Carlson Wagonlit Travel Inc’: The company majorly provides services such as travel management and consulting. The website states that the company offers an application which enables users to book hotels and flights (Link &lt;https://www.mycwt.com/travel-management/keeping-moving/travel-booking-services/&gt; ). However, no information or specific webpage was available for online booking services or package details. Hence, I have marked ‘-‘ for the same_x000d_  _x000d_   _x000d_  _x000d_  Efforts Invested: 2 Hours (Total Hours: 57.5 Hours; India Hours: 50 hours; Chile Hours: 7.5 Hours)_x000d_  _x000d_  Charge Code: 340461-16_x000d_  _x000d_   _x000d_  _x000d_  Way Forward: Please review the shared work and let me know in case of any queries. Meanwhile, I am continuing work on the remaining three companies of the sheet ‘Tour Operators’. Post completion, I will initiate work on the General Sales Agent and Events sheet, and will share an update on this, covering as much ground as possible, by 7 pm IST, today (February 10, 2020)._x000d_  _x000d_   _x000d_  _x000d_  Hope this work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marth Grover _x000d_  Sent: 10 February 2020 12:17_x000d_  To: Mujtaba.SyedAaqib@"/>
    <s v="340461-16_x000d_  "/>
    <n v="2"/>
    <x v="1"/>
    <d v="2020-02-10T00:00:00"/>
    <x v="5"/>
    <x v="0"/>
    <s v="Correct"/>
  </r>
  <r>
    <n v="886"/>
    <d v="2020-02-10T15:17:05"/>
    <s v="Andra Ciobanu"/>
    <s v="Kern.Maxime@bcg.com"/>
    <s v="Liliana Polgar; BCG"/>
    <s v="EVS - BCG - TMT IGTI Newsletter - February 10, 2020"/>
    <s v="Morning Maxime,_x000d_  _x000d_   _x000d_  _x000d_  It is nice to meet you and I am looking forward to our collaboration on this product. _x000d_  _x000d_   _x000d_  _x000d_  Since we have not received further indications on any changes to the methodology for now, I have used the already established approach in compiling the latest edition of the TMT IGTI newsletter. Today I have included two articles on Italy, one from Israel and three with a global focus._x000d_  _x000d_   _x000d_  _x000d_  Looking forward to any thoughts you might have and hope you have a great start of the week.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Liliana Polgar _x000d_  Sent: Friday, February 7, 2020 5:12 PM_x000d_  To: Kern.Maxime@"/>
    <e v="#VALUE!"/>
    <n v="0"/>
    <x v="4"/>
    <d v="2020-02-10T00:00:00"/>
    <x v="0"/>
    <x v="7"/>
    <s v="Correct"/>
  </r>
  <r>
    <n v="887"/>
    <d v="2020-02-10T15:30:15"/>
    <s v="Siddharrth Kumar"/>
    <s v="Singh, Nidhi"/>
    <s v="BCG; Chourasia, Amber"/>
    <s v="Attn. Nidhi: Evalueserve Update: Request for Sustainability_RES1052804_February 10, 2020"/>
    <s v="Hi Nidhi,_x000d_  _x000d_   _x000d_  _x000d_  Thank you for your reply!_x000d_  _x000d_   _x000d_  _x000d_  As suggested, we will block our calendars for Friday morning for our discussion on this request, and will also share a meeting invite for the same._x000d_  _x000d_   _x000d_  _x000d_  Looking forward to our discussion._x000d_  _x000d_   _x000d_  _x000d_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ngh, Nidhi &lt;Singh.Nidhi@"/>
    <e v="#VALUE!"/>
    <n v="0"/>
    <x v="1"/>
    <d v="2020-02-10T00:00:00"/>
    <x v="0"/>
    <x v="19"/>
    <s v="Correct"/>
  </r>
  <r>
    <n v="888"/>
    <d v="2020-02-10T15:45:08"/>
    <s v="Sakshi Sharma"/>
    <s v="SriGanesh.LB@bcg.com"/>
    <s v="BCG"/>
    <s v="Attn. SriGanesh: Evalueserve Call Summary: Material screening- Ferro Alloys and AL_RES1066547_February 10, 2020"/>
    <s v="Hi Ganesh,_x000d_  _x000d_   _x000d_  _x000d_  Thank you for your time over the call._x000d_  _x000d_   _x000d_  _x000d_  As discussed, to cover the parameter ‘Annual revenue’, I will leverage our available databases such as Factiva, Orbis and EMIS and will add an additional column named ‘Financial year’ to mention the latest year for which I could find the details. For the parameter ‘Application industry’, I will capture the industry the company is catering to, if available on the website, else I will mark it as ‘-‘. _x000d_  _x000d_   _x000d_  _x000d_  Also, to carry out the research, I will only refer to the companies website and leverage our available databases (and will not carry out an Open Internet search). _x000d_  _x000d_   _x000d_  _x000d_  I will share my findings with you, covering as many companies as possible, by 7 pm IST, today (February 10, 2020). _x000d_  _x000d_   _x000d_  _x000d_  Let me know in case of any re-alignments. 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ri Ganesh, LB &lt;SriGanesh.LB@"/>
    <e v="#VALUE!"/>
    <n v="0"/>
    <x v="1"/>
    <d v="2020-02-10T00:00:00"/>
    <x v="0"/>
    <x v="159"/>
    <s v="Correct"/>
  </r>
  <r>
    <n v="889"/>
    <d v="2020-02-10T15:48:43"/>
    <s v="Bianca Metzler"/>
    <s v="Barthelmess.Anton@bcg.com"/>
    <s v="BCG"/>
    <s v="Attn. Anton: EVS Acknowledgement: Customer list research_RES1067786_February 10, 2020"/>
    <s v="Hi Anton,_x000d_  _x000d_   _x000d_  _x000d_  Hope my Email finds you well. We have capacity to get started on this research today, February 10, from our Romania center and will be able to share a first update, with as much as we can cover by our EOD (5 pm, CET). We plan to also block some capacity in advance for tomorrow, to continue with the remaining part._x000d_  _x000d_   _x000d_  _x000d_  As for effort estimates, indeed, in case the company is straight forward in the products and services provided, it will take around 1 minute to establish if it is a distributor of cybersecurity/IT/software. However, for other cases, we might need a bit more time to understand if these are part of the company’s offering. As a rough estimate, we believe that at least 10 hours will be needed to go through all these players however, do note that this is just an estimate and you will be charged on the actual time invested into the task. Additionally, do note that you will be charged at a rate of USD 55/hr. thus, in case you would like us to limit ourselves to a specific number of hours, please let us know and we will keep this in mind._x000d_  _x000d_   _x000d_  _x000d_  Looking forward to any notes or suggestions you might hav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11:39 A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7786 &lt;https://bcg.service-now.com/nav_to.do?uri=u_request_drs_kpo_evs.do%3Fsys_id=57952fba1bfa8894b176964ead4bcb06%26sysparm_stack=u_request_drs_kpo_evs_list.do&gt; _x000d_  Requestor: Barthelmess Anton_x000d_  Request Subject: Customer list research_x000d_  Requested Deadline: _x000d_  _x000d_  Original Request:_x000d_  From: Barthelmess.Anton@"/>
    <e v="#VALUE!"/>
    <n v="0"/>
    <x v="4"/>
    <d v="2020-02-10T00:00:00"/>
    <x v="0"/>
    <x v="172"/>
    <s v="Correct"/>
  </r>
  <r>
    <n v="890"/>
    <d v="2020-02-10T15:51:31"/>
    <s v="Aman Bansal"/>
    <s v="Tancre.Romain@bcg.com"/>
    <s v="BCG"/>
    <s v="Attn. Romain: Evalueserve Deliverable: Find revenue of fintech companies _RES1067004_February 10, 2020"/>
    <s v="Hi Romain,_x000d_  _x000d_   _x000d_  _x000d_  I have completed work to capture the revenue for the first 60 companies (in ‘Output’ tab) into the attached Excel file. I first ran a batch search of 60 companies in the Orbis database. For companies that remained unidentified, I then leveraged Factiva database, followed by conducting a General Internet search. I have also attached Orbis Pull out for your reference._x000d_  _x000d_   _x000d_  _x000d_  Below are the key points that summarize my research:_x000d_  _x000d_  *_x0009_For Lu.com: We found an article, which stated that Lu.com, earned more than 71.2 billion yuan (USD 10.35 Million) for users in seven years (Link &lt;https://www.lu.com/about/2018012131500.html&gt; )_x000d_  *_x0009_All the ‘Estimated’ revenue figures, extracted from Orbis databases are highlighted in blue cells. Exact values for these companies was not available in the database_x000d_  *_x0009_Revenue figures are in USD millions. For the cases, where revenue was not provided in USD, I have converted them into USD, by using historical average rate &lt;https://www.ofx.com/en-au/forex-news/historical-exchange-rates/&gt;  and XE.com &lt;https://www.xe.com/currencytables/&gt; _x000d_  *_x0009_I have mentioned “-”, in cells where no information was available_x000d_  _x000d_   _x000d_  _x000d_  Efforts Invested: 3.5 Hours_x000d_  _x000d_  Charge Code: 293088-26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findings and let us know in case of any queries or further assistance required.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From: Aman Bansal &lt;Aman.Bansal@evalueserve.com &lt;mailto:Aman.Bansal@evalueserve.com&gt; &gt; _x000d_  Sent: 10 February 2020 11:07_x000d_  To: Tancre.Romain@"/>
    <s v="293088-26_x000d_  "/>
    <n v="3.5"/>
    <x v="1"/>
    <d v="2020-02-10T00:00:00"/>
    <x v="105"/>
    <x v="165"/>
    <s v="Correct"/>
  </r>
  <r>
    <n v="891"/>
    <d v="2020-02-10T16:12:53"/>
    <s v="Prashant Singh"/>
    <s v="Ihoroi.Genta@bcg.com"/>
    <s v="Bianca Metzler; BCG"/>
    <s v="Attn. Genta: Evalueserve Request Receipt: Research on ENI's renewable enrgy  _RES1067845_ February 10, 2020"/>
    <s v="Hi Genta,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11, 2020 from our Romania centre. Let us know if the timelines work for you and we will book the bandwidth accordingly. The team will share a detailed methodology and expected delivery timelines once they initiate work on the request tomorrow (5 pm Tokyo time).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0T00:00:00"/>
    <x v="0"/>
    <x v="173"/>
    <s v="Correct"/>
  </r>
  <r>
    <n v="892"/>
    <d v="2020-02-10T16:18:50"/>
    <s v="Krati Goyal"/>
    <s v="Chourasia.Amber@bcg.com"/>
    <s v="Bianca Metzler; BCG"/>
    <s v="Attn. Amber: Evalueserve Update: Revenue break-up for tobacco company_RES1066729_February 10, 2020"/>
    <s v="Hi Amber,_x000d_  _x000d_   _x000d_  _x000d_  Thank you for your time over the call._x000d_  _x000d_   _x000d_  _x000d_  As suggested, I have completed work to capture financial information (revenue breakdown) for British America Tobacco for the past 7 years, whereas Japan Tobacco is still in work-in-progress. Since, the data for revenue breakdown by product category was on a lower side, I have captured the sales volume breakdown of the products and updated the same in the Excel file._x000d_  _x000d_   _x000d_  _x000d_  Efforts Invested: 1.5 Hours (Total: 3.5 Hours)_x000d_  _x000d_  Charge Code: 188900-59_x000d_  _x000d_   _x000d_  _x000d_  Way forward: Please review the work shared and let me know in case of any suggestions or changes. Meanwhile, I plan to continue work on Japan Tobacco and will share another update by..._x000d_  _x000d_   _x000d_  _x000d_  Looking forward to your inpu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Krati Goyal &lt;Krati.Goyal@evalueserve.com &lt;mailto:Krati.Goyal@evalueserve.com&gt; &gt; _x000d_  Sent: 10 February 2020 14:18_x000d_  To: Chourasia.Amber@"/>
    <s v="188900-59_x000d_  "/>
    <n v="1.5"/>
    <x v="1"/>
    <d v="2020-02-10T00:00:00"/>
    <x v="104"/>
    <x v="153"/>
    <s v="Correct"/>
  </r>
  <r>
    <n v="893"/>
    <d v="2020-02-10T16:30:14"/>
    <s v="Prashant Singh"/>
    <s v="Ihoroi, Genta"/>
    <s v="Bianca Metzler; BCG; Kishioka, Harune; Kaneko, Yoshika"/>
    <s v="RE: Attn. Genta: Evalueserve Request Receipt: Research on ENI's renewable enrgy  _RES1067845_ February 10, 2020"/>
    <s v="Hi Genta,_x000d_  _x000d_   _x000d_  _x000d_  Thank you for your go-ahead on this,_x000d_  _x000d_   _x000d_  _x000d_  The capacity has been blocked and the team will be in touch with more details on methodology and delivery timelines once back in the office tomorrow morning.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Ihoroi, Genta &lt;Ihoroi.Genta@"/>
    <e v="#VALUE!"/>
    <n v="0"/>
    <x v="1"/>
    <d v="2020-02-10T00:00:00"/>
    <x v="0"/>
    <x v="173"/>
    <s v="Correct"/>
  </r>
  <r>
    <n v="894"/>
    <d v="2020-02-10T16:32:52"/>
    <s v="Bianca Metzler"/>
    <s v="Barthelmess, Anton"/>
    <s v="BCG"/>
    <s v="Attn. Anton: EVS Acknowledgement: Customer list research_RES1067786_February 10, 2020"/>
    <s v="Sure, Anton, we can definitely do that. We will invest no more than 3.5 hours into this, starting from Vocalink Ltd downwards and get back to you with an update of our progress by EOD (5 pm, CET)._x000d_  _x000d_   _x000d_  _x000d_  Feel free to reach out to us in case of any additional notes or changes from your side._x000d_  _x000d_   _x000d_  _x000d_  Best wishes,_x000d_  _x000d_  Bianca 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arthelmess, Anton &lt;Barthelmess.Anton@"/>
    <e v="#VALUE!"/>
    <n v="0"/>
    <x v="4"/>
    <d v="2020-02-10T00:00:00"/>
    <x v="0"/>
    <x v="172"/>
    <s v="Correct"/>
  </r>
  <r>
    <n v="895"/>
    <d v="2020-02-10T16:33:17"/>
    <s v="Varunika Shah"/>
    <s v="Shang.Camille@bcg.com"/>
    <s v="BCG; Meenu Kumari"/>
    <s v="Attn. Camille: Evalueserve Acknowledgement: Cybersecurity competitors' benchmark_RES1067063_February 10, 2020"/>
    <s v="Hi Camille, _x000d_  _x000d_   _x000d_  _x000d_  I have gone through the request details and understand that you are looking at cyber security details for the shared list of 16 companies. From the first tab i.e. financials, I am apprehensive on the data availability since detailed segmental revenue are mostly limited, especially for COGS and expenses. For this, I plan to follow the below approach:_x000d_  _x000d_  *_x0009_In case the company is into cyber security business line: I will consider the overall company data for financials_x000d_  *_x0009_In case the company is into multiple business lines: I will consider only the cyber security segment, however, data is expected to be limited in this case_x000d_  _x000d_   _x000d_  _x000d_  For financials, I am planning to check the company fillings and go through the segmental information. Further, I will leverage IDC and analyst reports to check industry reports._x000d_  _x000d_   _x000d_  _x000d_  After this, I will pick task 2 of the request i.e. to locate data on Security Operations Centres (SoC). Considering the granularity of the required data points under this tab, information might not be easily available. Nevertheless, I will check company website, IR fillings, and conduct a press search to gather the available data. Also, it would be great if you could give us clarity around the parameter, ‘Incl. 24h/7j’ mentioned in column D; for now, we will be leaving this field blank._x000d_  _x000d_   _x000d_  _x000d_  I will share an update on tab 1, after covering as much ground possible, by 2:30 pm Paris time, today (February 10, 2020) and continue work tomorrow as well for spill overs._x000d_  _x000d_   _x000d_  _x000d_  Looking forward to hearing from you on the above mentioned query.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eenu Kumari &lt;Meenu.Kumari@evalueserve.com &lt;mailto:Meenu.Kumari@evalueserve.com&gt; &gt; _x000d_  Sent: 10 February 2020 11:05_x000d_  To: Shang.Camille@"/>
    <e v="#VALUE!"/>
    <n v="0"/>
    <x v="1"/>
    <d v="2020-02-10T00:00:00"/>
    <x v="0"/>
    <x v="163"/>
    <s v="Correct"/>
  </r>
  <r>
    <n v="896"/>
    <d v="2020-02-10T16:38:46"/>
    <s v="Laura Blaga"/>
    <s v="Ri.Ka@bcg.com"/>
    <s v="BCG"/>
    <s v="Attn. Rika: EVS - BCG - Deliverable _RESearch on key persons_RES1067326_February 10, 2020"/>
    <s v="Hi Rika,_x000d_  _x000d_   _x000d_  _x000d_  Thank you for your Email._x000d_  _x000d_   _x000d_  _x000d_  I am coming back with my findings for this request and attached is the updated Excel file. By leveraging the available sources, I managed to capture all details only for one person and partial information for 3 other individuals - the information is on the lower side since LinkedIn could not be used during the search although it might offer a bit more details. As methodology, I started by leveraging the company’s website, BoardEX and then conducted a General Internet search, but with no luck. Then, I supplemented the search with Factiva and Orbis databases but these did not yield any additional relevant details within our scope._x000d_  _x000d_   _x000d_  _x000d_  Efforts Invested: 2.5 Hours _x000d_  _x000d_  Charge Code: 201660-7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Nonetheless, I do hope this will prove useful for your project and regret not being able to provide a profile for all individuals. Do let me know whenever further assistance is needed on this or anything else and I will gladly assist._x000d_  _x000d_   _x000d_  _x000d_  Have a great evening,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Ri, Ka [mailto:Ri.Ka@"/>
    <s v="201660-75_x000d_  "/>
    <n v="2.5"/>
    <x v="4"/>
    <d v="2020-02-10T00:00:00"/>
    <x v="18"/>
    <x v="35"/>
    <s v="Correct"/>
  </r>
  <r>
    <n v="897"/>
    <d v="2020-02-10T16:42:23"/>
    <s v="Laura Blaga"/>
    <s v="Monin, Pierre"/>
    <s v="BCG"/>
    <s v="Attn. Pierre: EVS - BCG - Deliverable - Benchmark data - Pharma Industry - R&amp;D FTEs and R&amp;D spend_RES1065388_February 7, 2020"/>
    <s v="Hi Pierre,_x000d_  _x000d_   _x000d_  _x000d_  Thank you for your feedback, I am glad to know our findings were useful for your project._x000d_  _x000d_   _x000d_  _x000d_  Looking forward to work with you again in the futur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Monin, Pierre [mailto:Monin.Pierre@"/>
    <e v="#VALUE!"/>
    <n v="0"/>
    <x v="4"/>
    <d v="2020-02-10T00:00:00"/>
    <x v="0"/>
    <x v="132"/>
    <s v="Correct"/>
  </r>
  <r>
    <n v="898"/>
    <d v="2020-02-10T17:01:21"/>
    <s v="Laura Blaga"/>
    <s v="Ri, Ka"/>
    <s v="BCG"/>
    <s v="Attn. Rika: EVS - BCG - Deliverable _RESearch on key persons_RES1067326_February 10, 2020"/>
    <s v="Hi Rika,_x000d_  _x000d_   _x000d_  _x000d_  Thank you for your swift reply._x000d_  _x000d_   _x000d_  _x000d_  We do understand you would need more information but unfortunately, I have already exhausted all possible compliance approved sources for this research. _x000d_  _x000d_   _x000d_  _x000d_  The usage of LinkedIn is not allowed as it is not part of the approved databases list between Evalueserve and BCG. As per the standard LinkedIn user agreement (that a LinkedIn User has to accept prior to using LinkedIn Services), copying and reproducing LinkedIn data without the express consent of LinkedIn or the relevant user is prohibited. _x000d_  _x000d_   _x000d_  _x000d_  As a result, I have conducted a General Internet search and leveraged the below mentioned databases, however no other information within our scope could be located for these individuals._x000d_  _x000d_   _x000d_  _x000d_  Again, regret not being able to offer more details on this profiling exercise. Do let me know in case of any other queries or help needed._x000d_  _x000d_   _x000d_  _x000d_  Best wishes,_x000d_  _x000d_  Laura 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Ri, Ka [mailto:Ri.Ka@"/>
    <e v="#VALUE!"/>
    <n v="0"/>
    <x v="4"/>
    <d v="2020-02-10T00:00:00"/>
    <x v="0"/>
    <x v="35"/>
    <s v="Correct"/>
  </r>
  <r>
    <n v="899"/>
    <d v="2020-02-10T17:18:33"/>
    <s v="Prashant Singh"/>
    <s v="Alnoaimi, Abdulrahman"/>
    <s v="BCG"/>
    <s v="RE: Attn. Abdulrahman: Evalueserve Request Receipt: Job titles of various board members _RES1067130_ February 10, 2020"/>
    <s v="Hi Abdulrahman,_x000d_  _x000d_   _x000d_  _x000d_  Thank you for your go-ahead on this,_x000d_  _x000d_   _x000d_  _x000d_  The capacity has been blocked and the team will be in touch with more details on methodology and delivery timelines shortl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lnoaimi, Abdulrahman &lt;Alnoaimi.Abdulrahman@"/>
    <e v="#VALUE!"/>
    <n v="0"/>
    <x v="1"/>
    <d v="2020-02-10T00:00:00"/>
    <x v="0"/>
    <x v="166"/>
    <s v="Correct"/>
  </r>
  <r>
    <n v="900"/>
    <d v="2020-02-10T17:43:05"/>
    <s v="Smarth Grover"/>
    <s v="Mujtaba.SyedAaqib@bcg.com"/>
    <s v="DaherMansour.Jean@bcg.com; BCG"/>
    <s v="Attn. Aaqib: Evalueserve Call Summary: Need help on travel research_RES1057309_February 10, 2020"/>
    <s v="Hi Aaqib,_x000d_  _x000d_   _x000d_  _x000d_  Thank you for your time over the call._x000d_  _x000d_   _x000d_  _x000d_  As discussed, I will complete the sheet ‘Online Travel Agency’ first and then initiate work on the ‘Events’ sheet. Also, I will check if the companies listed in the Excel file shared by you are ‘Tour Operators’ or ‘Travel Agents’._x000d_  _x000d_   _x000d_  _x000d_  I will strive to cover as much as possible and share an update by 7:00 pm IST, today (February 10, 2020)_x000d_  _x000d_   _x000d_  _x000d_  Let me know in case of any change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ujtaba, Syed Aaqib &lt;Mujtaba.SyedAaqib@"/>
    <e v="#VALUE!"/>
    <n v="0"/>
    <x v="1"/>
    <d v="2020-02-10T00:00:00"/>
    <x v="0"/>
    <x v="0"/>
    <s v="Correct"/>
  </r>
  <r>
    <n v="901"/>
    <d v="2020-02-10T17:45:14"/>
    <s v="Manpreet Kaur (Caps-08)"/>
    <s v="Chourasia.Amber@bcg.com"/>
    <s v="BCG; Krati Goyal"/>
    <s v="Attn. Amber: Evalueserve Deliverable: Revenue break-up for tobacco company_RES1066729_February 10, 2020"/>
    <s v="Hi Amber,_x000d_  _x000d_   _x000d_  _x000d_  I am sharing this Email on behalf of my colleague Krati._x000d_  _x000d_   _x000d_  _x000d_  I have completed work to capture financial information (revenue breakdown) for Japan Tobacco for the past 7 years. Since, the data for revenue breakdown by product category was on a lower side, I have captured the sales volume breakdown and additional information of the products and updated the changes in the Excel file._x000d_  _x000d_   _x000d_  _x000d_  Please refer to the following points to get an overview of the key assumptions for both the companies:_x000d_  _x000d_  *_x0009_Combustible products have been included in the category ‘Tobacco products’_x000d_  *_x0009_Reduced-risk products (RRPs), NGP, Oral and nicotine products are included in the ‘Non-tobacco products’ category_x000d_  _x000d_   _x000d_  _x000d_  Efforts Invested: 1.5 Hours (Total: 5 Hours)_x000d_  _x000d_  Charge Code: 188900-5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findings and let us know in case of any queries or further assistance required._x000d_  _x000d_   _x000d_  _x000d_  Kind regards,_x000d_  _x000d_  Evalueserve Team_x000d_  _x000d_   _x000d_  _x000d_  Manpreet Kaur | Business Analyst | Evalueserve | + 91 124 462 2300 (Extn. 176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rati Goyal &lt;Krati.Goyal@evalueserve.com &lt;mailto:Krati.Goyal@evalueserve.com&gt; &gt; _x000d_  Sent: 10 February 2020 16:19_x000d_  To: Chourasia.Amber@"/>
    <s v="188900-59_x000d_  "/>
    <n v="1.5"/>
    <x v="1"/>
    <d v="2020-02-10T00:00:00"/>
    <x v="104"/>
    <x v="153"/>
    <s v="Correct"/>
  </r>
  <r>
    <n v="902"/>
    <d v="2020-02-10T17:46:01"/>
    <s v="Angela Nunez"/>
    <s v="Gilkes, Tamara"/>
    <s v="BCG"/>
    <s v="RE: Attn. Tamara: Evalueserve Update: Sustainable Growth for Megaregions data request_RES1065841_February 7, 2020"/>
    <s v="Hi Tamara, _x000d_  _x000d_   _x000d_  _x000d_  Hope you had a nice weekend!_x000d_  _x000d_   _x000d_  _x000d_  Please note that we are back at the office and will continue on the remaining points for transportation emissions and then the others required points. _x000d_  _x000d_   _x000d_  _x000d_  In case of any comments or changes, please let us know.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Friday, February 07, 2020 5:18 PM_x000d_  To: Gilkes, Tamara &lt;Gilkes.Tamara@"/>
    <e v="#VALUE!"/>
    <n v="0"/>
    <x v="0"/>
    <d v="2020-02-10T00:00:00"/>
    <x v="0"/>
    <x v="149"/>
    <s v="Correct"/>
  </r>
  <r>
    <n v="903"/>
    <d v="2020-02-10T17:54:17"/>
    <s v="Llindrisca Figueroa"/>
    <s v="Spindler.Laura@bcg.com"/>
    <s v="BCG; Tamara Weitzel; Rajat Jain (Caps-08)"/>
    <s v="RE: Attn. Laura: Evalueserve Update5: Integrations _RES1062183_ February 07, 2020"/>
    <s v="Hello Laura, _x000d_  _x000d_   _x000d_  _x000d_  Hope you had a very nice weekend. Note that we are back at the office and we will continue working on your request. _x000d_  _x000d_   _x000d_  _x000d_  Please let us know your thoughts about Zoho, we will work on the remaining competitors before initiate on Zoho. _x000d_  _x000d_   _x000d_  _x000d_  Looking forward to your answer.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Friday, February 07, 2020 5:03 PM_x000d_  To: Spindler.Laura@"/>
    <e v="#VALUE!"/>
    <n v="0"/>
    <x v="0"/>
    <d v="2020-02-10T00:00:00"/>
    <x v="0"/>
    <x v="65"/>
    <s v="Correct"/>
  </r>
  <r>
    <n v="904"/>
    <d v="2020-02-10T18:01:04"/>
    <s v="Devansh Bilala"/>
    <s v="McGovern.Audrey@bcg.com"/>
    <s v="BCG; Shourya Jaiswal"/>
    <s v="Attn. Audrey: Evalueserve Deliverbale: IIS - Mission Area Markets - Market share and growth_RES1066117_ February 10, 2020"/>
    <s v="Hi Audrey,_x000d_  _x000d_   _x000d_  _x000d_  I have completed work to locate information regarding the market size and market growth for the shared list of 7 markets and complied my findings in the attached Excel file. I have leveraged EMIS database and further supplemented it with a General Internet search to locate the required information._x000d_  _x000d_   _x000d_  _x000d_  Key Points:_x000d_  _x000d_  *_x0009_I have inserted a ‘Comments’ column to give a detailed summary of the information located as per the source_x000d_  *_x0009_For ‘Precision Navigation’ market, I was able to locate information only for the estimated market growth _x000d_  *_x0009_As information for only ‘Military Simulation Virtual Training’ was available, and as suggested in the Excel file, that information for live virtual instructive training is to be a pert of ‘Military and Government Training’ market, I have updated the information in this category only. I was not able to locate the information pertaining to only ‘Military Training’ markets_x000d_  *_x0009_For ‘Command and Control Support and Data Analytics’, I was able to locate the information a market report on command and control system market which stated services as one of the segment. The report is titled ‘Command and Control Systems Market Analysis and Segment Forecasts to 2025 report’ and as per my understanding the ‘Support and Data Analytics Market’ would be included in the ‘Services’ segment of the market. Hence, I have compiled the segmented information for this market. You can access the report from the following link (Link &lt;https://send.bcg.com/nKpxDtnXEy7qVtRJ92GP4t6K&gt; )_x000d_  _x000d_   _x000d_  _x000d_  Efforts Invested: 4.5 hours (Total: 12.0 hours)_x000d_  _x000d_  Charge Code: 176460-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Devansh Bilala _x000d_  Sent: 10 February 2020 13:54_x000d_  To: McGovern.Audrey@"/>
    <s v="176460-25_x000d_  "/>
    <n v="4.5"/>
    <x v="1"/>
    <d v="2020-02-10T00:00:00"/>
    <x v="93"/>
    <x v="144"/>
    <s v="Correct"/>
  </r>
  <r>
    <n v="905"/>
    <d v="2020-02-10T18:00:43"/>
    <s v="Ankit Kumar Verma"/>
    <s v="Inumaru.Yuta@bcg.com"/>
    <s v="BCG"/>
    <s v="Attn. Yuta: Evalueserve Deliverable: Industry 4.0 Factories Research_RES1058155_February 10, 2020"/>
    <s v="Hi Yuta, _x000d_  _x000d_   _x000d_  _x000d_  Thank you for your patience!_x000d_  _x000d_   _x000d_  _x000d_  I have completed work to identify the facility type for the remaining 76 facilities of P&amp;G and Unilever; using the earlier shared methodology._x000d_  _x000d_   _x000d_  _x000d_  I have created a new tab titled “Summary” in the attached Excel file, which provides a brief of the total facility count, number of facilities considered ‘Industry 4.0’ along with data sources used to locate manufacturing facilities and number of facilities of each type, for all the companies._x000d_  _x000d_   _x000d_  _x000d_  A graphical representation of number of facilities considered “Industry 4.0” and “type of facility” for each of the companies have been provided below for your reference:_x000d_  _x000d_  _x0009__x000d_  _x0009__x0009__x000d_   _x000d_  _x000d_  _x000d_  _x000d_  _x000d_   _x000d_  _x000d_  Efforts Invested: 7 hours (Total: 86 hours)_x000d_  _x000d_  Charge Code: 201660-75_x000d_  _x000d_   _x000d_  _x000d_  As suggested, for now, I am keeping my efforts on this request on-hold. In case you require any further assistance on this, feel free to reach out and we will gladly book the earliest available slot to assist you.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nkit Kumar Verma _x000d_  Sent: 10 February 2020 10:17_x000d_  To: 'Inumaru.Yuta@"/>
    <s v="201660-75_x000d_  "/>
    <n v="7"/>
    <x v="1"/>
    <d v="2020-02-10T00:00:00"/>
    <x v="18"/>
    <x v="18"/>
    <s v="Correct"/>
  </r>
  <r>
    <n v="906"/>
    <d v="2020-02-10T18:04:33"/>
    <s v="Marcela Landaeta"/>
    <s v="Schips, Timo"/>
    <s v="BCG"/>
    <s v="RE: Attn. Timo: Evalueserve Acknowledgement: Press research_RES1066945_February 07, 2020"/>
    <s v="Hi Timo_x000d_  _x000d_   _x000d_  _x000d_  Hope my Email finds you well. _x000d_  _x000d_  In regards to your questions. _x000d_  _x000d_   _x000d_  _x000d_  1.       We have conducted the search within English and German language, nevertheless we compiled the work in English just to be more consistent, if go ahead is provided on your end we will add the articles within the language located. _x000d_  _x000d_  2.       We have added 2 articles from the NZZ, however we can continue to look further for articles today 10 February 2020, if needed. _x000d_  _x000d_  3.       Regarding the 8 - week time frame, we have calculated 8 weeks back since last week 7th of February, 2020. We searched for articles published since the 15th of December, 2019 on forward. We assured that the articles were published within this time frame (Date is provides usually within the articles), please let us know if this is the time frame you were hoping for. _x000d_  _x000d_   _x000d_  _x000d_  Looking forward on your comments.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
    <e v="#VALUE!"/>
    <n v="0"/>
    <x v="0"/>
    <d v="2020-02-10T00:00:00"/>
    <x v="0"/>
    <x v="157"/>
    <s v="Correct"/>
  </r>
  <r>
    <n v="907"/>
    <d v="2020-02-10T18:05:32"/>
    <s v="Manpreet Kaur (Caps-08)"/>
    <s v="Chourasia.Amber@bcg.com"/>
    <s v="BCG; Krati Goyal"/>
    <s v="Attn. Amber: Evalueserve Deliverable: Revenue break-up for tobacco company_RES1066729_February 10, 2020"/>
    <s v="Hi Amber,_x000d_  _x000d_   _x000d_  _x000d_  Thank you for your time over the call._x000d_  _x000d_   _x000d_  _x000d_  The financials captured for Philip Morris are from its 2018 Annual report &lt;http://www.annualreports.com/HostedData/AnnualReports/PDF/NYSE_PM_2018.pdf&gt; . _x000d_  _x000d_   _x000d_  _x000d_  Let us know in case of any doubts or queries._x000d_  _x000d_   _x000d_  _x000d_  Kind regards,_x000d_  _x000d_  Evalueserve Team_x000d_  _x000d_   _x000d_  _x000d_  Manpreet Kaur | Business Analyst | Evalueserve | + 91 124 462 2300 (Extn. 176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preet Kaur (Caps-08) &lt;Manpreet.Kaur2@evalueserve.com &lt;mailto:Manpreet.Kaur2@evalueserve.com&gt; &gt; _x000d_  Sent: 10 February 2020 17:45_x000d_  To: Chourasia.Amber@"/>
    <e v="#VALUE!"/>
    <n v="0"/>
    <x v="1"/>
    <d v="2020-02-10T00:00:00"/>
    <x v="0"/>
    <x v="153"/>
    <s v="Correct"/>
  </r>
  <r>
    <n v="908"/>
    <d v="2020-02-10T18:08:42"/>
    <s v="Bhawna Vashisth"/>
    <s v="Yu.Yang@bcg.com"/>
    <s v="BCG; Sumit Datre; Sanprati Sharma; Matias Schofield; Emanuela Berchi; Aman Bansal"/>
    <s v="Attn. Yang: Evalueserve Update: Biweekly FI Newsletter_ February 10, 2019"/>
    <s v="Hi Yang,_x000d_  _x000d_   _x000d_  _x000d_  We have created the newsletter focusing on Digital/Neo/Challenger banks (from January 15th to January 31st 2020) by following the earlier stated methodology. As suggested, we have used the shared template and hyperlinked the complete article under the headline captured. _x000d_  _x000d_   _x000d_  _x000d_  Efforts Invested: 9 hours_x000d_  _x000d_  Charge Code: Please share_x000d_  _x000d_   _x000d_  _x000d_  Please review the output and let us know in case of any changes. _x000d_  _x000d_   _x000d_  _x000d_  Kind Regards,_x000d_  _x000d_  Bhawna_x000d_  _x000d_   _x000d_  _x000d_  Bhawna Vashisth | Business Analyst | Evalueserve | + 91 124 462 2300 (Extn. 2350)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Yu, Yang &lt;Yu.Yang@"/>
    <s v="Please share"/>
    <n v="9"/>
    <x v="1"/>
    <d v="2020-02-10T00:00:00"/>
    <x v="8"/>
    <x v="7"/>
    <s v="Correct"/>
  </r>
  <r>
    <n v="909"/>
    <d v="2020-02-10T18:32:49"/>
    <s v="Bianca Metzler"/>
    <s v="DaherMansour.Jean@bcg.com"/>
    <s v="BCG"/>
    <s v="Attn. Jean: EVS Acknowledgement: Labor laws - Complexities of laying off, hiring and managing staff_RES1067958_February 10, 2020"/>
    <s v="Hi Jean,_x000d_  _x000d_   _x000d_  _x000d_  Many thanks for reaching out to us with this. We will gladly look into it tomorrow, February 11, from our Romania office._x000d_  _x000d_   _x000d_  _x000d_  The analyst will be in touch with more details on methodology, delivery timelines and any queries that might come up, as soon as starting efforts on this._x000d_  _x000d_   _x000d_  _x000d_  Hope this works for you and do let us know in case of any notes or changes from your sid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
    <e v="#VALUE!"/>
    <n v="0"/>
    <x v="4"/>
    <d v="2020-02-10T00:00:00"/>
    <x v="0"/>
    <x v="174"/>
    <s v="Correct"/>
  </r>
  <r>
    <n v="910"/>
    <d v="2020-02-10T18:37:28"/>
    <s v="Laura Blaga"/>
    <s v="Ri, Ka"/>
    <s v="BCG"/>
    <s v="Attn. Rika: EVS - BCG - Deliverable _RESearch on key persons_RES1067326_February 10, 2020"/>
    <s v="Thank you too for your reply and apologies for not being more clear regarding the sources, Rika. _x000d_  _x000d_   _x000d_  _x000d_  We understand the urgency of this request and the fact that there might be a delay in the project because of this but do note that we have mentioned in the initial email that LinkedIn and Facebook are not among the sources that can be used during our research. _x000d_  _x000d_   _x000d_  _x000d_  Nonetheless, we do appreciate your feedback and will take it into consideration for all future similar requests._x000d_  _x000d_   _x000d_  _x000d_  We regret any inconvenience this may have caused.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_x000d_  _x000d_  From: Ri, Ka [mailto:Ri.Ka@"/>
    <e v="#VALUE!"/>
    <n v="0"/>
    <x v="4"/>
    <d v="2020-02-10T00:00:00"/>
    <x v="0"/>
    <x v="35"/>
    <s v="Correct"/>
  </r>
  <r>
    <n v="911"/>
    <d v="2020-02-10T18:52:04"/>
    <s v="Nicolas Quagliotti"/>
    <s v="Larsen.Jonatan@bcg.com"/>
    <s v="BCG"/>
    <s v="RE: Attn. Jonatan: Evalueserve Acknowledgement: Desktop research on the Chilean aquaculture vessel mar_RES1066814_Feb 7, 2020"/>
    <s v="Hi Jonatan,_x000d_  _x000d_   _x000d_  _x000d_  Hope this email finds you well. This is Nicolas from Evalueserve Chile Center. Note that we have capacity to assist you on your request today._x000d_  _x000d_   _x000d_  _x000d_  Please let us know if our assistance is still needed in order to initiate efforts on this. _x000d_  _x000d_   _x000d_  _x000d_  Looking forward to your answer._x000d_  _x000d_   _x000d_  _x000d_  Best regards, _x000d_  _x000d_  Nicolas_x000d_  _x000d_   _x000d_  _x000d_  Nicolas Quagliotti | Business Analyst | Evalueserve | +56 32 299 6100 (Extn. 6359) _x000d_  _x000d_   _x000d_  _x000d_  Evalueserve Chile S.A., Alvarez 646, Piso-10, Edf. Alcazar, Viña del Mar, 2580107 Chile_x000d_  _x000d_   _x000d_  _x000d_  From: Tamara Weitzel _x000d_  Sent: Friday, February 7, 2020 1:02 PM_x000d_  To: Larsen, Jonatan &lt;Larsen.Jonatan@"/>
    <e v="#VALUE!"/>
    <n v="0"/>
    <x v="0"/>
    <d v="2020-02-10T00:00:00"/>
    <x v="0"/>
    <x v="155"/>
    <s v="Correct"/>
  </r>
  <r>
    <n v="912"/>
    <d v="2020-02-10T18:55:06"/>
    <s v="Laura Blaga"/>
    <s v="Ihoroi.Genta@bcg.com"/>
    <s v="BCG"/>
    <s v="Attn. Genta: EVS Acknowledgement: Research on ENI's renewable enrgy _RES1067845_ February 10, 2020"/>
    <s v="Hi Genta,_x000d_  _x000d_   _x000d_  _x000d_  Hope my Email finds you well._x000d_  _x000d_   _x000d_  _x000d_  Due to some workflow realignments in our center, I am able to start work on this request now. In order to capture details about the stage and type of renewable sources used for each of the three targeted projects implemented by ENI in Italy, Pakistan and Egypt, the company’s website will be leveraged. If necessary, a press search will also be conducted. The information will be compiled in an Excel file and shared as soon as completed, no later than our EOD, 1 am Tokyo time, February 11._x000d_  _x000d_   _x000d_  _x000d_  In the meantime, feel free to let me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Prashant Singh _x000d_  Sent: Monday, February 10, 2020 1:00 PM_x000d_  To: Ihoroi, Genta &lt;Ihoroi.Genta@"/>
    <e v="#VALUE!"/>
    <n v="0"/>
    <x v="4"/>
    <d v="2020-02-10T00:00:00"/>
    <x v="0"/>
    <x v="173"/>
    <s v="Correct"/>
  </r>
  <r>
    <n v="913"/>
    <d v="2020-02-10T18:56:42"/>
    <s v="Bruno Pasten"/>
    <s v="Alnoaimi, Abdulrahman"/>
    <s v="BCG; Prashant Singh"/>
    <s v="Re: Attn. Abdulrahman: Evalueserve Acknowledgement: Job titles of various board members_RES1067130_February 10, 2020"/>
    <s v="Hi Abdulrahman,_x000d_  _x000d_   _x000d_  _x000d_  Thank you for sharing this request with us. This is Bruno from Evalueserve Chile center._x000d_  _x000d_   _x000d_  _x000d_  Please note we will initiate efforts on this task today, February 10, from our Center. As suggested, we will work only in the red “To Do” stickers finding the current roles of each board member. We will take into account the following:_x000d_  _x000d_  *         We will make an open internet search through Google to find any relevant source that provides the requested information. Please note that we will not be able to use LinkedIn as a research methodology. As per the standard LinkedIn user agreement, copying and reproducing LinkedIn data without the express consent of LinkedIn or the relevant user is prohibited._x000d_  _x000d_  *         In case individuals are retired, we will list their most recent job_x000d_  _x000d_  *         Whenever we are not able to find results, we will add a comment box beside the individual’s name._x000d_  _x000d_  *         We will exclude their board memberships, if an individual servers on several boards, we will list that information as a second line._x000d_  _x000d_   _x000d_  _x000d_  As of now, we will initiate our efforts allocating two analysts and send you an update in about 2.5 hours from now. Please let us know if a deadline extension is possible in order to plan our work accordingly, as we might allocate more analysts in the second part of our day._x000d_  _x000d_  Hope this works. Let us know in case of any re-alignments.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Prashant Singh _x000d_  Sent: Monday, February 10, 2020 8:49 AM_x000d_  To: Alnoaimi, Abdulrahman &lt;Alnoaimi.Abdulrahman@"/>
    <e v="#VALUE!"/>
    <n v="0"/>
    <x v="0"/>
    <d v="2020-02-10T00:00:00"/>
    <x v="0"/>
    <x v="166"/>
    <s v="Correct"/>
  </r>
  <r>
    <n v="914"/>
    <d v="2020-02-10T18:59:33"/>
    <s v="Smarth Grover"/>
    <s v="Mujtaba.SyedAaqib@bcg.com"/>
    <s v="DaherMansour.Jean@bcg.com; BCG"/>
    <s v="Attn. Aaqib: Evalueserve Update: Need help on travel research_RES1057309_February 10, 2020"/>
    <s v="Hi Aaqib,_x000d_  _x000d_   _x000d_  _x000d_  In the remaining time, I have completed work on the sheets ‘Tour Operators’, ‘Travel Agents’ and ‘Online Travel Agencies’. Further, I have checked if the companies listed in the Excel file shared by you, are ‘Travel Agents’ or ‘Tour Operators’, as per the best of my understanding. I have compiled my findings in the sheet titled ‘Brand_Us_Travel Intermediaries’ in the attached Excel file._x000d_  _x000d_   _x000d_  _x000d_  Notes:_x000d_  _x000d_  *_x0009_For the sheet ‘Tour Operators’: _x000d_  _x000d_  _x0009_*_x0009_I have captured information for the company ‘Carlson Wagonlit Travel Inc.’ through the website shared by you_x000d_  _x0009_*_x0009_For the last company ‘Others’: I have marked this entry as ‘-‘ since no information could be located for this entry_x000d_  _x000d_   _x000d_  _x000d_  Efforts Invested: 3.5 Hours (Total Hours: 61 Hours; India Hours: 53.5 hours; Chile Hours: 7.5 Hours)_x000d_  _x000d_  Charge Code: 340461-16_x000d_  _x000d_   _x000d_  _x000d_  Way Forward: Please review the work shared so far and let me know in case of any queries. I will initiate work on the sheet ‘Events’, once we resume our operations by 9:30 am IST, tomorrow (February 11, 2020)._x000d_  _x000d_   _x000d_  _x000d_  Hope this work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marth Grover _x000d_  Sent: 10 February 2020 17:43_x000d_  To: Mujtaba.SyedAaqib@"/>
    <s v="340461-16_x000d_  "/>
    <n v="3.5"/>
    <x v="1"/>
    <d v="2020-02-10T00:00:00"/>
    <x v="5"/>
    <x v="0"/>
    <s v="Correct"/>
  </r>
  <r>
    <n v="915"/>
    <d v="2020-02-10T19:13:03"/>
    <s v="Marcela Landaeta"/>
    <s v="Lee, Vivian"/>
    <s v="BCG"/>
    <s v="Attn. Vivian: Evalueserve Acknowledgement :Press Search - SPP CEO Barbara Sugg _RES1067070_February 10, 2020"/>
    <s v="Hi Vivian_x000d_  _x000d_   _x000d_  _x000d_  Hope my Email finds you well. _x000d_  _x000d_   _x000d_  _x000d_  This is Marcela from Evalueserve Chile Center. Please note we will start efforts on this task shortly. _x000d_  _x000d_  We will conduct an Open internet search to locate any information regarding the decision making, strategy and vision of Barbara Sugg. _x000d_  _x000d_   _x000d_  _x000d_  We will compile our findings within an Excel file and send you our results after 4 hours of efforts invested. _x000d_  _x000d_   _x000d_  _x000d_  Please let us know if you have any update or realignment in the meanwhile.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Lee, Vivian [mailto:Lee.Vivian@"/>
    <e v="#VALUE!"/>
    <n v="0"/>
    <x v="0"/>
    <d v="2020-02-10T00:00:00"/>
    <x v="0"/>
    <x v="161"/>
    <s v="Correct"/>
  </r>
  <r>
    <n v="916"/>
    <d v="2020-02-10T19:13:31"/>
    <s v="Sofia Gonzalez"/>
    <s v="Tan, Alethea"/>
    <s v="BCG; Tamara Weitzel"/>
    <s v="RE: Attn. Alethea: Evalueserve Update: Request for news scan on Coronavirus_RES1065660_February 06, 2020"/>
    <s v="Hi Alethea, _x000d_  _x000d_   _x000d_  _x000d_  Thank you for your email, we are glad that the results are aligned with tour expectations so far._x000d_  _x000d_  Please note that we have initiated efforts on the remaining countries and will deploy multiple analysts (2) in order to speed up work._x000d_  _x000d_  We aim to complete the remaining 26 countries today EOD as we are more familiarized with the task._x000d_  _x000d_   _x000d_  _x000d_  Please let us know in case of any updates or changes.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an, Alethea [mailto:Tan.Alethea@"/>
    <e v="#VALUE!"/>
    <n v="0"/>
    <x v="0"/>
    <d v="2020-02-10T00:00:00"/>
    <x v="0"/>
    <x v="136"/>
    <s v="Correct"/>
  </r>
  <r>
    <n v="917"/>
    <d v="2020-02-10T19:15:46"/>
    <s v="Siddhant Sharma"/>
    <s v="Mazzotta.Marisa@bcg.com"/>
    <s v="BCG"/>
    <s v="Attn. Marisa: Evalueserve Update: Strategy Development Process_Research_RES1067064_February 10, 2020"/>
    <s v="Hi Marisa,_x000d_  _x000d_   _x000d_  _x000d_  Thank you for your reply. Your point was duly noted. As suggested, we have not limited our research scope to Oil &amp; Gas industry._x000d_  _x000d_   _x000d_  _x000d_  In this update, I have worked on locating information on the first two parameters, i.e. Competitor intelligence function and Strategy function as internal consulting function, and compiled my findings in the attached Excel file. I would like to highlight that the mentioned topics are niche and the results for the same were limited and scattered, due to which it took considerable amount of time to gather the required information._x000d_  _x000d_   _x000d_  _x000d_  Note: _x000d_  _x000d_  *_x0009_For the required parameters, information related to Oil and Gas sector was very limited, and minimal results could be located after a thorough search. Few of the sources fetched indirect reference to the function of competitive intelligence and same has been compiled in the output_x000d_  _x000d_   _x000d_  _x000d_  Efforts Invested: 5.5 hours_x000d_  _x000d_  Charge Code: 183226-30_x000d_  _x000d_   _x000d_  _x000d_  Way Forward: Please review the output shared and let me know in case of any queries or changes. I have reserved 9 hours of capacity at our India centre to assist you on this request and will continue work on the remaining 4 parameters, once we resume operations by 8:00 PM Los Angeles time, tomorrow (February 11, 2020)._x000d_  _x000d_   _x000d_  _x000d_  Kind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zzotta, Marisa &lt;Mazzotta.Marisa@"/>
    <s v="183226-30_x000d_  "/>
    <n v="5.5"/>
    <x v="1"/>
    <d v="2020-02-10T00:00:00"/>
    <x v="106"/>
    <x v="168"/>
    <s v="Correct"/>
  </r>
  <r>
    <n v="918"/>
    <d v="2020-02-10T19:16:40"/>
    <s v="Sakshi Sharma"/>
    <s v="SriGanesh.LB@bcg.com"/>
    <s v="BCG"/>
    <s v="Attn. SriGanesh: Evalueserve Update 2: Material screening- Ferro Alloys and AL_RES1066547_February 10, 2020"/>
    <s v="Hi Ganesh,_x000d_  _x000d_   _x000d_  _x000d_  In this update, I have covered the next 20 companies (from row no. 16-35) and captured information on the required parameters in the attached Excel file. Also, I have updated ‘Annual revenue’ for the previously shared 10 companies from EMIS and Factiva  (wherever applicable). _x000d_  _x000d_   _x000d_  _x000d_  To carry out the research, I have leveraged Factiva, EMIS databases and referred to the company websites. However, the availability of information on the ask remains on the lower side. _x000d_  _x000d_   _x000d_  _x000d_  Notes:_x000d_  _x000d_  *_x0009_I have inserted an additional column in the Excel file ‘Financial year’ in which, I have mentioned the latest year for which, I could locate the revenue figures_x000d_  *_x0009_Chayouqianqi Tengfei Ferroalloys Co.,Ltd, Eastern Metallurgical Co., Ltd and Huade County Tiancheng Ferroalloy Co. Ltd: The company websites could not be located for these three companies_x000d_  *_x0009_Ferro Alloys Corporation Limited: The Ferro Alloys Corporation Limited is widely known as FACOR Group (Link &lt;http://www.facorgroup.in/&gt; ). I have captured information on the FACOR Group in the Excel file and thus have left the columns as ‘-‘ for Ferro Alloys Corporation Limited_x000d_  *_x0009_Gautam Ferro Alloys: The company has already been covered under the name ‘Bihar Foundry &amp; Castings Ltd - Gautam Ferro Alloys’. Thus, I have marked ‘-‘ in the Excel file, for this company_x000d_  *_x0009_Allok Ferro Alloys Ltd: The company could be identified as ‘Alok Ferro Alloys Ltd’ (Link &lt;http://hpslindia.com/associates-afal/&gt; )_x000d_  *_x0009_For some of the companies, the financials could be located in their native currencies; therefore, to convert them to INR I have used the Fx top Currency Converter (Link &lt;https://fxtop.com/en/historical-exchange-rates.php?A=1&amp;C1=TWD&amp;C2=INR&amp;YA=1&amp;DD1=01&amp;MM1=01&amp;YYYY1=2012&amp;B=1&amp;P=&amp;I=1&amp;DD2=09&amp;MM2=02&amp;YYYY2=2020&amp;btnOK=Go%21&gt; ) and have mentioned the conversion rates in the Excel file_x000d_  _x000d_   _x000d_  _x000d_  Efforts Invested: 4.5 hours (Total: 7 hours)_x000d_  _x000d_  Charge Code: 112363-71_x000d_  _x000d_   _x000d_  _x000d_  Way Forward: Please review the shared work and let me know in case of any queries. I will continue work on the remaining 41 companies from the tab ‘Ferro Silico manganese’, followed by covering the 8 companies from the tab ‘AL’, once we resume our operations, by 10:00 am IST, tomorrow (February 11, 2020)._x000d_  _x000d_   _x000d_  _x000d_  Have a great day ahead!_x000d_  _x000d_   _x000d_  _x000d_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kshi Sharma _x000d_  Sent: 10 February 2020 15:45_x000d_  To: SriGanesh.LB@"/>
    <s v="112363-71_x000d_  "/>
    <n v="4.5"/>
    <x v="1"/>
    <d v="2020-02-10T00:00:00"/>
    <x v="103"/>
    <x v="159"/>
    <s v="Correct"/>
  </r>
  <r>
    <n v="919"/>
    <d v="2020-02-10T19:18:28"/>
    <s v="Tanuj Anand"/>
    <s v="Hosain.Misha@bcg.com"/>
    <s v="BCG; Katherine Arcaya"/>
    <s v="Attn. Misha: Evalueserve Deliverable: Toronto Raptors and NBA popularity around the world_RES1066987_February 10, 2020"/>
    <s v="Hi Misha,_x000d_  _x000d_   _x000d_  _x000d_  I hope you are doing good!_x000d_  _x000d_   _x000d_  _x000d_  I have completed work on the task, to locate information on ‘Toronto Raptors and NBA popularity’ for the five countries (China, Philippines, Australia, Brazil and Japan). To locate the asked information, I leveraged Factiva (for press search) followed by a General Internet search. I have captured a brief summary about the articles along with relevant sources in the attached Excel file._x000d_  _x000d_   _x000d_  _x000d_  Key Points:_x000d_  _x000d_  *_x0009_Initially, I conducted a General Internet search to locate country-level information pertaining to ‘Toronto Raptors’, however the results were very limited. Thus, for most of the countries, I have captured information around the country-level viewership for ‘NBA’ games. Moreover, for Philippines, I was able to locate team specific information and the same has been covered in the attached Excel file _x000d_  *_x0009_According to the league’s annual report on teams’ digital performance, NBA franchises gained 47 million new followers on Chinese social media platforms during the 2018-19 season (Link &lt;https://www.reuters.com/article/us-china-basketball-market-factbox/factbox-nba-taking-flak-in-china-a-valuable-market-with-500-million-fans-idUSKBN1WM1WI&gt; )_x000d_  *_x0009_Philippines is among the prominent countries having a massive viewership for NBA games backed by NBA streams available on Facebook and Twitter (Link &lt;https://www.sportspromedia.com/news/nba-facebook-watch-la-lakers-streaming-record-philippines&gt; )_x000d_  *_x0009_NBA has agreed a one-year rights deal with Brazilian media company Bandeirantes, covering the upcoming 2019/20 NBA season. The broadcaster will air two live regular-season games every week via its free-to-air (FTA) and pay-tv channels as well as the NBA Finals (Link &lt;https://www.sportspromedia.com/news/band-brazil-nba-season-tv-rights-agreement&gt; )_x000d_  *_x0009_As per the research conducted, United States is among the key market for NBA with maximum volume of viewers. However, the NBA television (ESPN, TNT and NBA TV) viewership has been down 14 percent through December 6, 2019 compared to the same period in 2018 (Link &lt;https://www.foxbusiness.com/sports/nba-ratings-dip-christmas-day-games-experts-theory&gt; )_x000d_  *_x0009_I have also provided a summary of the overall NBA viewership and ‘Toronto Raptors’ valuation under the ‘Global’ tab for your reference_x000d_  _x000d_  Efforts Invested: 7.5 hours _x000d_  _x000d_  Charge Code: 351331-03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you require any further assistance on this or any other task and we would be happy to book the latest available slot to assist you accordingly._x000d_  _x000d_   _x000d_  _x000d_  Looking forward to working with you on future assignments._x000d_  _x000d_   _x000d_  _x000d_  Best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nuj Anand _x000d_  Sent: 10 February 2020 11:41_x000d_  To: Hosain.Misha@"/>
    <s v="351331-03_x000d_  "/>
    <n v="7.5"/>
    <x v="1"/>
    <d v="2020-02-10T00:00:00"/>
    <x v="107"/>
    <x v="156"/>
    <s v="Correct"/>
  </r>
  <r>
    <n v="920"/>
    <d v="2020-02-10T19:20:48"/>
    <s v="Nitika Madad"/>
    <s v="Chaudhary.Neil@bcg.com"/>
    <s v="BCG"/>
    <s v="Attn. Neil: Evalueserve Update_ Medical Institution Data Collection_RES1063648_ February 10, 2020"/>
    <s v="Hi Neil,_x000d_  _x000d_   _x000d_  _x000d_  Greetings of the day!_x000d_  _x000d_   _x000d_  _x000d_  I have compiled the required information of Scripps’ and Intermountain’s physicians under the tab ‘Specialists’ of the attached Excel file along with the sources under tab ‘Source’._x000d_  _x000d_   _x000d_  _x000d_  Notes: _x000d_  _x000d_  *_x0009_Information availability was limited on ‘joining year’ of the specialists and marked ‘NA’ in the respective cells for such cases_x000d_  *_x0009_Below is the information availability on publications of certain authors on shared sources (USnews or Pubmed) which could not be identified using the given instructions: _x000d_  _x000d_   _x000d_  _x000d_  Physicians_x000d_  _x000d_  Health Systems_x000d_  _x000d_  Comment_x000d_  _x000d_  Source_x000d_  _x000d_  Rajeev Mohan, MD_x000d_  _x000d_  Scripps_x000d_  _x000d_  No publications on USNews website_x000d_  _x000d_  https://health.usnews.com/doctors/rajeev-mohan-686066_x000d_  _x000d_  Matthew Price, MD_x000d_  _x000d_  Scripps_x000d_  _x000d_  Pubmed publications link is provided on their website. Hence, I included number from the same (163 publications)_x000d_  _x000d_  https://www.ncbi.nlm.nih.gov/pubmed?term=price%2C%20matthew%20j_x000d_  _x000d_   _x000d_  _x000d_  Malhar Patel, MD_x000d_  _x000d_   _x000d_  _x000d_  Scripps_x000d_  _x000d_  No publications on USNews website_x000d_  _x000d_  https://health.usnews.com/doctors/malhar-patel-623318_x000d_  _x000d_  Kelly (Trey) R. O'Neal, III, MD_x000d_  _x000d_  Intermountain_x000d_  _x000d_  No publications on USnews website and also no results with this name on PubMed_x000d_  _x000d_  https://health.usnews.com/doctors/kelly-r-trey-oneal-52652_x000d_  _x000d_  Lynn Harris_x000d_  _x000d_   _x000d_  _x000d_  Intermountain_x000d_  _x000d_  Not found on USnews website_x000d_  _x000d_  -_x000d_  _x000d_  Brian M Hunter_x000d_  _x000d_  Intermountain_x000d_  _x000d_  Not found on USnews website_x000d_  _x000d_  -_x000d_  _x000d_   _x000d_  _x000d_  Efforts Invested: 8 hours (Total Hours: 31.5)_x000d_  _x000d_  Charge Code: 269176-42_x000d_  _x000d_   _x000d_  _x000d_  Way forward: Please review the work done so far and let me know your thoughts on the same. Since, we did not have available capacity to complete the required task today and seeing the urgency of the task, tomorrow we will deploy two analyst on the remaining task (to collate the required information for Robert Wood Johnson and capture headshot photographs and name of the physicians in the PowerPoint Presentation) and will try to cover as much as possible; once we resume our operations by 8:30 pm Pacific Time (February 10, 2020). Hope this is suitable.  _x000d_  _x000d_   _x000d_  _x000d_  Looking forward to your reply,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Nitika Madad _x000d_  Sent: 10 February 2020 11:19_x000d_  To: Chaudhary.Neil@"/>
    <s v="269176-42_x000d_  "/>
    <n v="8"/>
    <x v="1"/>
    <d v="2020-02-10T00:00:00"/>
    <x v="64"/>
    <x v="104"/>
    <s v="Correct"/>
  </r>
  <r>
    <n v="921"/>
    <d v="2020-02-10T19:30:31"/>
    <s v="Sofia Gonzalez"/>
    <s v="Tan, Alethea"/>
    <s v="BCG; Tamara Weitzel; Stinton, William"/>
    <s v="RE: Attn. Alethea: Evalueserve Update: Request for news scan on Coronavirus_RES1065660_February 06, 2020"/>
    <s v="No problem, Alethea._x000d_  _x000d_  We will keep your colleague cc’d from now on.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Tan, Alethea [mailto:Tan.Alethea@"/>
    <e v="#VALUE!"/>
    <n v="0"/>
    <x v="0"/>
    <d v="2020-02-10T00:00:00"/>
    <x v="0"/>
    <x v="136"/>
    <s v="Correct"/>
  </r>
  <r>
    <n v="922"/>
    <d v="2020-02-10T19:34:55"/>
    <s v="Angela Nunez"/>
    <s v="Chan, Vicki"/>
    <s v="BCG; Bianca Metzler; Prashant Singh"/>
    <s v="RE: Attn. Vicki: EVS Update: Additional help compiling European customers_RES1056628_January 28, 2020"/>
    <s v="Hi Vicki, _x000d_  _x000d_   _x000d_  _x000d_  We will add the properties that are all-inclusive in Caribbean/Mexico for Live Aqua and Fiesta Americana. Please note that we will initiate work in a couple of hours and send as soon as complete.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Chan, Vicki [mailto:Chan.Vicki@"/>
    <e v="#VALUE!"/>
    <n v="0"/>
    <x v="0"/>
    <d v="2020-02-10T00:00:00"/>
    <x v="0"/>
    <x v="31"/>
    <s v="Correct"/>
  </r>
  <r>
    <n v="923"/>
    <d v="2020-02-10T19:34:42"/>
    <s v="Marion Volk"/>
    <s v="Alam.Azhar@bcg.com"/>
    <s v="BCG"/>
    <s v="Attn. Azhar: EVS - BCG - Update 1: Prices of beverages _RES1067230_February 10, 2020"/>
    <s v="Hello Azhar,_x000d_  _x000d_   _x000d_  _x000d_  Hope you had a good day._x000d_  _x000d_   _x000d_  _x000d_  While waiting for your reply on the priority, we have decided to start work on the four restaurants in London and Dubai: Amazonico, Buddha Bar, Zuma and Coya Restaurant. Please find attached the Excel file where we introduced a second tab named Restaurants. There you will find a list of the wines served together with their prices, which we found by leveraging the restaurants’ webpages._x000d_  _x000d_   _x000d_  _x000d_  Key points to note:_x000d_  _x000d_  *         We did not consider Champagne as being part of the wine offering - in case you might like us to include this beverage too, please let us know and we will gladly make the changes._x000d_  _x000d_  *         Since Amazonico listed the wines only by the glass in both London and Dubai, we have decided to add them too, for you reference and in case useful . (Source 1 &lt;https://amazonicorestaurant.com/wp-content/uploads/2019/12/job_796-Cocktails-Spirits-London-0911-1.pdf&gt; , Source 2 &lt;https://amazonicorestaurant.com/wp-content/uploads/2020/02/Amazonico-Dubai-Cocktail-Menu-2.pdf&gt; )_x000d_  _x000d_  *         For Buddha Bar in Dubai we could not identify a wine list on the website. (Source &lt;https://www.buddhabar-dubai.com/our-menus&gt; )_x000d_  _x000d_  *         For Zuma Restaurant and Coya Restaurant the currency was not mentioned, we assumed they listed the prices in local currency (GBP and AED). (Source 1 &lt;https://zumarestaurant.com/menu/?m-loc=london&amp;m-menu=drinks-list&gt; , Source 2 &lt;https://zumarestaurant.com/menu/?m-loc=dubai&amp;m-menu=drinks-list&gt; , Source 3 &lt;https://www.coyarestaurant.com/dubai2/#1525859415152-0743bfe2-c08b&gt; )_x000d_  _x000d_  *         For Coya we only identified wines in their Dubai restaurant. (Source 1 &lt;https://www.coyarestaurant.com/london-angel-court#1532705724251-c710cdc8-20dd&gt; , Source 2 &lt;https://www.coyarestaurant.com/london-mayfair#1525859415152-0743bfe2-c08b&gt; , Source 3 &lt;https://www.coyarestaurant.com/dubai2/#1525859415152-0743bfe2-c08b&gt; )_x000d_  _x000d_   _x000d_  _x000d_  Further, we will focus on task one and unless you specify otherwise, we will start with the aperitifs category. To find the desired information we will use a General Internet Search, focusing on finding the price for each of the beverages for UK or Europe in the attached list. As mentioned before, do note that information on the price from the supplier to B2B might be on the lower side and we might have to look for the price of the items in supermarkets. We will be in touch with another update by our EOD (8 pm, Dubai time)._x000d_  _x000d_   _x000d_  _x000d_  Efforts Invested: 5 Hours _x000d_  _x000d_  Charge Code: 239081-19_x000d_  _x000d_   _x000d_  _x000d_  Please feel free to reach out should you have any notes or queries.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Monday, February 10, 2020 11:35 AM_x000d_  To: Alam.Azhar@"/>
    <s v="239081-19_x000d_  "/>
    <n v="5"/>
    <x v="4"/>
    <d v="2020-02-10T00:00:00"/>
    <x v="108"/>
    <x v="167"/>
    <s v="Correct"/>
  </r>
  <r>
    <n v="924"/>
    <d v="2020-02-10T19:40:33"/>
    <s v="Nicolas Quagliotti"/>
    <s v="Larsen, Jonatan"/>
    <s v="BCG"/>
    <s v="RE: Attn. Jonatan: Evalueserve Acknowledgement: Desktop research on the Chilean aquaculture vessel mar_RES1066814_Feb 7, 2020"/>
    <s v="Hi Jonatan,_x000d_  _x000d_   _x000d_  _x000d_  Thanks for the time over the phone and swift reply._x000d_  _x000d_   _x000d_  _x000d_  We have viewed the excel file you shared with us and everything seems clear. We will conduct open Internet searches in Spanish to gather information for Wellboats and Fish Feed (Producers, Transporters and Vessels). As requested, we will send you an update with as much as we can cover after two hours of work._x000d_  _x000d_   _x000d_  _x000d_  Hope this is suitable for you and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e v="#VALUE!"/>
    <n v="0"/>
    <x v="0"/>
    <d v="2020-02-10T00:00:00"/>
    <x v="0"/>
    <x v="155"/>
    <s v="Correct"/>
  </r>
  <r>
    <n v="925"/>
    <d v="2020-02-10T19:43:37"/>
    <s v="Vandana Kushwaha"/>
    <s v="Watanabe.Takahiro@bcg.com"/>
    <s v="BCG"/>
    <s v="Attn. Takahiro: Evalueserve Deliverable: Research for DBS's own developed digital solution_February 10, 2020"/>
    <s v="Hi Takahiro,_x000d_  _x000d_   _x000d_  _x000d_  We have completed work to capture the name of digital companies; which DBS invests in or the name of digital solutions developed by DBS in the shared Excel file. Also, for your reference we have updated comments and sources in Column G and H, respectively._x000d_  _x000d_   _x000d_  _x000d_  Key points:_x000d_  _x000d_  *_x0009_We understand that SWIFT payments are a type of international transfer sent via the SWIFT international payment network. However, as we were uncertain whether this is relevant in context the requested parameter, we have included the details related to “SWIFT Global Payments Innovation (gpi) solution” in the Excel file. Let us know in case of any changes_x000d_  *_x0009_Protocol: We have referred to some of the examples within this parameter. However, we were uncertain about the type of information you wanted us to capture. It would be great if you could provide us with more clarity around the parameter_x000d_  _x000d_   _x000d_  _x000d_  Efforts Invested: 5 Hours_x000d_  _x000d_  Charge Code: 196841-62_x000d_  _x000d_   _x000d_  _x000d_  Please review the work shared and let us know in case of any changes._x000d_  _x000d_   _x000d_  _x000d_  Way Forward: Based on your reply, we will book the earliest available bandwidth. Also, please confirm if budget extension is possible to work on the same. _x000d_  _x000d_   _x000d_  _x000d_  Looking forward to your reply,_x000d_  _x000d_   _x000d_  _x000d_  Kind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until February 09, 2020, following a government advisory in the country._x000d_  _x000d_   _x000d_  _x000d_  From: Vandana Kushwaha _x000d_  Sent: 10 February 2020 12:04_x000d_  To: Watanabe.Takahiro@"/>
    <s v="196841-62_x000d_  "/>
    <n v="5"/>
    <x v="1"/>
    <d v="2020-02-10T00:00:00"/>
    <x v="84"/>
    <x v="7"/>
    <s v="Correct"/>
  </r>
  <r>
    <n v="926"/>
    <d v="2020-02-10T19:47:01"/>
    <s v="Nittya Balodia"/>
    <s v="Vaishnavi.Sagar@bcg.com"/>
    <s v="BCG"/>
    <s v="Attn. Sagar: Evalueserve Update: Digital Payments Landscape Benchmarks_ February 10,2020"/>
    <s v="Hi Sagar,_x000d_  _x000d_   _x000d_  _x000d_  I have completed task to populate information on the asked questions, for Thailand. My findings are compiled in the attached Word Document. To locate data on the required ask, I have primarily conducted a General Internet search. _x000d_  _x000d_   _x000d_  _x000d_  During the course of my research, I found that Thailand majorly operates as a bank – led digital payment provider. It has also introduced PromptPay and QR code payment systems to encourage mobile payments. However, it is not evident if the country has a domestic payment scheme in place. _x000d_  _x000d_   _x000d_  _x000d_  Efforts Invested: 5 hours in this update (Total: 11 hours)_x000d_  _x000d_  Charge Code: 235389-58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From: Vaishnavi, Sagar &lt;Vaishnavi.Sagar@"/>
    <s v="235389-58_x000d_  "/>
    <n v="5"/>
    <x v="1"/>
    <d v="2020-02-10T00:00:00"/>
    <x v="95"/>
    <x v="7"/>
    <s v="Correct"/>
  </r>
  <r>
    <n v="927"/>
    <d v="2020-02-10T19:50:42"/>
    <s v="Bruno Pasten"/>
    <s v="Alnoaimi, Abdulrahman"/>
    <s v="BCG; Prashant Singh"/>
    <s v="RE: Attn. Abdulrahman: Evalueserve Acknowledgement: Job titles of various board members_RES1067130_February 10, 2020"/>
    <s v="Hi Abdulrahman,_x000d_  _x000d_   _x000d_  _x000d_  Thank you for your reply and deadline extension. We will proceed accordingly and send you an update before 11AM MST. 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
    <e v="#VALUE!"/>
    <n v="0"/>
    <x v="0"/>
    <d v="2020-02-10T00:00:00"/>
    <x v="0"/>
    <x v="166"/>
    <s v="Correct"/>
  </r>
  <r>
    <n v="928"/>
    <d v="2020-02-10T19:54:03"/>
    <s v="Shikha Singh (CaPs-08)"/>
    <s v="Bouslama.Zineb@bcg.com"/>
    <s v="Bosi, Francesco; BCG"/>
    <s v="Attn. Zineb: Evalueserve Update: Activities in famous belvederes_RES1067453 _February 10, 2020"/>
    <s v="Hi Zineb,_x000d_  _x000d_   _x000d_  _x000d_  Hope you are doing well!_x000d_  _x000d_   _x000d_  _x000d_  With this update, I am sharing the completed work on the Tab ‘Worldwide destinations’ and have collated 9 ‘High viewpoints’ in alignment with the instructions for Tab ‘Belevederes in Middle East’. I have compiled my findings in the attached Excel file. _x000d_  _x000d_   _x000d_  _x000d_  Tab ‘Worldwide destinations’: _x000d_  _x000d_  *_x0009_Based on the research conducted, for the destinations mentioned in this tab, the information was not readily available through the official websites, wherever available. For all the parameters, I referred to multiple travel websites like Lonelyplanet, Tripadvisor, Yelp, Viator to name a few to collate the requisite details, which made the research process time intensive. It took me 12- 15 minutes to update details for one destination_x000d_  *_x0009_Additionally, for none of the destinations, details around surface area could be located since the data was available through third party sources, which were not accessible from our end. However, I plan to conduct another round of search in the next update with respect to this parameter and update the data wherever available_x000d_  *_x0009_Information with respect to ‘Visits per year’ was available for only a few destinations and also the quoted year associated with the visitors was not available in all the cases_x000d_  _x000d_   _x000d_  _x000d_  Tab ‘Belevederes in Middle East’:_x000d_  _x000d_  For the 9 destinations captured so far, details around the activities that are being conducted in the summit are not very elaborate in nature. However, I have updated the same wherever available, alongwith details around the highlights of the summit. As per my understanding, keeping in alignment with the shared list of destinations in tab 1, I have considered belvederes as locations which were basically hikes/trails which serve as high viewpoint destinations, similar to the ones mentioned in the tab ‘Worldwide destinations’ and serve the purpose of sight seeing_x000d_  _x000d_   _x000d_  _x000d_  Efforts Invested: 7 Hour_x000d_  _x000d_  Charge Code: 224020-62_x000d_  _x000d_   _x000d_  _x000d_  Way Forward: Please review the work done so far and let me know in case of any queries. I first plan to recheck for information on the surface area and number of visits per year. After this, I will resume work on locating further ‘High viewpoints’, catering to the shared list of Middle East countries, once we resume our operations by 11:30 PM Boston time, today (February 10, 2020).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ouslama, Zineb &lt;Bouslama.Zineb@"/>
    <s v="224020-62_x000d_  "/>
    <n v="7"/>
    <x v="1"/>
    <d v="2020-02-10T00:00:00"/>
    <x v="109"/>
    <x v="164"/>
    <s v="Correct"/>
  </r>
  <r>
    <n v="929"/>
    <d v="2020-02-10T20:00:54"/>
    <s v="Prince Girdhar"/>
    <s v="Bechara.Wissam@bcg.com"/>
    <s v="BCG; Mujtaba.SyedAaqib@bcg.com; Nicolas Quagliotti; Tamara Weitzel"/>
    <s v="Attn. Wissam: Evalueserve Update: KSA tourism specific data/ Other worldwide destinations tourism specific data_RES1066519_February 10, 2020"/>
    <s v="Hi Wissam,_x000d_  _x000d_   _x000d_  _x000d_  I hope you are doing good!_x000d_  _x000d_   _x000d_  _x000d_  With this update, I have captured the asked information for the Sheet 4 (DR4_daytrip visitors) and also populated the missing information for ‘Hongkong and Denmark’ for overnight visit (DR3_overnight visits tab) in the same Excel file. I would like to highlight that city/country (Table 2) level data was available, but the availability of information on landmarks (Table 1) was not available. Since information on day trip visitors for the shared landmarks is not available, I have provided some information regarding total number of visitors/visits for table 1, in the below Email, which might be useful._x000d_  _x000d_   _x000d_  _x000d_  A status of the progress till now has been provided below:_x000d_  _x000d_   _x000d_  _x000d_  Name of  the Tabs_x000d_  _x000d_  Status_x000d_  _x000d_  DR1_Baseline_x000d_  _x000d_  Completed_x000d_  _x000d_  DR2_Baseline_x000d_  _x000d_  Completed_x000d_  _x000d_  DR3_overnight visits_x000d_  _x000d_  Completed_x000d_  _x000d_  DR4_daytrip visitors_x000d_  _x000d_  Completed_x000d_  _x000d_  DR5_ #daytrips per person per year_x000d_  _x000d_  Yet to be initiated_x000d_  _x000d_  DR6_Jeddah religious_x000d_  _x000d_  WIP_x000d_  _x000d_  DR7_Benchmark approach_x000d_  _x000d_  Yet to be initiated_x000d_  _x000d_   _x000d_  _x000d_  During the course of my research I found some relevant information which might be used for you:_x000d_  _x000d_  *_x0009_Marina Bay (Singapore) - I found a document &lt;Link &lt;https://uploads-ssl.webflow.com/59f124b879d276000135fdf5/5b87469a64a949e8da2f494b_TouristInfofinal14sure.pdf&gt; &gt;, which contains the graph depicting the Ratio of footfall to the mean footfall. Please find the snippet for the same._x000d_  _x000d_   _x000d_  _x000d_  _x000d_  _x000d_   _x000d_  _x000d_  *_x0009_As per the &lt;Link &lt;https://www.hafencity.com/en/living/destination-hafencity-metropolitan-life-and-tourism.html&gt; &gt;,the Construction is yet to be completed for the ‘Hafen City (Hamburg)’, once it is completed, it is expected to welcome 80,000 visitors a day, similarly, for ‘Barangaroo’, &lt;Link &lt;https://www.planning.nsw.gov.au/Assess-and-Regulate/State-Significant-Projects/Barangaroo&gt; &gt;, the construction is scheduled to be completed in 2024, and when completed, it is expected witness a footfall of 33,000 visitors a day_x000d_  *_x0009_There was an article &lt;Link &lt;https://www.crainsnewyork.com/real-estate/hudson-yards-emerges-top-tourist-destination-its-not-no-1&gt; &gt;, which depicts the ‘Visit Trends’ for Hudson Yards and other NYC Popular Tourist Destination, please find the snippet for the same as below_x000d_  _x000d_   _x000d_  _x000d_         _x000d_  _x000d_  *_x0009_According to the King’s Cross sustainability report &lt;Page 5, Link &lt;https://www.kingscross.co.uk/media/Sustainability-at-KX-16-17.pdf&gt; &gt;, 60% of the public realm of King’s Cross is now complete and it welcomes 5.5 million visitors a year_x000d_  *_x0009_According to a report, &lt;Page 18,Link &lt;https://webmedia.westkowloon.hk/media/_file/wkcd-eia-eng.pdf&gt; &gt;, the total number of residents and tourists attending the exhibitions/arts performance for ‘West Kowloon Cultural  District (Hong Kong)’, was around 2.5 million in 2015, gradually increasing to around 4.3 million in 2031 and further expected to stabilize at above 4.5 million per annum in 2045 and thereafter._x000d_  *_x0009_For Barcelona, I came across the source, &lt;Link &lt;https://ajuntament.barcelona.cat/turisme/en/estadistiques_enquestes&gt; &gt;, which contains certain documents regarding the Barcelona tourism, as the documents are in their local language, it is difficult for me to translate and analyse them_x000d_  _x000d_   _x000d_  _x000d_  To locate the asked information, I have followed the similar methodology as shared in the previous Email. I would like to highlight that Number of the visitors for New York, Sydney and London of the asked parameters has been manually calculated from the graphs and the snippets for the same has been attached in the Tab ‘DR3_DR4 visits (Graphs)’ for your reference._x000d_  _x000d_   _x000d_  _x000d_  Efforts Invested: 6 Hours today (Total Hours India: 24 Hours ; Total Hours Chile: 3 Hours)_x000d_  _x000d_  Charge Code: 264593-60_x000d_  _x000d_   _x000d_  _x000d_  Please review the output shared and let me know in case of any queries or comments, I will work on the remaining task, once we resume our operations by 8:30 am, Dubai time, Tomorrow, (February 11, 2020)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ince Girdhar _x000d_  Sent: 10 February 2020 11:50_x000d_  To: Bechara.Wissam@"/>
    <s v="264593-60_x000d_  "/>
    <n v="6"/>
    <x v="1"/>
    <d v="2020-02-10T00:00:00"/>
    <x v="99"/>
    <x v="154"/>
    <s v="Correct"/>
  </r>
  <r>
    <n v="930"/>
    <d v="2020-02-10T20:03:13"/>
    <s v="Ritaban Mukhopadhyay"/>
    <s v="Koo.Hyunkyu@bcg.com"/>
    <s v="BCG"/>
    <s v="Attn. Hyunkyu: Evalueserve Update: Request data search for shipping companies' location _RES1065106_February 10, 2020"/>
    <s v="Hi Hyunkyu,_x000d_  _x000d_   _x000d_  _x000d_  I hope you had a great day!_x000d_  _x000d_   _x000d_  _x000d_  In this update, I have covered 100 unique companies from ‘Ship Mgmt’ tab (starting from Row 236, highlighted in ‘Yellow’) and 25 companies from the ‘Shipping Co’ tab (starting from Row 9 , highlighted in ‘Yellow’). I have compiled my findings in the attached excel file._x000d_  _x000d_   _x000d_  _x000d_  Unfortunately, we were not able to free-up more resources to expediate the process as our centre was running at full capacity for today, with previously committed requests, because of which we were not able to complete the entire request  today._x000d_  _x000d_   _x000d_  _x000d_  Efforts Invested: 7.5 hours (Total: 21.5 hours)_x000d_  _x000d_  Charge Code: 280347-25_x000d_  _x000d_   _x000d_  _x000d_  Way Forward: Please let me know in case you would like me to work on the remaining 234 unique companies in the ‘Ship Mgmt’ tab and 11 companies in the ‘Shipping Co’ tab. Given a go-ahead, I will continue work on the same, once we resume our operations by 1:00 pm Seoul time, tomorrow (February 11, 2020). _x000d_  _x000d_   _x000d_  _x000d_  Let me know in case of any realignments,_x000d_  _x000d_   _x000d_  _x000d_  Kind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itaban Mukhopadhyay _x000d_  Sent: 10 February 2020 11:46_x000d_  To: Koo.Hyunkyu@"/>
    <s v="280347-25_x000d_  "/>
    <n v="7.5"/>
    <x v="1"/>
    <d v="2020-02-10T00:00:00"/>
    <x v="61"/>
    <x v="124"/>
    <s v="Correct"/>
  </r>
  <r>
    <n v="931"/>
    <d v="2020-02-10T20:03:58"/>
    <s v="Llindrisca Figueroa"/>
    <s v="Spindler, Laura"/>
    <s v="BCG; Tamara Weitzel; Rajat Jain (Caps-08)"/>
    <s v="Attn. Laura: Evalueserve Update5: Integrations _RES1062183_ February 07, 2020"/>
    <s v="Thank you for your Email, Laura. _x000d_  _x000d_   _x000d_  _x000d_  Of course, we will work on Acumbamail and search for the countries headquarters of each integration before working on Zoho. _x000d_  _x000d_   _x000d_  _x000d_  We will strive to allocate multiple analysts in order to accelerate the process for the country headquarter column._x000d_  _x000d_   _x000d_  _x000d_  We will send you as much as we can cover by our EOD.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Spindler, Laura [mailto:Spindler.Laura@"/>
    <e v="#VALUE!"/>
    <n v="0"/>
    <x v="0"/>
    <d v="2020-02-10T00:00:00"/>
    <x v="0"/>
    <x v="65"/>
    <s v="Correct"/>
  </r>
  <r>
    <n v="932"/>
    <d v="2020-02-10T20:04:40"/>
    <s v="Varunika Shah"/>
    <s v="Shang.Camille@bcg.com"/>
    <s v="BCG; Meenu Kumari"/>
    <s v="Attn. Camille: Evalueserve Update: Cybersecurity competitors' benchmark_RES1067063_February 10, 2020"/>
    <s v="Hi Camile,_x000d_  _x000d_   _x000d_  _x000d_  Thank you for your reply,_x000d_  _x000d_   _x000d_  _x000d_  In this update, we have captured information for eight companies from the list of 16 companies upto Tenable (Column J), on the parameters namely revenue, cost of goods sold and breakdown of operating expense for a time frame of 2017-19. To gather the required information, we have looked into the companies website and IR material, leveraged IDC and Thomson One databases for analyst report._x000d_  _x000d_   _x000d_  _x000d_  Key points:_x000d_  _x000d_  *_x0009_Out of eight companies covered today, six enterprises offer only cybersecurity services whereas Spunk and HCL technologies have multiple product offerings. Hence, we populated data from the annual reports for those six companies_x000d_  *_x0009_There is no such line item as &quot;operating expenses – CoGS&quot; in income statement. So, we marked the parameter as '-‘_x000d_  *_x0009_For the company Crowdstrike holdings Inc., there are only nine months data available and no SEC filings are available before FY 2019. (Link &lt;https://ir.crowdstrike.com/static-files/b51064f5-1262-4132-b0d6-9fc3fa60b4ca&gt; ). Hence, we have left this blank_x000d_  *_x0009_We came across a report by IDC named “Worldwide Cybersecurity Analytics, Intelligence, Response, and Orchestration Revenue by Top Vendors, 2017 and 2018 (USD million)” (attached along with the output file), in which cybersecurity services revenue (for 2017 and 2018) is available. For cases, where we were unable to identify the cybersecurity revenue specifically, we have leveraged the same_x000d_  *_x0009_There are cases where parent company is operating under various segments. However, we have captured information for the subsidiary company which is a pure play provider of cybersecurity solutions. For instance, Carbon Black is a subsidiary of VMware, that offers cyber security solutions_x000d_  _x000d_   _x000d_  _x000d_  Efforts Invested: 4 hours_x000d_  _x000d_  Charge Code: 264792-70_x000d_  _x000d_   _x000d_  _x000d_  Way forward: We will continue work on the remaining eight companies, by following a similar approach, once we resume our operations by 5:00 am Paris time, tomorrow (February 11, 2020). After completing work on the task 1, we will continue work on task 2 of the request i.e. to locate data on Security Operations Centres (SoC). Considering the granularity of the required data points under this tab, information might not be easily available._x000d_  _x000d_   _x000d_  _x000d_  Please review the work done so far and let us know in case of any re-alignments._x000d_  _x000d_   _x000d_  _x000d_  Regards,_x000d_  _x000d_  Varunika &amp;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Shang, Camille &lt;Shang.Camille@"/>
    <s v="264792-70_x000d_  "/>
    <n v="4"/>
    <x v="1"/>
    <d v="2020-02-10T00:00:00"/>
    <x v="110"/>
    <x v="163"/>
    <s v="Correct"/>
  </r>
  <r>
    <n v="933"/>
    <d v="2020-02-10T20:10:27"/>
    <s v="Pablo Huber"/>
    <s v="Jensen.Anne@bcg.com"/>
    <s v="BCG"/>
    <s v="Attn. Anne: Evalueserve Acknowledgment: Search assistance request_RES1067537_Feb 10. 2020"/>
    <s v="Hi Anne,_x000d_  _x000d_   _x000d_  _x000d_  Please note that we have initiated efforts on this request recently._x000d_  _x000d_   _x000d_  _x000d_  In order to get this information, we will conduct open searches to locate prevalence data for the conditions listed in column C which have blank cells in column D. We will focus our searches in  G7 countries Markets (US, France, Germany, Italy, Spain, UK, and Japan) and if not available will try to include worldwide data._x000d_  _x000d_   _x000d_  _x000d_  We will share our output by your deadline in around 1.5 hour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Request Management System [mailto:bcg@service-now.com] _x000d_  Sent: Monday, February 10, 2020 10:11 AM_x000d_  To: Pablo Huber &lt;Pablo.Huber@evalueserve.com&gt;_x000d_  Subject: Request RES1067537: Assigned to you_x000d_  _x000d_   _x000d_  _x000d_  Dear Pablo,_x000d_  _x000d_   _x000d_  _x000d_  You have been assigned a new request: Request RES1067537 - 185743-26 - Search assistance request._x000d_  _x000d_   _x000d_  _x000d_  _x000d_  _x000d_  Original Request: _x000d_  _x000d_  From: Jensen.Anne@"/>
    <e v="#VALUE!"/>
    <n v="0"/>
    <x v="0"/>
    <d v="2020-02-10T00:00:00"/>
    <x v="0"/>
    <x v="170"/>
    <s v="Correct"/>
  </r>
  <r>
    <n v="934"/>
    <d v="2020-02-10T20:12:16"/>
    <s v="Neha Sharma"/>
    <s v="Baydoun.Zeina@bcg.com"/>
    <s v="Kashyap.Radhika@bcg.com; Khurana, Harshit; Awasthi, Ritwik; BCG; Vandana Kushwaha; Wirnsberger, Arnold; Alageel, Abdulrahman"/>
    <s v="Attn. Zeina: Evalueserve Update: Urgent request_RES1066306_February 10, 2020"/>
    <s v=" Hi Zeina,_x000d_  _x000d_   _x000d_  _x000d_  In today’s update, we have completed work to capture information for 4 countries (Bermuda, British Virgin Islands, Cayman Islands and Malta ) under “Private Aircraft” asset class for the new listed criteria. We have compiled our findings in Slides 6 to 9 of the shared deck, along with the Excel file for your reference. _x000d_  _x000d_   _x000d_  _x000d_  We have provided insights for each criteria and captured the scientific numbers/ rankings or indices wherever available. However, we would like to highlight that information availability for some of the parameters and specific to rankings/indices was on a lower end._x000d_  _x000d_   _x000d_  _x000d_  Note: Due to limited capacity at our end, we were not able to work on Isle of Man and KSA. However, we will work on them once we resume our operations tomorrow._x000d_  _x000d_   _x000d_  _x000d_  Efforts Invested: 4 Hours _x000d_  _x000d_  Charge Code: Please share_x000d_  _x000d_   _x000d_  _x000d_  Way Forward: Please review the shared work and let us know in case of any changes or suggestions. We will continue work on the remaining countries once, we resume our operations by 8 AM Dubai time, tomorrow (February 11, 2020)._x000d_  _x000d_   _x000d_  _x000d_  Hope this works._x000d_  _x000d_   _x000d_  _x000d_  Best regards,_x000d_  _x000d_  Neha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
    <s v="Please share"/>
    <n v="4"/>
    <x v="1"/>
    <d v="2020-02-10T00:00:00"/>
    <x v="8"/>
    <x v="146"/>
    <s v="Correct"/>
  </r>
  <r>
    <n v="935"/>
    <d v="2020-02-10T20:23:09"/>
    <s v="Bruno Pasten"/>
    <s v="Ong, Wei Jian"/>
    <s v="BCG; Katherine Arcaya"/>
    <s v="RE: Attn. Samuel: Evalueserve Deliverable: Socialbakers sentiment analysis_RES1063166_Feb 6, 2020"/>
    <s v="Hi Wei,_x000d_  _x000d_   _x000d_  _x000d_  Thank you very much for your Email. We are glad that the results are aligned with your expectations._x000d_  _x000d_   _x000d_  _x000d_  Please note that we can book some capacity to assist you tomorrow, February 11, since we are fully booked for today. However, in case we are able to release some capacity, we will let you know in order to assist you as soon as possibl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
    <e v="#VALUE!"/>
    <n v="0"/>
    <x v="0"/>
    <d v="2020-02-10T00:00:00"/>
    <x v="0"/>
    <x v="91"/>
    <s v="Correct"/>
  </r>
  <r>
    <n v="936"/>
    <d v="2020-02-10T20:27:47"/>
    <s v="Paula Barb"/>
    <s v="Miller.Marielle@bcg.com"/>
    <s v="BCG"/>
    <s v="Attn. Marielle: EVS - BCG - Update - Music Industry- % of local songs_RES1067635­_February 10, 2020"/>
    <s v="Hi Marielle,_x000d_  _x000d_   _x000d_  _x000d_  As promised, I am sending an update on the music industry research, covering 24 out of 51 countries. As indicated by you, I have used the IFPI document as a main source of information._x000d_  _x000d_   _x000d_  _x000d_  Please see the following remarks: _x000d_  _x000d_  *_x0009_For Korea, I have considered South Korea as available in the IFPI document. Do let me know if you are interested in having the data for North Korea as well._x000d_  *_x0009_I have marked the music collaborations as “local”, if one of the artists is local._x000d_  *_x0009_As a general note, the first Google page generally revealed the origin of the artists, with no need of further leveraging specific sources. If in doubt, I have also cross-checked the data with additional sources, such as the artists’ official web pages.  _x000d_  *_x0009_To have a better accessibility, I have created hyperlinks from the “Overall country” sheet to the sheets of each country._x000d_  _x000d_   _x000d_  _x000d_  Efforts Invested: 6 Hours_x000d_  _x000d_  Charge Code: 191680-08_x000d_  _x000d_   _x000d_  _x000d_  I will continue the research on the remaining countries tomorrow, February 11, and send you the final results by our EoD (11 am EST, February 11). Should you have any notes or suggestions in the meantime, feel free to let me know.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Miller, Marielle &lt;Miller.Marielle@"/>
    <s v="191680-08_x000d_  "/>
    <n v="6"/>
    <x v="4"/>
    <d v="2020-02-10T00:00:00"/>
    <x v="111"/>
    <x v="171"/>
    <s v="Correct"/>
  </r>
  <r>
    <n v="937"/>
    <d v="2020-02-10T20:28:24"/>
    <s v="Bianca Metzler"/>
    <s v="Tancre, Romain"/>
    <s v="BCG; Aman Bansal"/>
    <s v="Attn. Romain: Evalueserve Deliverable: Find revenue of fintech companies _RES1067004_February 10, 2020"/>
    <s v="Hi Romain,_x000d_  _x000d_   _x000d_  _x000d_  Thank you for sharing this additional task with us. We will gladly look into this tomorrow, February 11, from our India center._x000d_  _x000d_   _x000d_  _x000d_  The team will be in touch with further details once starting efforts on this._x000d_  _x000d_   _x000d_  _x000d_  Should there be any changes or notes from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Tancre, Romain &lt;Tancre.Romain@"/>
    <e v="#VALUE!"/>
    <n v="0"/>
    <x v="4"/>
    <d v="2020-02-10T00:00:00"/>
    <x v="0"/>
    <x v="165"/>
    <s v="Correct"/>
  </r>
  <r>
    <n v="938"/>
    <d v="2020-02-10T20:30:29"/>
    <s v="Bruno Pasten"/>
    <s v="Ong, Wei Jian"/>
    <s v="BCG; Katherine Arcaya"/>
    <s v="RE: Attn. Samuel: Evalueserve Deliverable: Socialbakers sentiment analysis_RES1063166_Feb 6, 2020"/>
    <s v="Hi Wei,_x000d_  _x000d_   _x000d_  _x000d_  Thank you for your quick reply. We will proceed accordingly and assist you starting from tomorrow, February 11. _x000d_  _x000d_   _x000d_  _x000d_  Please let us know in case of any changes or comments._x000d_  _x000d_   _x000d_  _x000d_  Kind regards,_x000d_  _x000d_  Bruno_x000d_  _x000d_   _x000d_  _x000d_  Bruno Pasten | Business Analyst | Evalueserve | +56 32 299 6100 (Extn. 6119) _x000d_  _x000d_   _x000d_  _x000d_  Evalueserve Chile S.A., Alvarez 646, Piso-10, Edf. Alcazar, Viña del Mar, 2580107 Chile_x000d_  _x000d_   _x000d_  _x000d_  From: Ong, Wei Jian [mailto:Ong.WeiJian@"/>
    <e v="#VALUE!"/>
    <n v="0"/>
    <x v="0"/>
    <d v="2020-02-10T00:00:00"/>
    <x v="0"/>
    <x v="91"/>
    <s v="Correct"/>
  </r>
  <r>
    <n v="939"/>
    <d v="2020-02-10T20:42:30"/>
    <s v="Bianca Metzler"/>
    <s v="Faulkner.Anna@bcg.com"/>
    <s v="BCG"/>
    <s v="Attn. Anna: EVS Acknowledgement: Company industry search_RES1068092_February 10, 2020"/>
    <s v="Hi Anna,_x000d_  _x000d_   _x000d_  _x000d_  Many thanks for reaching out to us. We understand this would be urgent but unfortunately, all our remaining operational centers are fully booked for the rest of the day today with previously committed requests and deadlines._x000d_  _x000d_   _x000d_  _x000d_  In case a deadline extension might be possible from your side, we will gladly help starting tomorrow, February 11, from our Romania center but looking at the number of entries that we have to go through, do note that we will not be able to cover the entire request by our EOD._x000d_  _x000d_   _x000d_  _x000d_  Looking forward to your reply on this and based on your go-ahead, we will block the capacity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3:59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092 &lt;https://bcg.service-now.com/nav_to.do?uri=u_request_drs_kpo_evs.do%3Fsys_id=4e4120871bbec894b176964ead4bcbb5%26sysparm_stack=u_request_drs_kpo_evs_list.do&gt; _x000d_  Requestor: Faulkner Anna_x000d_  Request Subject: Company industry search_x000d_  Requested Deadline: _x000d_  _x000d_  Original Request:_x000d_  From: Faulkner.Anna@"/>
    <e v="#VALUE!"/>
    <n v="0"/>
    <x v="4"/>
    <d v="2020-02-10T00:00:00"/>
    <x v="0"/>
    <x v="175"/>
    <s v="Correct"/>
  </r>
  <r>
    <n v="940"/>
    <d v="2020-02-10T20:47:15"/>
    <s v="Bianca Metzler"/>
    <s v="Oudenot, Pierre-Adrien"/>
    <s v="Placet, Anouk; BCG"/>
    <s v="Attn. Pierre-Adrien: EVS Acknowledgement: Quotation - Emails analysis_RES1068184_February 10, 2020"/>
    <s v="Hi Pierre-Adrien,_x000d_  _x000d_   _x000d_  _x000d_  Thank you for reaching out to us and hope my Email finds you well. We can gladly look into this and considering that the task would require French, we can take it up from our Romania office starting tomorrow, February 11, as we are about to close our operations for the day – also, considering the time zone, it would be easier for us to connect should there be any queries._x000d_  _x000d_   _x000d_  _x000d_  We will go through the requirements in the morning and then get back to you with more details regarding efforts and delivery estimates.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5:0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184 &lt;https://bcg.service-now.com/nav_to.do?uri=u_request_drs_kpo_evs.do%3Fsys_id=c09f600f1bf20c94b176964ead4bcb74%26sysparm_stack=u_request_drs_kpo_evs_list.do&gt; _x000d_  Requestor: Oudenot Pierre-Adrien_x000d_  Request Subject: Quotation - Emails analysis_x000d_  Requested Deadline: _x000d_  _x000d_  Original Request:_x000d_  From: Oudenot.Pierre-Adrien@"/>
    <e v="#VALUE!"/>
    <n v="0"/>
    <x v="4"/>
    <d v="2020-02-10T00:00:00"/>
    <x v="0"/>
    <x v="176"/>
    <s v="Correct"/>
  </r>
  <r>
    <n v="941"/>
    <d v="2020-02-10T20:51:17"/>
    <s v="Bianca Metzler"/>
    <s v="Vaishnavi.Sagar@bcg.com"/>
    <s v="BCG; Nittya Balodia"/>
    <s v="Attn. Sagar: Evalueserve Update: Digital Payments Landscape Benchmarks_ February 10,2020"/>
    <s v="Hi Sagar,_x000d_  _x000d_   _x000d_  _x000d_  Thank you for sharing this additional task with us. From what we can see, our India center still has capacity to assist tomorrow - Nittya will reach out with more details accordingly._x000d_  _x000d_   _x000d_  _x000d_  Hope this works for you and do let us know in case of anything els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Vaishnavi, Sagar &lt;Vaishnavi.Sagar@"/>
    <e v="#VALUE!"/>
    <n v="0"/>
    <x v="4"/>
    <d v="2020-02-10T00:00:00"/>
    <x v="0"/>
    <x v="7"/>
    <s v="Correct"/>
  </r>
  <r>
    <n v="942"/>
    <d v="2020-02-10T20:54:07"/>
    <s v="Bianca Metzler"/>
    <s v="Bechara, Wissam"/>
    <s v="BCG; Mujtaba, Syed Aaqib; Nicolas Quagliotti; Tamara Weitzel; Prince Girdhar"/>
    <s v="Attn. Wissam: Evalueserve Update: KSA tourism specific data/ Other worldwide destinations tourism specific data_RES1066519_February 10, 2020"/>
    <s v="Hi Wissam,_x000d_  _x000d_   _x000d_  _x000d_  Many thanks for the update on this and glad that the team was able to help. We will then put this request on hold and release the time booked for tomorrow._x000d_  _x000d_   _x000d_  _x000d_  Should you require our assistance with anything else, please feel free to let us know and we will book the earliest available slot according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echara, Wissam &lt;Bechara.Wissam@"/>
    <e v="#VALUE!"/>
    <n v="0"/>
    <x v="4"/>
    <d v="2020-02-10T00:00:00"/>
    <x v="0"/>
    <x v="154"/>
    <s v="Correct"/>
  </r>
  <r>
    <n v="943"/>
    <d v="2020-02-10T20:59:58"/>
    <s v="Laura Blaga"/>
    <s v="Ihoroi.Genta@bcg.com"/>
    <s v="BCG"/>
    <s v="Attn. Genta: EVS - BCG - Deliverable _RESearch on ENI's renewable enrgy _RES1067845_ February 10, 2020"/>
    <s v="Hi Genta,_x000d_  _x000d_   _x000d_  _x000d_  Trust you are well._x000d_  _x000d_   _x000d_  _x000d_  I am coming back with the results for this request, after leveraging the company’s website and press articles to capture the desired information. Please find attached the Excel file and below a summary of my findings:_x000d_  _x000d_  *         According to this &lt;https://www.pv-magazine.com/2020/02/10/eni-completes-solar-project-on-chemical-industry-site/&gt;  source, ENI has installed 80 MW of capacity across 13 solar plants in five Italian regions, however, during my search, I was able to locate information only about 4 operating plants and 3 plants which are under construction.  _x000d_  _x000d_  *         Eni’s first solar project in Pakistan, the Bhit Photovoltaic Plant, was inaugurated in November 2019._x000d_  _x000d_  *         No information was located regarding the stage of the Belayim project, however, according to several sources from 2019 (source 1 &lt;https://enterprise.press/stories/2019/02/05/eni-looking-to-invest-up-to-usd-1-bn-in-solar-power-projects-in-egypt/&gt; , source 2 &lt;https://egyptoil-gas.com/news/cabinet-approves-solar-energy-talks-with-eni/&gt; ), ENI was looking to invest up to USD 1B in solar power projects in Egypt and the Egyptian government gave the green light to the Ministry of Electricity to discuss the first phase of a planned solar energy project with Eni. _x000d_  _x000d_  *         Information regarding the synergy leveraged is on the lower side, the sources mention only that the photovoltaic plants work in full synergy with the existing power generation system of the annexed plants. _x000d_  _x000d_   _x000d_  _x000d_  Efforts Invested: 2.5 Hours _x000d_  _x000d_  Charge Code: 404800-36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Laura Blaga _x000d_  Sent: Monday, February 10, 2020 3:25 PM_x000d_  To: Ihoroi.Genta@"/>
    <s v="404800-36_x000d_  "/>
    <n v="2.5"/>
    <x v="4"/>
    <d v="2020-02-10T00:00:00"/>
    <x v="112"/>
    <x v="35"/>
    <s v="Correct"/>
  </r>
  <r>
    <n v="944"/>
    <d v="2020-02-10T21:09:25"/>
    <s v="Maria Somfelean"/>
    <s v="Ho.Johnny@bcg.com"/>
    <s v="BCG; Bianca Metzler"/>
    <s v="Attn. Johnny: EVS - BCG - Deliverable - BCG) Capacity Request_RES1067365_February 10, 2020"/>
    <s v="Hi Johnny,_x000d_  _x000d_   _x000d_  _x000d_  Hope my Email finds you well. _x000d_  _x000d_   _x000d_  _x000d_  I am coming back with the deliverable for this task – please find attached the updated Excel file containing the available addresses for the targeted BioPharma companies._x000d_  _x000d_   _x000d_  _x000d_  To gather the desired corporate functions and their addresses, I have mostly leveraged the official websites and whenever the information was not easily available I have also conducted a General Internet search. Regarding other corporate functions, as per my observations while conducting the research, the other functions that are part of a company have the same address as the headquarter location. Considering this, I have decided to add the same address in both columns. Furthermore, whenever needed a short description of each location was included in the file for your reference. Another point that I want to mention is that some of the facilities are overlapping more categories, for example R&amp;D and manufacturing. In this case, I have added the address only once where it was most relevant to be included._x000d_  _x000d_   _x000d_  _x000d_  Key points to note:_x000d_  _x000d_  *         Celgene is now part of BMS and thus, the company does not have an active leadership team or other corporate functions. (Source &lt;https://news.bms.com/press-release/corporatefinancial-news/bristol-myers-squibb-announces-post-closing-leadership-team&gt; ) The only addresses available are for the headquarter and all their R&amp;D facilities – which have been added accordingly in the file._x000d_  _x000d_  *         In case of MSD, I could not locate some of their facilities as this company is part of Merck &amp; Co. Inc. MSD’s leadership team members are in fact executives of the parent company and thus, I could not use their names to track other facilities. (Source &lt;http://www.msd.com/about/leadership/executive-committee/home.html&gt; )_x000d_  _x000d_  *         For AbbVie, I have included multiple research centers both for R&amp;D and Oncology, as no data was available on which site is the most important one. However, as the company is headquartered in Illinois, the locations from this state might be the ones where executive members are working._x000d_  _x000d_   _x000d_  _x000d_  Efforts Invested: 6 Hours _x000d_  _x000d_  Charge Code: 131340-28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feel free to let me know in case any further help is needed on this or anything els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WFH (Work From Home) from Feb 10 to 21 to prevent the spread of NCP (Novel Coronavirus Pneumonia) and China Center will return to normal operation from February 24, 2020._x000d_  _x000d_   _x000d_  _x000d_  From: Maria Somfelean _x000d_  Sent: Monday, February 10, 2020 10:37 AM_x000d_  To: Ho.Johnny@"/>
    <s v="131340-28_x000d_  "/>
    <n v="6"/>
    <x v="4"/>
    <d v="2020-02-10T00:00:00"/>
    <x v="113"/>
    <x v="160"/>
    <s v="Correct"/>
  </r>
  <r>
    <n v="945"/>
    <d v="2020-02-10T21:10:25"/>
    <s v="Bianca Metzler"/>
    <s v="Faulkner, Anna"/>
    <s v="BCG"/>
    <s v="Attn. Anna: EVS Acknowledgement: Company industry search_RES1068092_February 10, 2020"/>
    <s v="Thank you for the swift reply, Anna. What we can offer is to proceed with a batch search in Orbis, through which both the industry and HQ can be extracted however, this would still result in a time consuming process as we would need to verify if each player has been correctly identified by the database._x000d_  _x000d_   _x000d_  _x000d_  Do let us know your thoughts on thi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Faulkner, Anna &lt;Faulkner.Anna@"/>
    <e v="#VALUE!"/>
    <n v="0"/>
    <x v="4"/>
    <d v="2020-02-10T00:00:00"/>
    <x v="0"/>
    <x v="175"/>
    <s v="Correct"/>
  </r>
  <r>
    <n v="946"/>
    <d v="2020-02-10T21:12:50"/>
    <s v="Adela Blaga"/>
    <s v="Mixter.Katy@bcg.com"/>
    <s v="BCG"/>
    <s v="Attn. Katy: EVS - BCG - Updated Deliverable - Compilation of current bushfire relief efforts focused on supporting/saving tourism_RES1066648_February 10, 2020"/>
    <s v="Hello Katy,_x000d_  _x000d_   _x000d_  _x000d_  I am sharing the deliverable for the “Consolidated list” assignment. After leveraging websites of various governmental agencies in Australia, as well as press articles on grants allocated for bushfire recovery, I have selected the grants’ description, their value when available, some additional information of the organizations in charge, and added the corresponding sources. I have focused on the table section which is not highlighted and where the grants’ information was missing._x000d_  _x000d_   _x000d_  _x000d_  Key points:_x000d_  _x000d_  *         There were several grants that repeated themselves along the table such as “Concessional loans up to $500,000”, “PAYG Tax Relief” and for these I have mostly selected the same description and sources, seeing that the information would cover the whole range of sectors (Agriculture, Forestry, SME etc) and all levels of impact (Direct/Indirect); when not all criteria were met (only SME and not large business or only direct impact), I have marked the respective entry with “n.a.”_x000d_  _x000d_  *         Regarding the “Bushfire Recovery Victoria Case Managers” grant, according to this source &lt;https://www.premier.vic.gov.au/case-support-program-a-single-point-of-contact-for-fire-affected-communities/&gt; , it only provides to individuals and households (it provides people affected by fire with a case manager as a single point of contact to help access important support services such as financial assistance, mental health support and services to repair or rebuild damaged properties) and not to businesses, therefore I have marked all the entries in the table related to it with “n.a”_x000d_  _x000d_  *         For “Business recovery events” and “Business and Sport for Bushfire Recovery”, I have inserted the same information as I did not retrieve any other recovery events beside the sports ones. _x000d_  _x000d_  *         Where I could retrieve no information for a certain grant, e.g., “Commonwealth-funded marketing”, I have marked all the corresponding entries with “n.a.”_x000d_  _x000d_   _x000d_  _x000d_  Efforts Invested: 7.5 Hours (Total Hours: 9.5 Hours)_x000d_  _x000d_  Charge Code: 219721-75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I can further help with the present task or a new research request,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Adela Blaga _x000d_  Sent: Monday, February 10, 2020 10:12 AM_x000d_  To: Mixter.Katy@"/>
    <s v="219721-75_x000d_  "/>
    <n v="7.5"/>
    <x v="4"/>
    <d v="2020-02-10T00:00:00"/>
    <x v="35"/>
    <x v="152"/>
    <s v="Correct"/>
  </r>
  <r>
    <n v="947"/>
    <d v="2020-02-10T21:25:48"/>
    <s v="Marcela Landaeta"/>
    <s v="Lee, Vivian"/>
    <s v="BCG"/>
    <s v="RE: Attn. Vivian: Evalueserve Update :Press Search - SPP CEO Barbara Sugg _RES1067070_February 10, 2020"/>
    <s v="Hi Vivian _x000d_  _x000d_   _x000d_  _x000d_  We are coming back with an update for this request as the information requested was on the lower side. _x000d_  _x000d_  We spent 2 hours conducting an open Internet search using key word such as “ Barbara Sugg + Insights”, “Barbara Sugg + strategy”, “ Barbara Sugg + vision “ . We have also conducted a Factiva search. _x000d_  _x000d_   _x000d_  _x000d_  We only came across several articles with the same information as the link source already provided by your end:_x000d_  _x000d_  *         (link &lt;https://talkbusiness.net/2020/01/southwest-power-pool-approves-barbara-sugg-as-next-president-ceo/&gt; ) , Southwest Power Pool approves Barbara Sugg as next president, CEO_x000d_  _x000d_  *         (link &lt;https://www.spglobal.com/marketintelligence/en/news-insights/trending/UIl-sLMOJEdNoA2sQg3DKg2&gt; ) , As Sugg begins her new role, SPP is in the middle of expanding its Western Energy Services offerings in the Western Interconnection, as well as implementing improvements to its markets, transmission-planning functions and tariffs, according to a news release._x000d_  _x000d_   _x000d_  _x000d_  Other articles mentioned that Barbara Sugg  did take part of “The Girls of Promise conference “ as the keynote speaker(link &lt;https://talkbusiness.net/2019/02/acxiom-womens-foundation-of-arkansas-form-new-partnership-to-promote-girls-of-promise-stem-initiative/&gt; ). And also a testimony from Barbara Sugg provided in 2017 for “The Electricity Sector’s Efforts to Respond to Cybersecurity Threats”, (link &lt;https://energycommerce.house.gov/sites/democrats.energycommerce.house.gov/files/Testimony-Sugg-EP-Hrg-Electric-Sector-Cyber-Threats-20170201.pdf&gt; ). However, we do not believe this kind of information is what you are looking for._x000d_  _x000d_   _x000d_  _x000d_  Efforts Invested: 2 Hours _x000d_  _x000d_  Charge Code: 68801-99_x000d_  _x000d_   _x000d_  _x000d_  Way Forward : Since the availability of information is on the lower side and to not compromise your budget, please let us know if we should continue our research. If so, please provide examples on which key words we can use or any other approach suggested, so we can gather the information requested. We are putting this request on hold until we receive further instructions from your side._x000d_  _x000d_   _x000d_  _x000d_  Looking forward on your commen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10, 2020 10:43 AM_x000d_  To: Lee, Vivian &lt;Lee.Vivian@"/>
    <s v="68801-99_x000d_  _x000d_"/>
    <n v="2"/>
    <x v="0"/>
    <d v="2020-02-10T00:00:00"/>
    <x v="114"/>
    <x v="161"/>
    <s v="Correct"/>
  </r>
  <r>
    <n v="948"/>
    <d v="2020-02-10T21:31:26"/>
    <s v="Andra Ciobanu"/>
    <s v="Terada.Ikuko@bcg.com"/>
    <s v="BCG; Umemura, Takuma"/>
    <s v="Attn. Ikuko: EVS - BCG - Update 1 - Reaserch: the tech development in Airbus and Boeing_RES1065053_February 10, 2019"/>
    <s v="Hi Ikuko,_x000d_  _x000d_   _x000d_  _x000d_  Hope my Email finds you well. I am coming back with an update on this task, covering the progress made in the time available today._x000d_  _x000d_   _x000d_  _x000d_  To identify developments made by Airbus and Boeing in their fuselage and wings since 2010 I have conducted General Web and Factiva searches. I have leveraged press articles and the company websites to include short descriptions of the efforts made in six Boeing projects and nine Airbus initiatives. Do note that I have also included information on plans that have not been finalized yet, in case useful. _x000d_  _x000d_   _x000d_  _x000d_  Note: I have marked with blue the entries about innovative technologies that have not been explicitly linked with fuselage but that target materials used in aircraft building._x000d_  _x000d_   _x000d_  _x000d_  Efforts Invested: 4.5 Hours (Total Hours: 7.5 Hours)_x000d_  _x000d_  Charge Code: 129141-16_x000d_  _x000d_   _x000d_  _x000d_  Due to the very important role the players play in the industry, there is a high volume of information available. This makes the work time consuming and means that we cannot guarantee an exhaustive list. Capacity has been blocked to continue the research tomorrow, February 11, in the second part of the day, in case you would require more projects in this area. Please let me know your thoughts on this and I will gladly align with your needs.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Bianca Metzler _x000d_  Sent: Monday, February 10, 2020 11:02 AM_x000d_  To: Terada, Ikuko &lt;Terada.Ikuko@"/>
    <s v="129141-16_x000d_  "/>
    <n v="4.5"/>
    <x v="4"/>
    <d v="2020-02-10T00:00:00"/>
    <x v="77"/>
    <x v="126"/>
    <s v="Correct"/>
  </r>
  <r>
    <n v="949"/>
    <d v="2020-02-10T21:36:16"/>
    <s v="Marion Volk"/>
    <s v="Alam.Azhar@bcg.com"/>
    <s v="BCG"/>
    <s v="Attn. Azhar: EVS - BCG - Update 2: Prices of beverages _RES1067230_February 10, 2020"/>
    <s v="Hi Azhar,_x000d_  _x000d_   _x000d_  _x000d_  As promised, we are coming back with an update after spending around an hour on the first task. We have used a General Internet search in order to find suppliers from Europe, and especially UK, which list the prices of the beverages they trade on the website. We mentioned in our first Email that we expect data to be on the lower side and this was the case for this instance. We leveraged the webpages of various suppliers, but the only data freely available on most of them was a description of the beverage, ABV and volume. (Source 1 &lt;https://www.bibendum-wine.co.uk/media/3547/bibendum-spirits-list-2019-nov_2019.pdf&gt; , Source 2 &lt;https://www.lwc-drinks.co.uk/product-detail-page/?product=48130047-campari-70cl&gt; , Source 3 &lt;https://www.casajulia.co.uk/spirits/aperitifs/campari&gt; ). _x000d_  _x000d_   _x000d_  _x000d_  As a consequence, we decided to leverage the webpage of DrinkSupermarket.com &lt;https://www.drinksupermarket.com/&gt; , in order to find the prices of the beverages in tab 1. Whenever we could not find information on this webpage, we leveraged DrinksDirect.co.uk &lt;https://www.drinksdirect.co.uk/index.html&gt;  or Gerry’s Wine &amp; Spirits &lt;https://www.gerrys.uk.com/&gt; ’ websites._x000d_  _x000d_   _x000d_  _x000d_  So far we managed to cover the aperitifs, however, do note that for some beverages we could not find information, e.g. Mancino, Amarone Nonino. _x000d_  _x000d_   _x000d_  _x000d_  We have reserved capacity for tomorrow, February 11, to continue efforts on the remaining material._x000d_  _x000d_   _x000d_  _x000d_  Efforts Invested: 1.5 Hour (Total Hours: 6.5)_x000d_  _x000d_  Charge Code: 239081-19_x000d_  _x000d_   _x000d_  _x000d_  Should you have any notes or suggestions, please feel free to reach ou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Monday, February 10, 2020 4:05 PM_x000d_  To: Alam.Azhar@"/>
    <s v="239081-19_x000d_  "/>
    <n v="1.5"/>
    <x v="4"/>
    <d v="2020-02-10T00:00:00"/>
    <x v="108"/>
    <x v="167"/>
    <s v="Correct"/>
  </r>
  <r>
    <n v="950"/>
    <d v="2020-02-10T21:49:23"/>
    <s v="Marcela Landaeta"/>
    <s v="Schips, Timo"/>
    <s v="BCG"/>
    <s v="RE: Attn. Timo: Evalueserve Acknowledgement: Press research_RES1066945_February 07, 2020"/>
    <s v="Hi Timo_x000d_  _x000d_  Thank you for your swift reply. We will continue to gather the information requested for all German articles from NZZ. Regarding your question we added all relevant articles in our pasts updates, however please let us know if there is subjects or themes that we should take into consideration._x000d_  _x000d_  We will provide an update as soon as completed, or by our EOD. _x000d_  _x000d_   _x000d_  _x000d_  Please let us know if you have any update or realignment in the meanwhile._x000d_  _x000d_   _x000d_  _x000d_  Also, please remember to copy our DL (bcg@evalueserve.com &lt;mailto:bcg@evalueserve.com&gt; ) in order to receive a timely response from one of our center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Schips, Timo [mailto:Schips.Timo@"/>
    <e v="#VALUE!"/>
    <n v="0"/>
    <x v="0"/>
    <d v="2020-02-10T00:00:00"/>
    <x v="0"/>
    <x v="157"/>
    <s v="Correct"/>
  </r>
  <r>
    <n v="951"/>
    <d v="2020-02-10T21:55:08"/>
    <s v="Bianca Metzler"/>
    <s v="Barthelmess, Anton"/>
    <s v="BCG"/>
    <s v="Attn. Anton: EVS - BCG - Update 1 - Customer list research_RES1067786_February 10, 2020"/>
    <s v="Hi Anton,_x000d_  _x000d_   _x000d_  _x000d_  Thank you for your reply on this – I am reaching out with what we have managed to cover in the given budget and attached is the file._x000d_  _x000d_   _x000d_  _x000d_  Within this time, we were able to check the offering of 68 players starting from Vocalink Ltd until Mellon Technologies Systems And Services. For all these entries, we have added a comment and the source of the information which has mostly been the main website. During our search we have come across a few cases where we were not sure whether to classify them with a “Yes” or “No” – these particular situations have been marked with red in column F and we have also provided a note in the Comments column, for a better overview._x000d_  _x000d_   _x000d_  _x000d_  During our research, we have noticed that besides IT companies, the list also contains banks, fintech companies and real estate platforms, most of which have been marked with a “No” as they do not necessarily sell a software, product or solution but rather have their own platform which is advertised as having cybersecurity in place. Also, there has been only one entry for which we would need more guidance from your side in identifying the correct player – the name is Hpid, which has a WIP (work-in-progress) added in the column._x000d_  _x000d_   _x000d_  _x000d_  Efforts Invested: 3.5 Hours _x000d_  _x000d_  Charge Code: 264792-70_x000d_  _x000d_   _x000d_  _x000d_  We hope these results prove useful – it would be great if you could have a look at this and let us know in case of any queries or additional help needed. We have blocked a few hours for tomorrow, February 11, in case you might need our assistance further._x000d_  _x000d_   _x000d_  _x000d_  Wishing you a nice evening,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arthelmess, Anton &lt;Barthelmess.Anton@"/>
    <s v="264792-70_x000d_  "/>
    <n v="3.5"/>
    <x v="4"/>
    <d v="2020-02-10T00:00:00"/>
    <x v="110"/>
    <x v="172"/>
    <s v="Correct"/>
  </r>
  <r>
    <n v="952"/>
    <d v="2020-02-10T22:01:57"/>
    <s v="Bianca Metzler"/>
    <s v="Mujtaba, Syed Aaqib"/>
    <s v="Daher Mansour, Jean; BCG; Smarth Grover"/>
    <s v="Attn. Aaqib: Evalueserve Update: Need help on travel research_RES1057309_February 10, 2020"/>
    <s v="Hi Aaqib,_x000d_  _x000d_   _x000d_  _x000d_  Many thanks for your reply on this. Unfortunately, our colleagues from Chile center are completely booked at the moment with previously committed tasks. Nonetheless, based on the emails below, it seems that no further support is needed from our side thus, we will put this request on hold for now._x000d_  _x000d_   _x000d_  _x000d_  In case you might need additional help, please feel free to let us know and we will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ujtaba, Syed Aaqib &lt;Mujtaba.SyedAaqib@"/>
    <e v="#VALUE!"/>
    <n v="0"/>
    <x v="4"/>
    <d v="2020-02-10T00:00:00"/>
    <x v="0"/>
    <x v="0"/>
    <s v="Correct"/>
  </r>
  <r>
    <n v="953"/>
    <d v="2020-02-10T22:05:23"/>
    <s v="Bianca Metzler"/>
    <s v="Faulkner, Anna"/>
    <s v="BCG"/>
    <s v="Attn. Anna: EVS Acknowledgement: Company industry search_RES1068092_February 10, 2020"/>
    <s v="Thank you for the reply, Anna. Indeed, we can pull the industry and HQ from Orbis but as of now, it would be hard to tell how much time would be needed as it depends very much on the companies in the list. We can proceed with a sample of 50-100 entries tomorrow to see how it goes and will then get back to you with effort estimates and delivery timelines._x000d_  _x000d_   _x000d_  _x000d_  Do let us know in cas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Faulkner, Anna &lt;Faulkner.Anna@"/>
    <e v="#VALUE!"/>
    <n v="0"/>
    <x v="4"/>
    <d v="2020-02-10T00:00:00"/>
    <x v="0"/>
    <x v="175"/>
    <s v="Correct"/>
  </r>
  <r>
    <n v="954"/>
    <d v="2020-02-10T22:09:05"/>
    <s v="Bianca Metzler"/>
    <s v="Vekilov.Dessy@bcg.com"/>
    <s v="BCG"/>
    <s v="Attn. Dessy: EVS Acknowledgement: NOC/IOC financials_RES1068266_January 10, 2020"/>
    <s v="Hi Dessy,_x000d_  _x000d_   _x000d_  _x000d_  Thank you for reaching out to us. We would gladly help with this and as per the current pipeline, we will be able to block capacity for tomorrow, February 11, from our India center._x000d_  _x000d_   _x000d_  _x000d_  Should this timeline work for you, please let us know and we will book the time accordingly.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
    <e v="#VALUE!"/>
    <n v="0"/>
    <x v="4"/>
    <d v="2020-02-10T00:00:00"/>
    <x v="0"/>
    <x v="177"/>
    <s v="Correct"/>
  </r>
  <r>
    <n v="955"/>
    <d v="2020-02-10T22:15:54"/>
    <s v="Bianca Metzler"/>
    <s v="Tang.Adrian@bcg.com"/>
    <s v="BCG"/>
    <s v="Attn. Adrian: EVS Acknowledgement: Enquiry: Trello_RES1068287_February 10, 2020"/>
    <s v="Hi Adrian,_x000d_  _x000d_   _x000d_  _x000d_  Thank you for your Email on this. Unfortunately, we do not have any experience with Trello board but in case we can help with any research assignments, please feel free to let us know and we will gladly help.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Monday, February 10, 2020 5:52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287 &lt;https://bcg.service-now.com/nav_to.do?uri=u_request_drs_kpo_evs.do%3Fsys_id=a53b304f1bf60c94b176964ead4bcba7%26sysparm_stack=u_request_drs_kpo_evs_list.do&gt; _x000d_  Requestor: Tang Adrian_x000d_  Request Subject: Enquiry: Trello_x000d_  Requested Deadline: _x000d_  _x000d_  Original Request:_x000d_  From: Tang.Adrian@"/>
    <e v="#VALUE!"/>
    <n v="0"/>
    <x v="4"/>
    <d v="2020-02-10T00:00:00"/>
    <x v="0"/>
    <x v="178"/>
    <s v="Correct"/>
  </r>
  <r>
    <n v="956"/>
    <d v="2020-02-10T22:15:48"/>
    <s v="Bianca Metzler"/>
    <s v="Kan, Shing Chun"/>
    <s v="BCG; Tamara Weitzel; Katherine Arcaya; Prashant Singh; Estrellita, Vania"/>
    <s v="RE: Attn. vania/Daniel: Evalueserve Request Receipt: RE: [Request] Company profile data_ February 10, 2020"/>
    <s v="Hi Daniel,_x000d_  _x000d_   _x000d_  _x000d_  Many thanks for your reply. Our colleagues from India center are offline at the moment but we will gladly help with booking capacity for Wednesday, February 12, from our Direct KPO team, if necessary._x000d_  _x000d_   _x000d_  _x000d_  I am keeping Vania and Prashant marked to this Email to ensure there is no double work on the same topics._x000d_  _x000d_   _x000d_  _x000d_  Hope this works for you and do let us know in case of any changes on your sid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Kan, Shing Chun &lt;Kan.ShingChun@"/>
    <e v="#VALUE!"/>
    <n v="0"/>
    <x v="4"/>
    <d v="2020-02-10T00:00:00"/>
    <x v="0"/>
    <x v="7"/>
    <s v="Correct"/>
  </r>
  <r>
    <n v="957"/>
    <d v="2020-02-10T22:16:53"/>
    <s v="Nicolas Quagliotti"/>
    <s v="Larsen, Jonatan"/>
    <s v="BCG"/>
    <s v="RE: Attn. Jonatan: Evalueserve Update: Desktop research on the Chilean aquaculture vessel mar_RES1066814_Feb 10, 2020"/>
    <s v="Hi Jonatan,_x000d_  _x000d_   _x000d_  _x000d_  Please find attached an update for your request._x000d_  _x000d_   _x000d_  _x000d_  We have spent 2 hour locating information for Wellboats delivered in the past two years or planned to come in the next few years. We located information for 5 Wellboats, which have been included in the excel file and highlighted in yellow for your reference. Information for IMO, MMSI and Vessel Type has been located through Marine Traffic &lt;https://www.marinetraffic.com/&gt;  website. Please note that the remaining information for the vessels is considered as ‘work in progress’._x000d_  _x000d_   _x000d_  _x000d_  Additional information:_x000d_  _x000d_  *         During our research, we came across 4 companies that provide Wellboat services in Chile so far; CPT, Patagonia Wellboats, Intership and Navariera Río Dulce._x000d_  _x000d_  *         Intership has opened a subsidiary in Chile, Intership S.A., in March, 2019 and it is expected to start operation during 2020 (link &lt;https://www.salmonexpert.cl/article/intership-expande-sus-operaciones-a-islandia/&gt; ). 4 company owned vessels will end contracts during 2020 and Chile seems to be their new probable destination, according to Luis Sepúlveda, Intership S.A. General Manager in Chile, during an interview with Salmon Expert (link &lt;https://www.salmonexpert.cl/article/grupo-intership-define-plan-para-operar-su-primer-wellboat-en-chile/&gt; )._x000d_  _x000d_  *         Directemar (Chilean Marine Authority) has opened an “permit invalidation process &lt;https://www.emol.com/noticias/Economia/2019/03/13/941032/Trabajadores-denuncian-instrumentalizacion-de-la-Directemar-para-sacar-del-mercado-dos-wellboats-Solvtrans.html&gt; ” against Ronia Pacific and Ronia Austral (both vessels listed in the excel file), in 2019. However, it would seem that the resolution of this matter is still pending._x000d_  _x000d_   _x000d_  _x000d_  Efforts Invested: 2 Hours_x000d_  _x000d_  Charge Code: Please share_x000d_  _x000d_   _x000d_  _x000d_  Way forward: Please review the work done so far and let us know in case of any remark. We will continue working on this, unless you tell us otherwise._x000d_  _x000d_   _x000d_  _x000d_  Also, in case of any updates, please remember to copy our DL (bcg@evalueserve.com &lt;mailto:bcg@evalueserve.com&gt; ) in order to receive a timely response from one of our centers.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s v="Please share"/>
    <n v="2"/>
    <x v="0"/>
    <d v="2020-02-10T00:00:00"/>
    <x v="8"/>
    <x v="155"/>
    <s v="Correct"/>
  </r>
  <r>
    <n v="958"/>
    <d v="2020-02-10T22:41:27"/>
    <s v="Pablo Huber"/>
    <s v="Jensen.Anne@bcg.com"/>
    <s v="BCG"/>
    <s v="RE: Attn. Anne: Evalueserve deliverable: Search assistance request_RES1067537_Feb 10. 2020"/>
    <s v="Hi Anne,_x000d_  _x000d_   _x000d_  _x000d_  Please find attached the deliverable for you request._x000d_  _x000d_   _x000d_  _x000d_  Due to the time deadline we have to deliver our output, finally we decided to focus our work on worldwide prevalence data._x000d_  _x000d_   _x000d_  _x000d_  All data is considered as condition cases per 1 million population._x000d_  _x000d_   _x000d_  _x000d_  We have left cells in blank those conditions we were not able to locate prevalence information. Also, you can find highlighted in yellow cells we have filled and sources in the tab “Sheet2”._x000d_  _x000d_   _x000d_  _x000d_  Efforts Invested: 2 Hours_x000d_  _x000d_  Charge Code: 185743-26_x000d_  _x000d_   _x000d_  _x000d_  We hope this information is useful for your project. Please do not hesitate in reaching out to us in case you need further assistance on this or future project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Pablo Huber _x000d_  Sent: Monday, February 10, 2020 11:40 AM_x000d_  To: Jensen.Anne@"/>
    <s v="185743-26_x000d_  "/>
    <n v="2"/>
    <x v="0"/>
    <d v="2020-02-10T00:00:00"/>
    <x v="115"/>
    <x v="170"/>
    <s v="Correct"/>
  </r>
  <r>
    <n v="959"/>
    <d v="2020-02-10T22:55:44"/>
    <s v="Bruno Pasten"/>
    <s v="Alnoaimi, Abdulrahman"/>
    <s v="BCG; Prashant Singh"/>
    <s v="RE: Attn. Abdulrahman: Evalueserve Update: Job titles of various board members_RES1067130_February 10, 2020"/>
    <s v="Hi Abdulrahman,_x000d_  _x000d_   _x000d_  _x000d_  Please find attached an update for your request. As of now, we have been able to cover 3 slides (​Slide 4: Alberta Treasury Bank, Slide 6: Canadian Imperial Bank of Commerce and Slide 10: Sterling Bancorp). We have followed the below steps:_x000d_  _x000d_  *         We have followed the previously stated methodology. We have checked through Google and different sources such as company’s website, WSJ, Macroaxis, Bloomberg, Zoominfo, Marketscreener, among others. Also, we have checked the information provided in each slide. Please note that the tasks methodology has been time consuming_x000d_  _x000d_  *         In total, we have checked 19 profiles _x000d_  _x000d_  *         Slides 6 and 10 are still in WIP_x000d_  _x000d_  *         We have added our findings in orange on each slide in order not to confuse with the already available data, please advise us on formatting._x000d_  _x000d_   _x000d_  _x000d_  Efforts Invested: 4.5 Hours_x000d_  _x000d_  Charge Code: 64503-01_x000d_  _x000d_   _x000d_  _x000d_  Way forward: Please review the work done so far and let us know if you have any comments. We will continue working on the remaining work and will send you another update by our EOD, around 3:00 PM (15:00) MST.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10, 2020 11:20 AM_x000d_  To: Alnoaimi, Abdulrahman &lt;Alnoaimi.Abdulrahman@"/>
    <s v="64503-01_x000d_  _x000d_"/>
    <n v="4.5"/>
    <x v="0"/>
    <d v="2020-02-10T00:00:00"/>
    <x v="55"/>
    <x v="166"/>
    <s v="Correct"/>
  </r>
  <r>
    <n v="960"/>
    <d v="2020-02-10T23:18:08"/>
    <s v="Angela Nunez"/>
    <s v="Chan, Vicki"/>
    <s v="BCG; Bianca Metzler; Prashant Singh"/>
    <s v="RE: Attn. Vicki: EVS Update: Additional help compiling European customers_RES1056628_January 28, 2020"/>
    <s v="Hi Vicki, _x000d_  _x000d_   _x000d_  _x000d_  As promised, we are coming back with our additions for Grupo Posadas, (highlighted in orange). Please note that the information on their websites is not straight forward, hence, for all inclusive in Live Aqua, we have used this link &lt;https://search.travelclick.com/POS/Aqua#/&gt;  and added all properties that mentioned ‘All Inclusive’ on their Amenities. For Fiesta, however, we included the locations with ‘All Inclusive’ on their name. _x000d_  _x000d_   _x000d_  _x000d_  Efforts Invested: 1  Hour (Total Hours: 15 Hours)_x000d_  _x000d_  Charge Code: 188823-66_x000d_  _x000d_   _x000d_  _x000d_  Please let us know in case of any comment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Monday, February 10, 2020 11:05 AM_x000d_  To: Chan, Vicki &lt;Chan.Vicki@"/>
    <s v="188823-66_x000d_  "/>
    <n v="1"/>
    <x v="0"/>
    <d v="2020-02-10T00:00:00"/>
    <x v="32"/>
    <x v="31"/>
    <s v="Correct"/>
  </r>
  <r>
    <n v="961"/>
    <d v="2020-02-10T23:58:43"/>
    <s v="Tamara Weitzel"/>
    <s v="Walton.Antoni@bcg.com"/>
    <s v="BCG"/>
    <s v="Attn. Antoni: EVS Update: Look for R&amp;D spend and Revenues for a list of companies_RES1068381_February 10, 2020"/>
    <s v="Hi Antoni,_x000d_  _x000d_   _x000d_  _x000d_  Thanks for sharing this request with us._x000d_  _x000d_   _x000d_  _x000d_  Please note that we can assist you on this tomorrow, February 11, from our center in India. Given a go-ahead, our colleagues will be able to initiate efforts after they resume operations at 4:30 am CET (February 11)._x000d_  _x000d_   _x000d_  _x000d_  We hope this timeline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10T00:00:00"/>
    <x v="0"/>
    <x v="179"/>
    <s v="Correct"/>
  </r>
  <r>
    <n v="962"/>
    <d v="2020-02-10T23:58:23"/>
    <s v="Angela Nunez"/>
    <s v="Chan, Vicki"/>
    <s v="BCG; Bianca Metzler; Prashant Singh"/>
    <s v="RE: Attn. Vicki: EVS Update: Additional help compiling European customers_RES1056628_January 28, 2020"/>
    <s v="Hi Vicki, _x000d_  _x000d_   _x000d_  _x000d_  Thank you for sharing this follow-up request. We have capacity to assist you on this tomorrow, February 11, from our Chile center, hence we will book the capacity for you and share our delivery timelines once resuming operations for the day. _x000d_  _x000d_   _x000d_  _x000d_  Hope this is suitable for you.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Chan, Vicki [mailto:Chan.Vicki@"/>
    <e v="#VALUE!"/>
    <n v="0"/>
    <x v="0"/>
    <d v="2020-02-10T00:00:00"/>
    <x v="0"/>
    <x v="31"/>
    <s v="Correct"/>
  </r>
  <r>
    <n v="963"/>
    <d v="2020-02-11T00:01:50"/>
    <s v="Tamara Weitzel"/>
    <s v="Terada, Ikuko"/>
    <s v="BCG; Umemura, Takuma; Andra Ciobanu; Bianca Metzler"/>
    <s v="RE: Attn. Ikuko: EVS - BCG - Update 1 - Reaserch: the tech development in Airbus and Boeing_RES1065053_February 10, 2019"/>
    <s v="Hi Ikuko,_x000d_  _x000d_   _x000d_  _x000d_  Thanks for sharing the request details, our colleagues will work on this tomorrow after they resume operations.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erada, Ikuko &lt;Terada.Ikuko@"/>
    <e v="#VALUE!"/>
    <n v="0"/>
    <x v="0"/>
    <d v="2020-02-10T00:00:00"/>
    <x v="0"/>
    <x v="126"/>
    <s v="Correct"/>
  </r>
  <r>
    <n v="964"/>
    <d v="2020-02-11T00:07:41"/>
    <s v="Nicolas Quagliotti"/>
    <s v="Larsen, Jonatan"/>
    <s v="BCG"/>
    <s v="RE: Attn. Jonatan: Evalueserve Update: Desktop research on the Chilean aquaculture vessel mar_RES1066814_Feb 10, 2020"/>
    <s v="Hi Jonatan,_x000d_  _x000d_   _x000d_  _x000d_  Thank you for your comments!_x000d_  _x000d_   _x000d_  _x000d_  No worries regarding the charge code._x000d_  _x000d_   _x000d_  _x000d_  We will search for the spec for the Wellboats listed, spending no more than 30 minutes on this. Afterwards, we will focus on locating information for feed producers / feed carriers._x000d_  _x000d_   _x000d_  _x000d_  Kindly let us know in case of any comments or change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e v="#VALUE!"/>
    <n v="0"/>
    <x v="0"/>
    <d v="2020-02-10T00:00:00"/>
    <x v="0"/>
    <x v="155"/>
    <s v="Correct"/>
  </r>
  <r>
    <n v="965"/>
    <d v="2020-02-11T00:21:46"/>
    <s v="Tamara Weitzel"/>
    <s v="Terada, Ikuko"/>
    <s v="BCG; Umemura, Takuma; Andra Ciobanu; Bianca Metzler"/>
    <s v="RE: Attn. Ikuko: EVS - BCG - Update 1 - Reaserch: the tech development in Airbus and Boeing_RES1065053_February 10, 2019"/>
    <s v="Hi Ikuko,_x000d_  _x000d_   _x000d_  _x000d_  Thanks for your note. Our colleagues will be in a better position to update you on their delivery times based on their capacity._x000d_  _x000d_   _x000d_  _x000d_  We hope this is suitabl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Terada, Ikuko &lt;Terada.Ikuko@"/>
    <e v="#VALUE!"/>
    <n v="0"/>
    <x v="0"/>
    <d v="2020-02-10T00:00:00"/>
    <x v="0"/>
    <x v="126"/>
    <s v="Correct"/>
  </r>
  <r>
    <n v="966"/>
    <d v="2020-02-11T00:23:12"/>
    <s v="Tamara Weitzel"/>
    <s v="Barthelmess, Anton"/>
    <s v="BCG; Bianca Metzler"/>
    <s v="RE: Attn. Anton: EVS - BCG - Update 1 - Customer list research_RES1067786_February 10, 2020"/>
    <s v="Hi Anton,_x000d_  _x000d_   _x000d_  _x000d_  Thanks for your update. We will consider this request as closed as will release the capacity blocked for you._x000d_  _x000d_   _x000d_  _x000d_  Please do let us know in case you need our assistance in a future request.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Barthelmess, Anton &lt;Barthelmess.Anton@"/>
    <e v="#VALUE!"/>
    <n v="0"/>
    <x v="0"/>
    <d v="2020-02-10T00:00:00"/>
    <x v="0"/>
    <x v="172"/>
    <s v="Correct"/>
  </r>
  <r>
    <n v="967"/>
    <d v="2020-02-11T00:29:57"/>
    <s v="Tamara Weitzel"/>
    <s v="Gagnon.Nathan@bcg.com"/>
    <s v="BCG"/>
    <s v="Attn. Nathan: Evalueserve Acknowledgement: Deal Value Look up_RES1068381_February 10, 2020"/>
    <s v="Hi Nathan,_x000d_  _x000d_   _x000d_  _x000d_  Thanks for sharing this request with us._x000d_  _x000d_   _x000d_  _x000d_  Please note that the earliest capacity to assist you on this request is tomorrow, February 11, from our center in India. Given a go-ahead, our colleagues will be able to initiate efforts at 9:30 pm CST (February 10)._x000d_  _x000d_   _x000d_  _x000d_  Let us know if this timeline is suitable for you.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Monday, February 10, 2020 3:01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444 &lt;https://bcg.service-now.com/nav_to.do?uri=u_request_drs_kpo_evs.do%3Fsys_id=ee78d50b1b324c94b176964ead4bcbd2%26sysparm_stack=u_request_drs_kpo_evs_list.do&gt; _x000d_  Requestor: Gagnon Nathan_x000d_  Request Subject: Deal Value Look up_x000d_  Requested Deadline: _x000d_  _x000d_  Original Request:_x000d_  From: Gagnon.Nathan@"/>
    <e v="#VALUE!"/>
    <n v="0"/>
    <x v="0"/>
    <d v="2020-02-10T00:00:00"/>
    <x v="0"/>
    <x v="179"/>
    <s v="Correct"/>
  </r>
  <r>
    <n v="968"/>
    <d v="2020-02-11T00:35:09"/>
    <s v="Tamara Weitzel"/>
    <s v="Walton, Antoni"/>
    <s v="BCG"/>
    <s v="RE: Attn. Antoni: EVS Update: Look for R&amp;D spend and Revenues for a list of companies_RES1068381_February 10, 2020"/>
    <s v="Hi Antoni,_x000d_  _x000d_   _x000d_  _x000d_  Our colleagues should be able to deliver their outputs by latest their EOD, which is at 2:30 pm CET (February 11). However they will be in a better position to give more accurate information tomorrow._x000d_  _x000d_   _x000d_  _x000d_  Let us know in case of any update.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Walton, Antoni &lt;Walton.Antoni@"/>
    <e v="#VALUE!"/>
    <n v="0"/>
    <x v="0"/>
    <d v="2020-02-10T00:00:00"/>
    <x v="0"/>
    <x v="179"/>
    <s v="Correct"/>
  </r>
  <r>
    <n v="969"/>
    <d v="2020-02-11T00:38:30"/>
    <s v="Marcela Landaeta"/>
    <s v="Schips, Timo"/>
    <s v="BCG"/>
    <s v="RE: Attn. Timo: Evalueserve Update: Press research_RES1066945_February 10, 2020"/>
    <s v="Hi Timo_x000d_  _x000d_   _x000d_  _x000d_  We are coming back after 1 more hour of efforts invested on this request. We have conducted an open Internet search, as well on the NZZ direct website, for articles in regards of Schmolz +Bickenbach._x000d_  _x000d_  We were able to locate 2 more articles for NZZ and one extra article from another website. We have added them into our Word file attached (Articles in German)._x000d_  _x000d_   _x000d_  _x000d_  Please also note that new articles have been published for today 10th of February, let us know if you would like us to add them as well or we should hold them till our next update for Monday next week. _x000d_  _x000d_   _x000d_  _x000d_  Efforts Invested: 1 Hours (Total Hours: 6 Hours)_x000d_  _x000d_  Charge Code: 386186-10_x000d_  _x000d_   _x000d_  _x000d_  Way forward: Please review the work done so far and let us know in case of any remark. _x000d_  _x000d_   _x000d_  _x000d_  Looking forward to your comment.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10, 2020 1:19 PM_x000d_  To: Schips, Timo &lt;Schips.Timo@"/>
    <s v="386186-10_x000d_  "/>
    <n v="1"/>
    <x v="0"/>
    <d v="2020-02-10T00:00:00"/>
    <x v="101"/>
    <x v="157"/>
    <s v="Correct"/>
  </r>
  <r>
    <n v="970"/>
    <d v="2020-02-11T00:48:00"/>
    <s v="Tamara Weitzel"/>
    <s v="Gagnon, Nathan"/>
    <s v="BCG"/>
    <s v="RE: Attn. Nathan: Evalueserve Acknowledgement: Deal Value Look up_RES1068381_February 10, 2020"/>
    <s v="Hi Nathan,_x000d_  _x000d_   _x000d_  _x000d_  Thanks for your note and go-ahead. We will add this request in our colleagues’ pipeline for tomorrow .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Gagnon, Nathan &lt;Gagnon.Nathan@"/>
    <e v="#VALUE!"/>
    <n v="0"/>
    <x v="0"/>
    <d v="2020-02-10T00:00:00"/>
    <x v="0"/>
    <x v="179"/>
    <s v="Correct"/>
  </r>
  <r>
    <n v="971"/>
    <d v="2020-02-11T00:47:44"/>
    <s v="Angela Nunez"/>
    <s v="Gilkes, Tamara"/>
    <s v="BCG"/>
    <s v="RE: Attn. Tamara: Evalueserve Update: Sustainable Growth for Megaregions data request_RES1065841_February 7, 2020"/>
    <s v="Hi Tamara, _x000d_  _x000d_   _x000d_  _x000d_  Thank you for your reply._x000d_  _x000d_   _x000d_  _x000d_  We have already completed work on Transportation Emissions, and we are currently working on ‘Commute to work time (minutes)’, for this we are assessing ACS/Census website for years 2018 - 2010. First, we were trying to figure out how to extract all data in one table, however, after several tries, we are now extracting the data year by year, which is a bit time consuming since the website is not as user friendly as expected. _x000d_  _x000d_   _x000d_  _x000d_  We will share an update once we can get all the files and data. _x000d_  _x000d_   _x000d_  _x000d_  Best regards, _x000d_  _x000d_  Ángela_x000d_  _x000d_   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e v="#VALUE!"/>
    <n v="0"/>
    <x v="0"/>
    <d v="2020-02-10T00:00:00"/>
    <x v="0"/>
    <x v="149"/>
    <s v="Correct"/>
  </r>
  <r>
    <n v="972"/>
    <d v="2020-02-11T00:48:15"/>
    <s v="Bruno Pasten"/>
    <s v="Alnoaimi, Abdulrahman"/>
    <s v="BCG; Prashant Singh"/>
    <s v="RE: Attn. Abdulrahman: Evalueserve Update: Job titles of various board members_RES1067130_February 10, 2020"/>
    <s v="Hi Abdulrahman,_x000d_  _x000d_   _x000d_  _x000d_  Hope you had the chance to review our progress so far. We just wanted to notice that we will be able to deploy more analysts to your request in order to cover as much as we can by our EOD. Please let us know if you have any comments or re-alignments in order to proceed accordingly.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10, 2020 2:25 PM_x000d_  To: Alnoaimi, Abdulrahman &lt;Alnoaimi.Abdulrahman@"/>
    <e v="#VALUE!"/>
    <n v="0"/>
    <x v="0"/>
    <d v="2020-02-10T00:00:00"/>
    <x v="0"/>
    <x v="166"/>
    <s v="Correct"/>
  </r>
  <r>
    <n v="973"/>
    <d v="2020-02-11T00:49:45"/>
    <s v="Tamara Weitzel"/>
    <s v="Faulkner, Anna"/>
    <s v="BCG; Bianca Metzler"/>
    <s v="RE: Attn. Anna: EVS Acknowledgement: Company industry search_RES1068092_February 10, 2020"/>
    <s v="Hi anna,_x000d_  _x000d_   _x000d_  _x000d_  Thanks for your go-ahead. Our colleagues will work on your task tomorrow and cover the requested information.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Faulkner, Anna &lt;Faulkner.Anna@"/>
    <e v="#VALUE!"/>
    <n v="0"/>
    <x v="0"/>
    <d v="2020-02-10T00:00:00"/>
    <x v="0"/>
    <x v="175"/>
    <s v="Correct"/>
  </r>
  <r>
    <n v="974"/>
    <d v="2020-02-11T00:51:26"/>
    <s v="Nicolas Quagliotti"/>
    <s v="Larsen, Jonatan"/>
    <s v="BCG"/>
    <s v="RE: Attn. Jonatan: Evalueserve Update: Desktop research on the Chilean aquaculture vessel mar_RES1066814_Feb 10, 2020"/>
    <s v="Hi Jonatan,_x000d_  _x000d_   _x000d_  _x000d_  We have located the spec information for the new listed vessels, please find the updated file attached._x000d_  _x000d_   _x000d_  _x000d_  Additionally, please note that we were on our lunch break, hence, we have only spent about 20 minutes on the next part of the request (Feed Producers). So far, information for additional feed producers has been on the lower side. Kindly let us know if you would like us to cap efforts on this matter._x000d_  _x000d_   _x000d_  _x000d_  Efforts Invested: 0.5 Hours (Total Hours: 2.5 Hours)_x000d_  _x000d_  Charge Code: Pending_x000d_  _x000d_   _x000d_  _x000d_  Please let us know in case of any comments or changes. We plan on continuing work for Feed Players and Feed Carreirs and send you an update with as much as we can cover by our EOD (in about 3 hours), at latest.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s v="Pending_x000d_  _x000d_ "/>
    <n v="0.5"/>
    <x v="0"/>
    <d v="2020-02-10T00:00:00"/>
    <x v="116"/>
    <x v="155"/>
    <s v="Correct"/>
  </r>
  <r>
    <n v="975"/>
    <d v="2020-02-11T00:54:29"/>
    <s v="Bruno Pasten"/>
    <s v="Alnoaimi, Abdulrahman"/>
    <s v="BCG; Prashant Singh"/>
    <s v="RE: Attn. Abdulrahman: Evalueserve Update: Job titles of various board members_RES1067130_February 10, 2020"/>
    <s v="Hi Abdulrahman,_x000d_  _x000d_   _x000d_  _x000d_  Thank you for your prompt response. We will kindly wait for your comments and further guidelines. Meanwhile, we will continue working with the 2 analysts allocated for this task.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
    <e v="#VALUE!"/>
    <n v="0"/>
    <x v="0"/>
    <d v="2020-02-10T00:00:00"/>
    <x v="0"/>
    <x v="166"/>
    <s v="Correct"/>
  </r>
  <r>
    <n v="976"/>
    <d v="2020-02-11T01:56:04"/>
    <s v="Sofia Gonzalez"/>
    <s v="Stinton, William; Tan, Alethea"/>
    <s v="BCG; Tamara Weitzel"/>
    <s v="RE: Attn. Alethea: Evalueserve Update: Request for news scan on Coronavirus_RES1065660_February 06, 2020"/>
    <s v="Hi Will,_x000d_  _x000d_   _x000d_  _x000d_  Please see below the status of the countries you have listed. As of now we have completed work on China, Hong Kong, India and Australia which we sent with our previous update on Friday, February 7, and also have completed work on Malaysia, Japan and South Korea as of today’s work which will be sent EOD. _x000d_  _x000d_  Additionally, as requested, we will work on Singapore, Thailand and Taiwan in order to complete the list of prioritized countries and send results by our EOD (in around 1.5 hours). We will also focus the search on additional data regarding movement restrictions or changes in customs control._x000d_  _x000d_   _x000d_  _x000d_  Country_x000d_  _x000d_  Status_x000d_  _x000d_  China_x000d_  _x000d_  DONE (previous update)_x000d_  _x000d_  Hong Kong_x000d_  _x000d_  DONE (previous update)_x000d_  _x000d_  Singapore_x000d_  _x000d_  WIP (currently working on it)_x000d_  _x000d_  Malaysia_x000d_  _x000d_  DONE (sending with update EOD)_x000d_  _x000d_  Japan_x000d_  _x000d_  DONE (sending with update EOD)_x000d_  _x000d_  South Korea_x000d_  _x000d_  DONE (sending with update EOD)_x000d_  _x000d_  Thailand_x000d_  _x000d_  WIP (will initiate work shortly)_x000d_  _x000d_  India_x000d_  _x000d_  DONE (previous update)_x000d_  _x000d_  Taiwan_x000d_  _x000d_  WIP (will initiate work shortly)_x000d_  _x000d_  Australia_x000d_  _x000d_  DONE (previous update)_x000d_  _x000d_   _x000d_  _x000d_  We are glad to be of help!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tinton, William [mailto:Stinton.William@"/>
    <e v="#VALUE!"/>
    <n v="0"/>
    <x v="0"/>
    <d v="2020-02-10T00:00:00"/>
    <x v="0"/>
    <x v="136"/>
    <s v="Correct"/>
  </r>
  <r>
    <n v="977"/>
    <d v="2020-02-11T02:00:07"/>
    <s v="Bruno Pasten"/>
    <s v="Alnoaimi, Abdulrahman"/>
    <s v="BCG; Prashant Singh"/>
    <s v="RE: Attn. Abdulrahman: Evalueserve Update: Job titles of various board members_RES1067130_February 10, 2020"/>
    <s v="Hi Abdulrahman,_x000d_  _x000d_   _x000d_  _x000d_  Thank you for your reply. As of now, there are around 30 slides with an estimate of 285 profiles remaining (without including the completed work so far). Regarding hours invested, a rough estimate would give us around 71.5 hours to complete all the remaining entries, this would mean that if we allocate two analysts per day it can be ready in around 5 five days. However we can allocate multiple analysts and include other centers to work on this in order to reduce the final deliverable date. Given your go-ahead, we will book capacity accordingly._x000d_  _x000d_   _x000d_  _x000d_  Thank you for your response regarding the formatting, we will maintain the same approach.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
    <e v="#VALUE!"/>
    <n v="0"/>
    <x v="0"/>
    <d v="2020-02-10T00:00:00"/>
    <x v="0"/>
    <x v="166"/>
    <s v="Correct"/>
  </r>
  <r>
    <n v="978"/>
    <d v="2020-02-11T02:01:06"/>
    <s v="Tamara Weitzel"/>
    <s v="Spindler.Laura@bcg.com"/>
    <s v="BCG"/>
    <s v="Attn. Laura: EVS Acknowledgement: company reserach_RES1068546_February 10, 2020"/>
    <s v="Hi Laura,_x000d_  _x000d_   _x000d_  _x000d_  Thanks for sharing this request with us._x000d_  _x000d_   _x000d_  _x000d_  Please note that today we have limited capacity to assist you on this, however we have initiated efforts and we’ll send as much as we can complete by our EOD (in about 1.5 hours from now)._x000d_  _x000d_   _x000d_  _x000d_  In case we are not able to complete the task, our colleagues from India will continue working on this and send you the final output. We hope this is suitable for you.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10T00:00:00"/>
    <x v="0"/>
    <x v="180"/>
    <s v="Correct"/>
  </r>
  <r>
    <n v="979"/>
    <d v="2020-02-11T02:05:26"/>
    <s v="Nicolas Quagliotti"/>
    <s v="Larsen, Jonatan"/>
    <s v="BCG"/>
    <s v="RE: Attn. Jonatan: Evalueserve Update: Desktop research on the Chilean aquaculture vessel mar_RES1066814_Feb 10, 2020"/>
    <s v="No problem, Jonatan!_x000d_  _x000d_  We will compile our findings and send you an update in about 20 minutes._x000d_  _x000d_   _x000d_  _x000d_  Hope this is suitable for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e v="#VALUE!"/>
    <n v="0"/>
    <x v="0"/>
    <d v="2020-02-10T00:00:00"/>
    <x v="0"/>
    <x v="155"/>
    <s v="Correct"/>
  </r>
  <r>
    <n v="980"/>
    <d v="2020-02-11T02:39:38"/>
    <s v="Nicolas Quagliotti"/>
    <s v="Larsen, Jonatan"/>
    <s v="BCG"/>
    <s v="RE: Attn. Jonatan: Evalueserve Update: Desktop research on the Chilean aquaculture vessel mar_RES1066814_Feb 10, 2020"/>
    <s v="Hi Jonatan,_x000d_  _x000d_   _x000d_  _x000d_  Apologies for the delay. Please find an update for your request._x000d_  _x000d_   _x000d_  _x000d_  So far, we were not able to locate any more Feed Producers operating in Chile. During our research, we came across a recent event regarding the 4 main players (Biomar, Salmofood, Skretting and Cargill), involved in a collusion scandal (link &lt;https://salmonbusiness.com/chilean-authorities-accuse-four-salmon-feed-producers-of-price-fixing-and-seek-70-million-fine/&gt; )._x000d_  _x000d_   _x000d_  _x000d_  For Feed Carriers, we have located 3 companies providing this service so far, Frasal, Transmarko and Navsur, including their vessels. We have listed the vessels that we could confirm they have Feed Transportation capability (highlighted in yellow), mentioned in their spec or through press releases / open Internet search. However, most of the vessels listed by these companies are for ‘Cabotage services’ and do not specify if these include Feed Transportation. We believe that, by conducting Press searches, we might be able to check if these are actually vessels for Feed Transportation, however, this might be time consuming. Please let us know if you would like us to conduct this research._x000d_  _x000d_   _x000d_  _x000d_  Efforts Invested: 2 Hours (Total Hours: 4.5 Hours)_x000d_  _x000d_  Charge Code: Pending_x000d_  _x000d_   _x000d_  _x000d_  Way forward: please review the work done so far and let us know in case of any comments. In the meantime, we will continue our research for more Feed Carriers. However, please note that that we close operations in about one hour._x000d_  _x000d_   _x000d_  _x000d_  Looking forward to your answer.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s v="Pending_x000d_  _x000d_ "/>
    <n v="2"/>
    <x v="0"/>
    <d v="2020-02-10T00:00:00"/>
    <x v="116"/>
    <x v="155"/>
    <s v="Correct"/>
  </r>
  <r>
    <n v="981"/>
    <d v="2020-02-11T03:20:43"/>
    <s v="Tamara Weitzel"/>
    <s v="Spindler, Laura"/>
    <s v="BCG"/>
    <s v="Attn. Laura: EVS Update: company reserach_RES1068546_February 10, 2020"/>
    <s v="Hi Laura,_x000d_  _x000d_   _x000d_  _x000d_  Please find attached an excel file with the information requested for your request._x000d_  _x000d_   _x000d_  _x000d_  Please note that we have been able to cover 3 companies out of the 4 listed. We have mainly compiled the requested information from the company websites and use databases (Orbis, Dun &amp; Bradstreet) for the financial information. Most of the information was available, however information on the clients was a little scarce. We were unable to identify the company Loja as we did not get any result related to a web hosting company, moreover the word “Loja” means Store in Portuguese, which make the search even more difficult._x000d_  _x000d_   _x000d_  _x000d_  Efforts Invested: 2 Hours_x000d_  _x000d_  Charge Code: 397273-10_x000d_  _x000d_   _x000d_  _x000d_  Way Forward: It would be great if you could give us more details to identify the pending company “Loja,” so our colleagues from India can continue working on the task and cover this company after they resume operations._x000d_  _x000d_   _x000d_  _x000d_  Looking forward to your comments.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pindler, Laura &lt;Spindler.Laura@"/>
    <s v="397273-10_x000d_  "/>
    <n v="2"/>
    <x v="0"/>
    <d v="2020-02-10T00:00:00"/>
    <x v="53"/>
    <x v="180"/>
    <s v="Correct"/>
  </r>
  <r>
    <n v="982"/>
    <d v="2020-02-11T03:21:05"/>
    <s v="Angela Nunez"/>
    <s v="Gilkes, Tamara"/>
    <s v="BCG"/>
    <s v="RE: Attn. Tamara: Evalueserve Update: Sustainable Growth for Megaregions data request_RES1065841_February 11, 2020"/>
    <s v="Hi Tamara, _x000d_  _x000d_   _x000d_  _x000d_  Thank you for your Email. _x000d_  _x000d_   _x000d_  _x000d_  We are sharing an update containing Transportation Emissions and Commuting, we are also attaching Backup documents for Commuting. _x000d_  _x000d_   _x000d_  _x000d_  Points to note: _x000d_  _x000d_  *         For Transportation Emissions,  we were not able to locate data for Munich and Amsterdam, we believe that for this, there are some language constraints. For Brussels, we were able to locate a number for 2008 in a 2016, however, we did not directly included it as the unit was not clear for us (The report is in French, hence we are facing language constraints). In the case of Singapore and Kuala Lumpur, we were not able to locate specific data for the cities, hence, we included countrywide data. _x000d_  _x000d_  *         Additionally, as mentioned before, we took data from 2018 – 2010 from the Census and after some time spent, we came across the Fact Finder data from which we were able to locate data for 2009 – 2006 (As per information found “Prior to the 2010 Census, previous censuses asked about commuting. Commuting data is no longer included in censuses, but rather through the ACS”). All the data commuting data is in the ‘Commuting Clean’, we have also included “Commuting raw data’ which includes margin of errors for the data. _x000d_  _x000d_  *         We have come across this ‘Average Travel Time to Work in the United States by Metro Area’ &lt;https://www.census.gov/library/visualizations/interactive/work-travel-time.html&gt;  from 2019 that might be useful for you. _x000d_  _x000d_   _x000d_  _x000d_  Unfortunately, we are closing operations soon, but we will be happy to discuss next steps tomorrow, February 11. Please note that our Chile center resumes operations at around 4.30am Pacific time, however in case it is more suitable for you, you can share next steps via Email so we can initiate work as soon as we are back in the office. _x000d_  _x000d_   _x000d_  _x000d_  Efforts Invested: 6.5 Hours (18.5 Hours)_x000d_  _x000d_  Charge Code: 330502-16_x000d_  _x000d_   _x000d_  _x000d_  Way forward: Please review the work done so far and let us know your thoughts on this. We will be waiting for further instructions before continuing work in order to avoid duplicate work and to not compromise your budget. _x000d_  _x000d_   _x000d_  _x000d_  Looking forward to your reply and further guidance.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s v="330502-16_x000d_  "/>
    <n v="6.5"/>
    <x v="0"/>
    <d v="2020-02-10T00:00:00"/>
    <x v="102"/>
    <x v="149"/>
    <s v="Correct"/>
  </r>
  <r>
    <n v="983"/>
    <d v="2020-02-11T03:24:37"/>
    <s v="Tamara Weitzel"/>
    <s v="Fuchs.Christina@bcg.com"/>
    <s v="BCG"/>
    <s v="Attn. Christina: Evalueserve Acknowledgement: Price list audio eqipment_RES1068590_February 10, 2020"/>
    <s v="Hi Christina,_x000d_  _x000d_   _x000d_  _x000d_  Thanks for sharing this request with us._x000d_  _x000d_   _x000d_  _x000d_  Please note that we can assist you on this request tomorrow, February 11, from our center in India. Our colleagues will be able to initiate efforts after they resume operations at 4:30 am CET (February 11)._x000d_  _x000d_   _x000d_  _x000d_  Our colleagues will update you on delivery timelines and let you know in case they have any question or doub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10T00:00:00"/>
    <x v="0"/>
    <x v="181"/>
    <s v="Correct"/>
  </r>
  <r>
    <n v="984"/>
    <d v="2020-02-11T03:27:17"/>
    <s v="Llindrisca Figueroa"/>
    <s v="Spindler, Laura"/>
    <s v="BCG; Tamara Weitzel; Rajat Jain (Caps-08)"/>
    <s v="Attn. Laura: Evalueserve Update6: Integrations _RES1062183_ February 07, 2020"/>
    <s v="Hello Laura, _x000d_  _x000d_   _x000d_  _x000d_  Please find attached an update for your request. _x000d_  _x000d_   _x000d_  _x000d_  Today, we worked on Acumbamail and we began to search for the headquarters of each integration. Also, we spent some time on the GoDaddy website, we created an account, however, we are still not able to find a list of integrations. _x000d_  _x000d_   _x000d_  _x000d_  We were able to deploy multiple analysts and we covered 440 headquarters. Note that this task is not as straight forward as expected. Indeed, the integration name is not always the name of the author/company. Hence it requires us to confirm first, who the author of the integration is, and then search for the headquarter of this company. Several times, the headquarter is not provided (we used N/A in those cases). We added a column for the sources and please refer to the comments column for any relevant information on the data provided (e.g. the author’s name). We estimate that it would take us around 80 additional hours of efforts to complete the list of headquarters (note that this is an estimate and you will be charged according to the real efforts invested). Please let us know if this is fine with you. _x000d_  _x000d_   _x000d_  _x000d_  As requested, we are leaving Zoho on hold until we complete the list of headquarters. _x000d_  _x000d_   _x000d_  _x000d_  Efforts Invested: 14 Hours (Total Hours: 46 Hours)_x000d_  _x000d_  Charge Code: 397273-10_x000d_  _x000d_   _x000d_  _x000d_  Way forward: Please review the work done so far and let us know if you have any remarks. We will continue working on this tomorrow, Tuesday, February 11, as soon as we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Monday, February 10, 2020 11:34 AM_x000d_  To: Spindler, Laura &lt;Spindler.Laura@"/>
    <s v="397273-10_x000d_  "/>
    <n v="14"/>
    <x v="0"/>
    <d v="2020-02-10T00:00:00"/>
    <x v="53"/>
    <x v="65"/>
    <s v="Correct"/>
  </r>
  <r>
    <n v="985"/>
    <d v="2020-02-11T03:29:18"/>
    <s v="Tamara Weitzel"/>
    <s v="Fuchs.Christina@bcg.com"/>
    <s v="BCG"/>
    <s v="Attn. Christina: Evalueserve Acknowledgement: Revenues players_RES1068601_February 10, 2020"/>
    <s v="Hi Christina,_x000d_  _x000d_   _x000d_  _x000d_  Thanks for sharing this request with us._x000d_  _x000d_   _x000d_  _x000d_  Please note that we can assist you on this request tomorrow, February 11, from our center in India. Our colleagues will be able to initiate efforts after they resume operations at 4:30 am CET (February 11)._x000d_  _x000d_   _x000d_  _x000d_  Our colleagues will update you on delivery timelines and let you know in case they have any question or doub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10T00:00:00"/>
    <x v="0"/>
    <x v="182"/>
    <s v="Correct"/>
  </r>
  <r>
    <n v="986"/>
    <d v="2020-02-11T03:34:43"/>
    <s v="Tamara Weitzel"/>
    <s v="Quitman.Harrison@bcg.com"/>
    <s v="BCG"/>
    <s v="Attn. Harrison: Evalueserve Acknowledgement: Data capture for Equinor_RES1068608_February 10, 2020"/>
    <s v="Hi Harrison,_x000d_  _x000d_   _x000d_  _x000d_  Thanks for sharing this request with us._x000d_  _x000d_   _x000d_  _x000d_  Please note that we can assist you on this request today, February 10, from our center in India. Our colleagues will be able to initiate efforts after they resume operations at 7:30 pm PST (February 10)._x000d_  _x000d_   _x000d_  _x000d_  They will update you on delivery timelines and let you know in case they have any question or doub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
    <e v="#VALUE!"/>
    <n v="0"/>
    <x v="0"/>
    <d v="2020-02-10T00:00:00"/>
    <x v="0"/>
    <x v="183"/>
    <s v="Correct"/>
  </r>
  <r>
    <n v="987"/>
    <d v="2020-02-11T03:37:09"/>
    <s v="Sofia Gonzalez"/>
    <s v="Stinton, William; Tan, Alethea"/>
    <s v="BCG; Tamara Weitzel"/>
    <s v="RE: Attn. Alethea: Evalueserve Update 2: Request for news scan on Coronavirus_RES1065660_February 10, 2020"/>
    <s v="Hi Alethea and Will,_x000d_  _x000d_   _x000d_  _x000d_  Please find attached today’s update._x000d_  _x000d_   _x000d_  _x000d_  We have been able to complete 14 countries today, giving a total of 28 countries covered and 12 left to work on. _x000d_  _x000d_   _x000d_  _x000d_  Points to note_x000d_  _x000d_   _x000d_  _x000d_  •        Countries highlighted in yellow are the prioritized countries listed in your previous email._x000d_  _x000d_  •        For Hong Kong the amount of infected people rose in the past 2 days so we added a hidden comment with the current number and highlighted the cell for your reference._x000d_  _x000d_  •        For France, Australia and China we were able to locate some guidelines on how to handle port operations in current coronavirus scenario, so we added this information accordingly updating column G “Other relevant news”._x000d_  _x000d_  •        Regarding the previous point, we have updated information on column G “Other relevant news” in which we added data regarding movement restrictions or changes in customs control. For this we came across this website &lt;https://webcache.googleusercontent.com/search?q=cache:PcvYlU-DbUoJ:https://www.nepia.com/industry-news/coronavirus-outbreak-impact-on-shipping/+&amp;cd=1&amp;hl=es-419&amp;ct=clnk&amp;gl=cl&gt;  that contains information that impacts ship operations by country. However, please note that not all the countries in scope are mentioned._x000d_  _x000d_  •        When information was not available or not mentioned in press releases or Government webpages, we have added “n/a”. Please note that some countries did not have strict guidelines for quarantine and/or travel; they mainly provided advice._x000d_  _x000d_  •        Countries highlighted in green are WIP for tomorrow._x000d_  _x000d_   _x000d_  _x000d_  Efforts Invested: 15 Hours (Total Hours: 27 Hours)_x000d_  _x000d_  Charge Code: 247767-57_x000d_  _x000d_   _x000d_  _x000d_  Way Forward: Please review the work done so far and let us know in case of any questions or comments. We will continue work on the remaining countries tomorrow Tuesday, February 11, from our Chile center once we resume operations for the day at 12.00 London time (9AM Chile time), unless suggested otherwise._x000d_  _x000d_   _x000d_  _x000d_  Looking forward to your comments._x000d_  _x000d_   _x000d_  _x000d_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Monday, February 10, 2020 5:26 PM_x000d_  To: Stinton, William &lt;Stinton.William@"/>
    <s v="247767-57_x000d_  "/>
    <n v="15"/>
    <x v="0"/>
    <d v="2020-02-10T00:00:00"/>
    <x v="48"/>
    <x v="136"/>
    <s v="Correct"/>
  </r>
  <r>
    <n v="988"/>
    <d v="2020-02-11T03:39:15"/>
    <s v="Tamara Weitzel"/>
    <s v="Beskin.Claire@bcg.com"/>
    <s v="Baker.Christopher@bcg.com; Teixeira.Duane@bcg.com; BCG"/>
    <s v="Attn. Claire: Evalueserve Acknowledgement: Store growth in the U.S._RES1068629_February 10, 2020"/>
    <s v="Hi Claire,_x000d_  _x000d_   _x000d_  _x000d_  Thanks for sharing this request with us._x000d_  _x000d_   _x000d_  _x000d_  We can assist you on this request Tomorrow, February 11, from our center in India. Our colleagues will be able to initiate efforts after they resume operations at 10:30 pm EST (February 10)._x000d_  _x000d_   _x000d_  _x000d_  Please note that by the time they start working on the task, they will not be able to reach out to you due to time difference, please let us know in case of any updat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Request Management System &lt;bcg@service-now.com&gt; _x000d_  Sent: Monday, February 10, 2020 6:24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8629 &lt;https://bcg.service-now.com/nav_to.do?uri=u_request_drs_kpo_evs.do%3Fsys_id=632706031bba4c94b176964ead4bcb0c%26sysparm_stack=u_request_drs_kpo_evs_list.do&gt; _x000d_  Requestor: Beskin Claire_x000d_  Request Subject: EValueServe request : Store growth in the U.S._x000d_  Requested Deadline: _x000d_  _x000d_  Original Request:_x000d_  From: Beskin.Claire@"/>
    <e v="#VALUE!"/>
    <n v="0"/>
    <x v="0"/>
    <d v="2020-02-10T00:00:00"/>
    <x v="0"/>
    <x v="184"/>
    <s v="Correct"/>
  </r>
  <r>
    <n v="989"/>
    <d v="2020-02-11T03:42:48"/>
    <s v="Tamara Weitzel"/>
    <s v="Bechara, Wissam"/>
    <s v="BCG; Mujtaba, Syed Aaqib; Nicolas Quagliotti; Prince Girdhar; Bianca Metzler"/>
    <s v="RE: Attn. Wissam: Evalueserve Update: KSA tourism specific data/ Other worldwide destinations tourism specific data_RES1066519_February 10, 2020"/>
    <s v="Hi Wissam,_x000d_  _x000d_   _x000d_  _x000d_  Thanks for sharing this follow up task. Please note that our colleagues from India will be able to assist you on your task tomorrow, February 11, after they resume operations at 7:30 am GST (February 11)._x000d_  _x000d_   _x000d_  _x000d_  They will get back to you before initiating efforts and let you know in case of any question.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Bechara, Wissam &lt;Bechara.Wissam@"/>
    <e v="#VALUE!"/>
    <n v="0"/>
    <x v="0"/>
    <d v="2020-02-10T00:00:00"/>
    <x v="0"/>
    <x v="154"/>
    <s v="Correct"/>
  </r>
  <r>
    <n v="990"/>
    <d v="2020-02-11T03:45:11"/>
    <s v="Tamara Weitzel"/>
    <s v="Vekilov, Dessy"/>
    <s v="BCG; Bianca Metzler"/>
    <s v="RE: Attn. Dessy: EVS Acknowledgement: NOC/IOC financials_RES1068266_January 10, 2020"/>
    <s v="Hi Dessy,_x000d_  _x000d_   _x000d_  _x000d_  Thanks for your update. We will consider this task as cancelled rom your end and release the capacity booked for you._x000d_  _x000d_   _x000d_  _x000d_  Please do reach out to us in case you need our assistance in a future request.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Vekilov, Dessy &lt;Vekilov.Dessy@"/>
    <e v="#VALUE!"/>
    <n v="0"/>
    <x v="0"/>
    <d v="2020-02-10T00:00:00"/>
    <x v="0"/>
    <x v="177"/>
    <s v="Correct"/>
  </r>
  <r>
    <n v="991"/>
    <d v="2020-02-11T03:45:00"/>
    <s v="Nicolas Quagliotti"/>
    <s v="Larsen, Jonatan"/>
    <s v="BCG"/>
    <s v="RE: Attn. Jonatan: Evalueserve Update: Desktop research on the Chilean aquaculture vessel mar_RES1066814_Feb 10, 2020"/>
    <s v="Hi Jonatan,_x000d_  _x000d_   _x000d_  _x000d_  Please find attached an update for your request._x000d_  _x000d_   _x000d_  _x000d_  During the past hour, we were able to locate one more vessel for Transmarko, spec for the vessels and information for Detroit &lt;https://www.detroit.cl/servicios-maritimos-portuarios/?lang=en&gt;  S.A. which provides transportation of salmon food, however, it seems that the company does not disclose information regarding its fleet. Additionally, we came across a list of vessels that provide Aquaculture services in Chile &lt;http://www.sernapesca.cl/sites/default/files/naves_prestadoras_de_servicios_de_acuicultura_20200210v2.pdf&gt; , published by Sernapesca (updated as of February 10, 2020), including their names and type of vessels, such as Wellboats, that we thought might be useful for your._x000d_  _x000d_   _x000d_  _x000d_  Regarding your query, we believe that we might be able to identify more Feed carriers. However, as per our current research, not all the listed vessels in the company websites provide information that allows us to confirm that these are being used as Feed carriers._x000d_  _x000d_   _x000d_  _x000d_  In addition, we have noticed that some ‘Multipurporse’ or ‘Cabotage’ provide Feed transportation services. Hence, what we can offer is to include all the ‘Multipurpose’ and ‘Cabotage’ vessels, run a quick press search and confirm the data. If we are not able to confirm, we will keep them on the list, highlighted for your reference._x000d_  _x000d_   _x000d_  _x000d_  Efforts Invested: 1 Hours (Total Hours: 5.5 Hours)_x000d_  _x000d_  Charge Code: Pending_x000d_  _x000d_   _x000d_  _x000d_  Way forward: Please let us know your thoughts on this. Nevertheless, we have booked capacity in order to continue working on this task, tomorrow Tuesday, February 11, once we resume operations, in case you would like us to.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s v="Pending_x000d_  _x000d_ "/>
    <n v="1"/>
    <x v="0"/>
    <d v="2020-02-10T00:00:00"/>
    <x v="116"/>
    <x v="155"/>
    <s v="Correct"/>
  </r>
  <r>
    <n v="992"/>
    <d v="2020-02-11T03:48:59"/>
    <s v="Tamara Weitzel"/>
    <s v="Spindler, Laura"/>
    <s v="BCG"/>
    <s v="RE: Attn. Laura: EVS Update: company reserach_RES1068546_February 10, 2020"/>
    <s v="Hi Laura,_x000d_  _x000d_   _x000d_  _x000d_  Thanks for sharing the company’s website. Our colleagues from India will cover this company and send toy the final output after they resume operations. In case of language constraints (the company is from Brazil), we can work on this company tomorrow from our office in Chile._x000d_  _x000d_   _x000d_  _x000d_  Best regards,_x000d_  _x000d_  Tamara_x000d_  _x000d_   _x000d_  _x000d_  Tamara Weitzel | Research Lead | Evalueserve | +56 32 299 6100 (Extn. 6201) _x000d_  _x000d_   _x000d_  _x000d_  Evalueserve Chile S.A., Alvarez 646, Piso-10, Edf. Alcazar, Viña del Mar, 2580107 Chile_x000d_  _x000d_   _x000d_  _x000d_  From: Spindler, Laura &lt;Spindler.Laura@"/>
    <e v="#VALUE!"/>
    <n v="0"/>
    <x v="0"/>
    <d v="2020-02-10T00:00:00"/>
    <x v="0"/>
    <x v="180"/>
    <s v="Correct"/>
  </r>
  <r>
    <n v="993"/>
    <d v="2020-02-11T03:49:52"/>
    <s v="Tamara Weitzel"/>
    <s v="Quitman, Harrison"/>
    <s v="BCG"/>
    <s v="RE: Attn. Harrison: Evalueserve Acknowledgement: Data capture for Equinor_RES1068608_February 10, 2020"/>
    <s v="Hi Harrison,_x000d_  _x000d_   _x000d_  _x000d_  Thanks for your note and go-ahead. We will add this request in our colleagues’ pipeline for tomorrow._x000d_  _x000d_   _x000d_  _x000d_  Bets regards,_x000d_  _x000d_  Tamara_x000d_  _x000d_   _x000d_  _x000d_  Tamara Weitzel | Research Lead | Evalueserve | +56 32 299 6100 (Extn. 6201) _x000d_  _x000d_   _x000d_  _x000d_  Evalueserve Chile S.A., Alvarez 646, Piso-10, Edf. Alcazar, Viña del Mar, 2580107 Chile_x000d_  _x000d_   _x000d_  _x000d_  From: Quitman, Harrison &lt;Quitman.Harrison@"/>
    <e v="#VALUE!"/>
    <n v="0"/>
    <x v="0"/>
    <d v="2020-02-10T00:00:00"/>
    <x v="0"/>
    <x v="183"/>
    <s v="Correct"/>
  </r>
  <r>
    <n v="994"/>
    <d v="2020-02-11T03:54:18"/>
    <s v="Bruno Pasten"/>
    <s v="Alnoaimi, Abdulrahman"/>
    <s v="BCG; Prashant Singh"/>
    <s v="RE: Attn. Abdulrahman: Evalueserve Update: Job titles of various board members_RES1067130_February 10, 2020"/>
    <s v="Hi Abdulrahman,_x000d_  _x000d_   _x000d_  _x000d_  Thank you for your reply and go-ahead. Please find attached an update for your request. As of now, we have been able to cover 24 entries an completed 4 slides following the previously stated methodology. Below you can find a table with the progress so far:_x000d_  _x000d_   _x000d_  _x000d_  Slide_x000d_  _x000d_  Progress_x000d_  _x000d_   _x000d_  _x000d_  Slide_x000d_  _x000d_  Progress_x000d_  _x000d_   _x000d_  _x000d_  Slide_x000d_  _x000d_  Progress_x000d_  _x000d_  4_x000d_  _x000d_  Complete_x000d_  _x000d_   _x000d_  _x000d_  35_x000d_  _x000d_  Not started_x000d_  _x000d_   _x000d_  _x000d_  70_x000d_  _x000d_  Not started_x000d_  _x000d_   6_x000d_  _x000d_  Work in progress_x000d_  _x000d_   _x000d_  _x000d_  37_x000d_  _x000d_  Not started_x000d_  _x000d_   _x000d_  _x000d_  74_x000d_  _x000d_  Not started_x000d_  _x000d_  10_x000d_  _x000d_  Complete_x000d_  _x000d_   _x000d_  _x000d_  46_x000d_  _x000d_  Not started_x000d_  _x000d_   _x000d_  _x000d_  78_x000d_  _x000d_  Not started_x000d_  _x000d_  16_x000d_  _x000d_  Complete_x000d_  _x000d_   _x000d_  _x000d_  48_x000d_  _x000d_  Not started_x000d_  _x000d_   _x000d_  _x000d_  82_x000d_  _x000d_  Not started_x000d_  _x000d_  18_x000d_  _x000d_  Not started_x000d_  _x000d_   _x000d_  _x000d_  52_x000d_  _x000d_  Not started_x000d_  _x000d_   _x000d_  _x000d_  84_x000d_  _x000d_  Not started_x000d_  _x000d_  20_x000d_  _x000d_  Complete_x000d_  _x000d_   _x000d_  _x000d_  54_x000d_  _x000d_  Not started_x000d_  _x000d_   _x000d_  _x000d_  86_x000d_  _x000d_  Not started_x000d_  _x000d_  22_x000d_  _x000d_  Not started_x000d_  _x000d_   _x000d_  _x000d_  56_x000d_  _x000d_  Not started_x000d_  _x000d_   _x000d_  _x000d_  90_x000d_  _x000d_  Not started_x000d_  _x000d_  24_x000d_  _x000d_  Not started_x000d_  _x000d_   _x000d_  _x000d_  58_x000d_  _x000d_  Not started_x000d_  _x000d_   _x000d_  _x000d_  92_x000d_  _x000d_  Not started_x000d_  _x000d_  26_x000d_  _x000d_  Not started_x000d_  _x000d_   _x000d_  _x000d_  60_x000d_  _x000d_  Not started_x000d_  _x000d_   _x000d_  _x000d_  94_x000d_  _x000d_  Not started_x000d_  _x000d_  28_x000d_  _x000d_  Not started_x000d_  _x000d_   _x000d_  _x000d_  62_x000d_  _x000d_  Not started_x000d_  _x000d_   _x000d_  _x000d_  98_x000d_  _x000d_  Not started_x000d_  _x000d_  29_x000d_  _x000d_  Not started_x000d_  _x000d_   _x000d_  _x000d_  64_x000d_  _x000d_  Not started_x000d_  _x000d_   _x000d_  _x000d_   _x000d_  _x000d_   _x000d_  _x000d_  33_x000d_  _x000d_  Not started_x000d_  _x000d_   _x000d_  _x000d_  68_x000d_  _x000d_  Not started_x000d_  _x000d_   _x000d_  _x000d_   _x000d_  _x000d_   _x000d_  _x000d_   _x000d_  _x000d_  Efforts Invested: 6 Hours (Total Hours: 10.5 Hours)_x000d_  _x000d_  Charge Code: 64503-01_x000d_  _x000d_   _x000d_  _x000d_  Way forward: For tomorrow, we will deploy multiple analysts in order to speed up the process and will keep you updated on the capacity allocated to this task. As requested, we will send you a daily update of the work done.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Alnoaimi, Abdulrahman [mailto:Alnoaimi.Abdulrahman@"/>
    <s v="64503-01_x000d_  _x000d_"/>
    <n v="6"/>
    <x v="0"/>
    <d v="2020-02-10T00:00:00"/>
    <x v="55"/>
    <x v="166"/>
    <s v="Correct"/>
  </r>
  <r>
    <n v="995"/>
    <d v="2020-02-11T09:52:59"/>
    <s v="Sakshi Sharma"/>
    <s v="SriGanesh.LB@bcg.com"/>
    <s v="BCG"/>
    <s v="Attn. SriGanesh: Evalueserve Update: Material screening- Ferro Alloys and AL_RES1066547_February 11, 2020"/>
    <s v="Hi Ganesh,_x000d_  _x000d_   _x000d_  _x000d_  I hope you had a chance to review the shared work. _x000d_  _x000d_   _x000d_  _x000d_  I am resuming work on the remaining 41 companies from the tab ‘Ferro Silico manganese’ and 8 companies from the tab ‘AL’. To carry out the research, I will refer to the company websites, their IR materials (for public companies) and leverage Factiva, EMIS and Orbis databases (for private companies). _x000d_  _x000d_   _x000d_  _x000d_  I will share my findings with you, covering as many companies as possible, by 7 pm IST, today (February 11, 2020). _x000d_  _x000d_   _x000d_  _x000d_  Let me know in case of any changes. _x000d_  _x000d_   _x000d_  _x000d_  Regards,_x000d_  _x000d_  Sakshi 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kshi Sharma _x000d_  Sent: 10 February 2020 19:17_x000d_  To: SriGanesh.LB@"/>
    <e v="#VALUE!"/>
    <n v="0"/>
    <x v="1"/>
    <d v="2020-02-11T00:00:00"/>
    <x v="0"/>
    <x v="159"/>
    <s v="Correct"/>
  </r>
  <r>
    <n v="996"/>
    <d v="2020-02-11T10:04:22"/>
    <s v="Prashant Singh"/>
    <s v="Jarusombathi, Sethapong; Kan, Shing Chun; Estrellita, Vania"/>
    <s v="BCG; Tamara Weitzel; Katherine Arcaya; Bianca Metzler"/>
    <s v="RE: Attn. Vania/Daniel: Evalueserve Request Receipt: RE: [Request] Company profile data_ February 11, 2020"/>
    <s v="Hi Sethapong,_x000d_  _x000d_   _x000d_  _x000d_  Thank you for your Email._x000d_  _x000d_   _x000d_  _x000d_  As suggested, we will reserve the capacity for Wednesday, February 12, 2020. Please share the request details for the team to initiate work on the request tomorrow and we will reach out to you with a detailed methodology and expected delivery timelines once we initiate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Jarusombathi, Sethapong &lt;Jarusombathi.Sethapong@"/>
    <e v="#VALUE!"/>
    <n v="0"/>
    <x v="1"/>
    <d v="2020-02-11T00:00:00"/>
    <x v="0"/>
    <x v="7"/>
    <s v="Correct"/>
  </r>
  <r>
    <n v="997"/>
    <d v="2020-02-11T10:10:24"/>
    <s v="Smarth Grover"/>
    <s v="Mujtaba.SyedAaqib@bcg.com"/>
    <s v="DaherMansour.Jean@bcg.com; BCG"/>
    <s v="Attn. Aaqib: Evalueserve Capacity Release: Need help on travel research_RES1057309_February 11, 2020"/>
    <s v="Hi Aaqib,_x000d_  _x000d_   _x000d_  _x000d_  Thank you for your reply._x000d_  _x000d_   _x000d_  _x000d_  As suggested, I am seizing my efforts on the request for now, and releasing the capacity booked for this request today. Please feel free to reach out to us in case you require further assistance on any other task, and we would be happy to book the earliest available capacity to assist you, accordingly.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10 February 2020 22:02_x000d_  To: Mujtaba, Syed Aaqib &lt;Mujtaba.SyedAaqib@"/>
    <e v="#VALUE!"/>
    <n v="0"/>
    <x v="1"/>
    <d v="2020-02-11T00:00:00"/>
    <x v="0"/>
    <x v="0"/>
    <s v="Correct"/>
  </r>
  <r>
    <n v="998"/>
    <d v="2020-02-11T10:21:54"/>
    <s v="Sanprati Sharma"/>
    <s v="Bechara.Wissam@bcg.com"/>
    <s v="BCG; Mujtaba, Syed Aaqib; Nicolas Quagliotti; Tamara Weitzel"/>
    <s v="Attn. Wissam: Evalueserve Update: KSA tourism specific data/ Other worldwide destinations tourism specific data_RES1066519_February 11, 2020"/>
    <s v="Hi Wissam,_x000d_  _x000d_   _x000d_  _x000d_  Thank you for sharing the additional task._x000d_  _x000d_   _x000d_  _x000d_  I am initiating work to gather information regarding, the number of day trips that a resident of the shared list of 17 counties do, in a year. To locate the required information on the ask, I will leverage Factiva database, followed by a conducting a General Internet search._x000d_  _x000d_   _x000d_  _x000d_  I will share my findings, compiled in an Excel file, by 5.30 pm Dubai time, today (February 11,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mara Weitzel &lt;Tamara.Weitzel@evalueserve.com &lt;mailto:Tamara.Weitzel@evalueserve.com&gt; &gt; _x000d_  Sent: 11 February 2020 03:43_x000d_  To: Bechara, Wissam &lt;Bechara.Wissam@"/>
    <e v="#VALUE!"/>
    <n v="0"/>
    <x v="1"/>
    <d v="2020-02-11T00:00:00"/>
    <x v="0"/>
    <x v="154"/>
    <s v="Correct"/>
  </r>
  <r>
    <n v="999"/>
    <d v="2020-02-11T10:27:06"/>
    <s v="Aman Bansal"/>
    <s v="Khairallah.Hajar@bcg.com"/>
    <s v="BCG"/>
    <s v="Attn. Hajar: Evalueserve Update: Warehouses geodis_RES1063197_February 11, 2020"/>
    <s v="Hi Hajar,_x000d_  _x000d_   _x000d_  _x000d_  Thank you for the follow-up._x000d_  _x000d_   _x000d_  _x000d_  We are resuming work to capture the requested information for the remaining 18 Geodis warehouses. As suggested, we will prioritize work on Italy and post-completing work on Geodis warehouses in Italy, we will work on the other warehouses, by following the previously communicated methodology._x000d_  _x000d_   _x000d_  _x000d_  We will share the final output with you by 9:30 AM Paris time, today (February 11, 2020)._x000d_  _x000d_   _x000d_  _x000d_  Let me know in case of any change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hairallah, Hajar &lt;Khairallah.Hajar@"/>
    <e v="#VALUE!"/>
    <n v="0"/>
    <x v="1"/>
    <d v="2020-02-11T00:00:00"/>
    <x v="0"/>
    <x v="90"/>
    <s v="Correct"/>
  </r>
  <r>
    <n v="1000"/>
    <d v="2020-02-11T10:31:07"/>
    <s v="Aman Bansal"/>
    <s v="Gagnon.Nathan@bcg.com"/>
    <s v="BCG"/>
    <s v="Attn. Nathan: Evalueserve Acknowledgment: Deal Value Look up_RRES1068444_February 11, 2020"/>
    <s v="Hi Nathan,_x000d_  _x000d_   _x000d_  _x000d_  We are initiating work to fill in the deal values for 33 deals in the Excel file shared by you. As suggested, we will capture the values in column C of the ‘PMI’ tab._x000d_  _x000d_   _x000d_  _x000d_  We plan to leverage Thomson One and Factiva databases followed by conducting a General Internet search._x000d_  _x000d_   _x000d_  _x000d_  Let us know if you have any budget constraints on this request. We will share an update, covering as many companies as possible, by 7:30 AM Chicago time, February 11, 2020._x000d_  _x000d_   _x000d_  _x000d_  Best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Tamara Weitzel &lt;Tamara.Weitzel@evalueserve.com &lt;mailto:Tamara.Weitzel@evalueserve.com&gt; &gt; _x000d_  Sent: 11 February 2020 00:48_x000d_  To: Gagnon, Nathan &lt;Gagnon.Nathan@"/>
    <e v="#VALUE!"/>
    <n v="0"/>
    <x v="1"/>
    <d v="2020-02-11T00:00:00"/>
    <x v="0"/>
    <x v="7"/>
    <s v="Correct"/>
  </r>
  <r>
    <n v="1001"/>
    <d v="2020-02-11T10:31:39"/>
    <s v="Nittya Balodia"/>
    <s v="Vaishnavi.Sagar@bcg.com"/>
    <s v="BCG"/>
    <s v="Attn. Sagar: Evalueserve Update: Digital Payments Landscape Benchmarks_ February 11, 2020"/>
    <s v="Hi Sagar,_x000d_  _x000d_   _x000d_  _x000d_  Greetings for the day!_x000d_  _x000d_   _x000d_  _x000d_  I am initiating work to locate information on the asked questions for Rwanda, followed by Bangladesh. I will compile my findings in a Word Document, and send an interim update by 2:00 pm IST, today (February 11, 2020). _x000d_  _x000d_   _x000d_  _x000d_  Let me know in case of any changes.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ishnavi, Sagar &lt;Vaishnavi.Sagar@"/>
    <e v="#VALUE!"/>
    <n v="0"/>
    <x v="1"/>
    <d v="2020-02-11T00:00:00"/>
    <x v="0"/>
    <x v="7"/>
    <s v="Correct"/>
  </r>
  <r>
    <n v="1002"/>
    <d v="2020-02-11T10:32:49"/>
    <s v="Aman Bansal"/>
    <s v="Tancre.Romain@bcg.com"/>
    <s v="BCG"/>
    <s v="Attn. Romain: Evalueserve Update: Find revenue of fintech companies _RES1067004_February 11, 2020"/>
    <s v="Hi Romain,_x000d_  _x000d_   _x000d_  _x000d_  Thank you for getting back to us._x000d_  _x000d_   _x000d_  _x000d_  Sure, as requested, we will conduct a similar research for the next set of 90 companies starting from Zopa to SentinelOne, by following the previously communicated methodology. Additionally, we will also look for the revenues for Xoom, Paypal, Transferwise, M-Pesa and Tigo cash._x000d_  _x000d_   _x000d_  _x000d_  We will share our findings, by 8:30 AM New York time, February 11, 2020._x000d_  _x000d_   _x000d_  _x000d_  Hope this is suitable.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Tancre, Romain &lt;Tancre.Romain@"/>
    <e v="#VALUE!"/>
    <n v="0"/>
    <x v="1"/>
    <d v="2020-02-11T00:00:00"/>
    <x v="0"/>
    <x v="165"/>
    <s v="Correct"/>
  </r>
  <r>
    <n v="1003"/>
    <d v="2020-02-11T10:36:22"/>
    <s v="Siddharrth Kumar"/>
    <s v="Chourasia.Amber@bcg.com"/>
    <s v="BCG"/>
    <s v="Attn. Amber: Evalueserve Acknowledgement: policies in countries for Tobacco_RES1068848_February 11, 2020"/>
    <s v="Good morning Amber,_x000d_  _x000d_   _x000d_  _x000d_  Thank you for sharing the request with us!_x000d_  _x000d_   _x000d_  _x000d_  I am initiating work on the task to capture the recent policy changes with respect to tobacco and its products, for the shared list of eight developed and 10 developing countries. I understand that you require information regarding the changes made for a period of past 5 years and upcoming changes made in the policies for tobacco products such as  - i) regular cigarettes, ii) reduced risk products such as e-cigarettes, vapes, smoke-free tobacco products (such as heated tobacco system), etc. As suggested, I will first start tracking policy changes in the developing countries._x000d_  _x000d_   _x000d_  _x000d_  For this, I plan to first check Governments websites of the respective countries, which include such policy changes, Factiva database to check for recent news and press releases regarding change in tobacco policies. I will follow up by conducting an Open Internet search to fill in any gaps._x000d_  _x000d_   _x000d_  _x000d_  I will share an update on this, covering as much grounds as possible, by 5:00 pm IST, today (February 11, 2020)._x000d_  _x000d_   _x000d_  _x000d_  Hope this works. Feel free to suggest any changes or addition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09:33:5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848 &lt;https://bcg.service-now.com/nav_to.do?uri=u_request_drs_kpo_evs.do%3Fsys_id=b772af8b1bf68c94b176964ead4bcb22%26sysparm_stack=u_request_drs_kpo_evs_list.do&gt; _x000d_  Requestor: Chourasia Amber_x000d_  Request Subject: policies in countries for Tobacco_x000d_  Requested Deadline: _x000d_  _x000d_  Original Request:_x000d_  From: Chourasia.Amber@"/>
    <e v="#VALUE!"/>
    <n v="0"/>
    <x v="1"/>
    <d v="2020-02-11T00:00:00"/>
    <x v="0"/>
    <x v="185"/>
    <s v="Correct"/>
  </r>
  <r>
    <n v="1004"/>
    <d v="2020-02-11T10:42:00"/>
    <s v="Sanprati Sharma"/>
    <s v="BCG"/>
    <m/>
    <s v="Attn. Wissam: Evalueserve Update: KSA tourism specific data/ Other worldwide destinations tourism specific data_RES1066519_February 11, 2020"/>
    <s v="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
    <e v="#VALUE!"/>
    <n v="0"/>
    <x v="1"/>
    <d v="2020-02-11T00:00:00"/>
    <x v="0"/>
    <x v="154"/>
    <s v="Correct"/>
  </r>
  <r>
    <n v="1005"/>
    <d v="2020-02-11T10:46:54"/>
    <s v="Nishant Nair"/>
    <s v="Bouslama.Zineb@bcg.com"/>
    <s v="Bosi.Francesco@bcg.com; BCG"/>
    <s v="Attn. Zineb: Evalueserve Update: Activities in famous belvederes_RES1067453 _February 11, 2020"/>
    <s v="Hi Zineb,_x000d_  _x000d_   _x000d_  _x000d_  As my colleague Shikha is on leave, I will be supporting you further with this request._x000d_  _x000d_   _x000d_  _x000d_  I am now resuming work on the task to locate information on the surface area and number of visits per year, for the destinations listed under tab ‘Worldwide destinations’. After this, I will conduct research on locating belvederes/viewpoints in the remaining 11 countries within Middle East (tab ‘Belvederes’). To locate the ask, I will conduct an Open Internet search and check third-party travel websites such as Lonelyplanet, Tripadvisor and Yelp._x000d_  _x000d_   _x000d_  _x000d_  I plan to share my findings by 8:30 AM Boston time, today (February 11, 2020). Let me know in case of any changes.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hikha Singh (CaPs-08) &lt;Shikha.Singh1@evalueserve.com &lt;mailto:Shikha.Singh1@evalueserve.com&gt; &gt; _x000d_  Sent: 10 February 2020 19:54_x000d_  To: Bouslama.Zineb@"/>
    <e v="#VALUE!"/>
    <n v="0"/>
    <x v="1"/>
    <d v="2020-02-11T00:00:00"/>
    <x v="0"/>
    <x v="164"/>
    <s v="Correct"/>
  </r>
  <r>
    <n v="1006"/>
    <d v="2020-02-11T10:47:56"/>
    <s v="Siddhant Sharma"/>
    <s v="Mazzotta.Marisa@bcg.com"/>
    <s v="BCG"/>
    <s v="Attn. Marisa: Evalueserve Update: Strategy Development Process_Research_RES1067064_February 11, 2020"/>
    <s v="Hi Marisa,_x000d_  _x000d_   _x000d_  _x000d_  Hope you had a chance to review the work shared._x000d_  _x000d_   _x000d_  _x000d_  I am resuming work on the remaining three parameters:_x000d_  _x000d_  *_x0009_Best Practices for enterprise risk management process_x000d_  *_x0009_Best Practices for linking company’s’ strategy to planning function_x000d_  *_x0009_Best practices to get senior executives (heads of BUs) more involved in the strategy process and get them to buy-in_x000d_  _x000d_   _x000d_  _x000d_  I will follow the previous shared methodology and compile my findings in the earlier shared Excel file. Since the requested deadline of the task is 2:00 AM Los Angeles time, I plan to share an output, covering as much ground as possible, by the requested time. However, do let me know in case extension is possible on delivery timeline and alternatively, I will send across the final output by 5:30 AM Los Angeles time, today (February 11, 2020)._x000d_  _x000d_   _x000d_  _x000d_  Looking forward to your reply,_x000d_  _x000d_   _x000d_  _x000d_  Thank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nt Sharma &lt;Siddhant.Sharma@evalueserve.com &lt;mailto:Siddhant.Sharma@evalueserve.com&gt; &gt; _x000d_  Sent: 10 February 2020 19:16_x000d_  To: Mazzotta.Marisa@"/>
    <e v="#VALUE!"/>
    <n v="0"/>
    <x v="1"/>
    <d v="2020-02-11T00:00:00"/>
    <x v="0"/>
    <x v="168"/>
    <s v="Correct"/>
  </r>
  <r>
    <n v="1007"/>
    <d v="2020-02-11T10:50:29"/>
    <s v="Nitika Madad"/>
    <s v="Chaudhary.Neil@bcg.com"/>
    <s v="BCG"/>
    <s v="Attn. Neil: Evalueserve Update_ Medical Institution Data Collection_RES1063648_ February 11, 2020"/>
    <s v="Hi Neil,_x000d_  _x000d_   _x000d_  _x000d_  Thank you for your reply._x000d_  _x000d_   _x000d_  _x000d_  I am resuming work to collate the required information on the Physicians for Robert Wood Johnson in the Excel file and after that, will capture the headshot photographs, name of the physicians, procedural expertise, year joined and academic publications for each Physician in the PowerPoint Presentation by following the earlier stated instructions set. _x000d_  _x000d_   _x000d_  _x000d_  I will share an update, covering as much as much ground possible, by 5:30 am Pacific Time today (February 11, 2020) and will reach out to you in case of any concern._x000d_  _x000d_   _x000d_  _x000d_  Let me know in case of any changes,_x000d_  _x000d_   _x000d_  _x000d_  Regards,_x000d_  _x000d_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Chaudhary, Neil &lt;Chaudhary.Neil@"/>
    <e v="#VALUE!"/>
    <n v="0"/>
    <x v="1"/>
    <d v="2020-02-11T00:00:00"/>
    <x v="0"/>
    <x v="104"/>
    <s v="Correct"/>
  </r>
  <r>
    <n v="1008"/>
    <d v="2020-02-11T10:55:25"/>
    <s v="Krati Goyal"/>
    <s v="Walton.Antoni@bcg.com"/>
    <s v="BCG; Tamara Weitzel"/>
    <s v="Attn. Antoni: Evalueserve Acknowledgment: Look for R&amp;D spend and Revenues for a list of companies_RES1068381_February 11, 2020"/>
    <s v="Hi Antoni,_x000d_  _x000d_   _x000d_  _x000d_  I am initiating work on the request to populate the missing metrics (highlighted in yellow) along with the ones highlighted in red as critical, for the list of 61 companies in the Excel file shared by you. I will cover the following set of information:_x000d_  _x000d_  *_x0009_Number of employees, country, revenue figures of 2017 and 2018 (consolidated, in M€), R&amp;D spend by the company (M€) _x000d_  *_x0009_As suggested, I will skip and not work on those companies which does not provide R&amp;D spend._x000d_  _x000d_   _x000d_  _x000d_  Note: Please note that, Direct KPO does not have access to Capital IQ database. However, we have access to other databases (such as Orbis &amp; Thomson One) from which we can extract the information that you are looking for. _x000d_  _x000d_   _x000d_  _x000d_  Due to the mixed nature of the shared list of companies i.e. public and private, I plan to leverage Orbis database for sourcing data of private companies; Thomson One database and Annual reports for public companies. If information is not available on these platforms, I then plan to conduct a General Internet search. _x000d_  _x000d_   _x000d_  _x000d_  I will share my findings, covering as many companies as possible, by 2:30 pm CET today (February 11, 2020)._x000d_  _x000d_   _x000d_  _x000d_  Let me know in case of any realignment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Tamara Weitzel &lt;Tamara.Weitzel@evalueserve.com &lt;mailto:Tamara.Weitzel@evalueserve.com&gt; &gt; _x000d_  Sent: 11 February 2020 00:35_x000d_  To: Walton, Antoni &lt;Walton.Antoni@"/>
    <e v="#VALUE!"/>
    <n v="0"/>
    <x v="1"/>
    <d v="2020-02-11T00:00:00"/>
    <x v="0"/>
    <x v="179"/>
    <s v="Correct"/>
  </r>
  <r>
    <n v="1009"/>
    <d v="2020-02-11T11:03:11"/>
    <s v="Mansi Narang"/>
    <s v="Inumaru.Yuta@bcg.com"/>
    <s v="BCG"/>
    <s v="Attn. Yuta: Evalueserve Acknowledgement: Cosmetics Manufacturing Equipment Research._ February 11, 2020"/>
    <s v="Hi Yuta,_x000d_  _x000d_   _x000d_  _x000d_  I trust you are doing well!_x000d_  _x000d_   _x000d_  _x000d_  As communicated by my colleague Prashant in the previous Email, we have reserved some capacity to assist you on this task today (February 11, 2020) from our India center. Since, the deadline of the request has already passed, do let us know if you still require our assistance on this request. Given a go ahead on this task, we will then initiate work on this request and will share the detailed methodology and estimate timelines. I am awaiting your response by 3:30 PM Tokyo time today (February 11, 2020) and plan to release the booked capacity for the day, in case I do not hear from you. _x000d_  _x000d_   _x000d_  _x000d_  Looking forward to your reply,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February/10/2020 12:48_x000d_  To: Inumaru, Yuta &lt;Inumaru.Yuta@"/>
    <e v="#VALUE!"/>
    <n v="0"/>
    <x v="1"/>
    <d v="2020-02-11T00:00:00"/>
    <x v="0"/>
    <x v="7"/>
    <s v="Correct"/>
  </r>
  <r>
    <n v="1010"/>
    <d v="2020-02-11T11:03:52"/>
    <s v="Prashant Singh"/>
    <s v="Kokavec.Jan@bcg.com"/>
    <s v="BCG"/>
    <s v="Attn. Jan: Evalueserve Request Receipt: Request - prices of sunflower seeds and millet._RES1068888_ February 10, 2020"/>
    <s v="Hi Jan,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1 pm Boston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09:59:45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888 &lt;https://bcg.service-now.com/nav_to.do?uri=u_request_drs_kpo_evs.do%3Fsys_id=688823031b7a8c94b176964ead4bcb99%26sysparm_stack=u_request_drs_kpo_evs_list.do&gt; _x000d_  Requestor: Kokavec Jan_x000d_  Request Subject: Request - prices of sunflower seeds and millet_x000d_  Requested Deadline: _x000d_  _x000d_  Original Request:_x000d_  From: Kokavec.Jan@"/>
    <e v="#VALUE!"/>
    <n v="0"/>
    <x v="1"/>
    <d v="2020-02-11T00:00:00"/>
    <x v="0"/>
    <x v="186"/>
    <s v="Correct"/>
  </r>
  <r>
    <n v="1011"/>
    <d v="2020-02-11T11:04:40"/>
    <s v="Varunika Shah"/>
    <s v="Shang.Camille@bcg.com"/>
    <s v="BCG"/>
    <s v="Attn. Camille: Evalueserve Update: Cybersecurity competitors' benchmark_RES1067063_February 11, 2020"/>
    <s v="Hi Camille,_x000d_  _x000d_   _x000d_  _x000d_  Hope you had a chance to review the work shared yesterday._x000d_  _x000d_   _x000d_  _x000d_  We are resuming work to capture information for the remaining eight companies on the parameters such as revenue, COGS, Operating expenses etc. for the FY 2019,2018 and 2017 of their cyber security business segment. After completing work on this, we will initiate work on task 2 to search for data points regarding Security Operation Center in the tab named “information on SOC”, for the 16 shared companies on the seven asked parameters._x000d_  _x000d_   _x000d_  _x000d_  In order to locate information for financials, we will follow the earlier stated methodology whereas to source the data for Security Operation Centre, we will leverage company website, IR materials followed by conducting a press search. However, as communicated earlier, we are apprehensive of the data availability on task 2._x000d_  _x000d_   _x000d_  _x000d_  We will compile our findings in the shared Excel file and share an update, covering as much ground possible by 2:30 pm Paris time, today (February 11, 2020)._x000d_  _x000d_   _x000d_  _x000d_  Let us know in case of any re-alignment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runika Shah &lt;Varunika.Shah@evalueserve.com &lt;mailto:Varunika.Shah@evalueserve.com&gt; &gt; _x000d_  Sent: 10 February 2020 20:05_x000d_  To: Shang.Camille@"/>
    <e v="#VALUE!"/>
    <n v="0"/>
    <x v="1"/>
    <d v="2020-02-11T00:00:00"/>
    <x v="0"/>
    <x v="163"/>
    <s v="Correct"/>
  </r>
  <r>
    <n v="1012"/>
    <d v="2020-02-11T11:06:54"/>
    <s v="Ratika Saxena"/>
    <s v="Spindler.Laura@bcg.com"/>
    <s v="BCG; Tamara Weitzel"/>
    <s v="Attn. Laura: Evalueserve Update: company reserach_RES1068546_February 11, 2020"/>
    <s v="Hi Laura,_x000d_  _x000d_   _x000d_  _x000d_  I hope you are doing good!_x000d_  _x000d_   _x000d_  _x000d_  I am initiating my research to fetch information on the suggested six matrices for the company ‘Loja’. I will follow the same methodology (which was used by our colleagues from Chile), and check for company’s website, databases like Orbis, Factiva etc. and conduct an Open Internet search._x000d_  _x000d_   _x000d_  _x000d_  I plan to share my findings latest by 2:30 am Atlanta time, today (February 11, 2020)._x000d_  _x000d_   _x000d_  _x000d_  I hope this works well. Feel free to suggest any realignment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mara Weitzel &lt;Tamara.Weitzel@evalueserve.com &lt;mailto:Tamara.Weitzel@evalueserve.com&gt; &gt; _x000d_  Sent: 11 February 2020 03:49_x000d_  To: Spindler, Laura &lt;Spindler.Laura@"/>
    <e v="#VALUE!"/>
    <n v="0"/>
    <x v="1"/>
    <d v="2020-02-11T00:00:00"/>
    <x v="0"/>
    <x v="180"/>
    <s v="Correct"/>
  </r>
  <r>
    <n v="1013"/>
    <d v="2020-02-11T11:07:58"/>
    <s v="Himanshu Gaur"/>
    <s v="Fuchs.Christina@bcg.com"/>
    <s v="BCG; Tamara Weitzel"/>
    <s v="RE: Attn. Christina: Evalueserve Acknowledgement: Price list audio eqipment_RES1068590 and RES1068601_February 11, 2020"/>
    <s v="Hi Christina, _x000d_  _x000d_   _x000d_  _x000d_  Greetings for the day from our India centre !_x000d_  _x000d_   _x000d_  _x000d_  Since, we have received the following two requests from your end; RES1068601 and RES1068590. I will be assisting you on both the requests, also to keep the flow of communication streamlined, I will use this Email chain to communicate for both the requests. _x000d_  _x000d_   _x000d_  _x000d_  I am initiating work on this request to locate the information for the below mentioned asks;_x000d_  _x000d_   _x000d_  _x000d_  *         Ask 1 (RES1068601): Capturing revenues for the listed nine players in the Excel file, ranging from years: 2013-19. As suggested, I will only locate “pro audio equipment for Bose and JBL”. In order to locate this information, I will check company websites and further conduct an Open Internet search for the same_x000d_  _x000d_   _x000d_  _x000d_  *         Ask 2 (RES1068590): Capturing price lists in the professional loudspeaker and amplifier market for the following players; Meyer Sound, d&amp;b audiotechnik, L'Acoustics, Clair brothers, Adamson, Coda audio, Martin Audio, Yamaha, JBL Harman and Bose professional._x000d_  _x000d_   _x000d_  _x000d_  I will compile my findings for both the requests in one Excel file and will share an update, covering as much possible, by 2:30 PM, France time, today (February 11, 2020)._x000d_  _x000d_   _x000d_  _x000d_  Hope this works for you, please let me know in case of any re-alignment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Tamara Weitzel &lt;Tamara.Weitzel@evalueserve.com &lt;mailto:Tamara.Weitzel@evalueserve.com&gt; &gt; _x000d_  Sent: 11 February 2020 03:25_x000d_  To: Fuchs.Christina@"/>
    <e v="#VALUE!"/>
    <n v="0"/>
    <x v="1"/>
    <d v="2020-02-11T00:00:00"/>
    <x v="0"/>
    <x v="181"/>
    <s v="Correct"/>
  </r>
  <r>
    <n v="1014"/>
    <d v="2020-02-11T11:12:56"/>
    <s v="Ritaban Mukhopadhyay"/>
    <s v="Koo.Hyunkyu@bcg.com"/>
    <s v="BCG; Swapnil Jain"/>
    <s v="Attn. Hyunkyu: Evalueserve Update: Request data search for shipping companies' location _RES1065106_February 11, 2020"/>
    <s v="Hi Hyunkyu,_x000d_  _x000d_   _x000d_  _x000d_  Thank for your mail and your go-ahead on this task._x000d_  _x000d_   _x000d_  _x000d_  We are resuming work on the remaining 234 unique companies in the ‘Ship Mgmt’ tab and 11 companies in the ‘Shipping Co’ tab. _x000d_  _x000d_   _x000d_  _x000d_  Efforts Estimation - While working on the task, we found that capturing the headquarter information for the unique managers in ‘Ship Mgmt’ tab took me ~3.5 minutes, while capturing the same for the ‘Shipping Co’ tab is taking around 10 minutes. Hence, going by this estimate, it will take us another ~16 hours to complete the task. However, this efforts could vary depending upon the information availability. _x000d_  _x000d_   _x000d_  _x000d_  We will share the completed list with you by 10:30 pm Seoul time, today (February 11, 2020). Hope this works well with you._x000d_  _x000d_   _x000d_  _x000d_  Let us know in case of any realignments,_x000d_  _x000d_   _x000d_  _x000d_  Best Regards,_x000d_  _x000d_  Swapnil and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o, Hyunkyu &lt;Koo.Hyunkyu@"/>
    <e v="#VALUE!"/>
    <n v="0"/>
    <x v="1"/>
    <d v="2020-02-11T00:00:00"/>
    <x v="0"/>
    <x v="124"/>
    <s v="Correct"/>
  </r>
  <r>
    <n v="1015"/>
    <d v="2020-02-11T11:14:10"/>
    <s v="Prashant Singh"/>
    <s v="Evans.Danielle@bcg.com"/>
    <s v="BCG"/>
    <s v="Attn. Danielle: Evalueserve Request Receipt: Data request _RES1068715_February 11, 2020"/>
    <s v="Hi Danielle,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5:30 am Tel Aviv time tomorrow).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05:04:1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715 &lt;https://bcg.service-now.com/nav_to.do?uri=u_request_drs_kpo_evs.do%3Fsys_id=3ce42ecb1b7e4c94b176964ead4bcb77%26sysparm_stack=u_request_drs_kpo_evs_list.do&gt; _x000d_  Requestor: Evans Danielle_x000d_  Request Subject: Data request_x000d_  Requested Deadline: _x000d_  _x000d_  Original Request:_x000d_  From: Evans.Danielle@"/>
    <e v="#VALUE!"/>
    <n v="0"/>
    <x v="1"/>
    <d v="2020-02-11T00:00:00"/>
    <x v="0"/>
    <x v="187"/>
    <s v="Correct"/>
  </r>
  <r>
    <n v="1016"/>
    <d v="2020-02-11T11:22:15"/>
    <s v="Sanprati Sharma"/>
    <s v="Bechara.Wissam@bcg.com; Mujtaba.SyedAaqib@bcg.com"/>
    <s v="BCG; Nicolas Quagliotti; Tamara Weitzel"/>
    <s v="Attn. Wissam: Evalueserve Update: KSA tourism specific data/ Other worldwide destinations tourism specific data_RES1066519_February 11, 2020"/>
    <s v="Hi Wissam, Hi Aaqib,_x000d_  _x000d_   _x000d_  _x000d_  Thank you for sharing the dataset from Eurosta. In the first glance, I believe that the data is regarding the total number of same day visits in the EU countries in a year for Personal and Business reasons. I will go through the data set and will leverage the relevant information from it._x000d_  _x000d_   _x000d_  _x000d_  As suggested, I will spend a couple of hours on the task and will share my findings with you by 2.30 pm Dubai time today (February 11, 2020)._x000d_  _x000d_   _x000d_  _x000d_  Let me know in case of any re-alignments,_x000d_  _x000d_   _x000d_  _x000d_  Beat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1 February 2020 10:42_x000d_  To: BCG &lt;BCG@evalueserve.com &lt;mailto:BCG@evalueserve.com&gt; &gt;_x000d_  Subject: Attn. Wissam: Evalueserve Update: KSA tourism specific data/ Other worldwide destinations tourism specific data_RES1066519_February 11,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
    <e v="#VALUE!"/>
    <n v="0"/>
    <x v="1"/>
    <d v="2020-02-11T00:00:00"/>
    <x v="0"/>
    <x v="154"/>
    <s v="Correct"/>
  </r>
  <r>
    <n v="1017"/>
    <d v="2020-02-11T11:26:01"/>
    <s v="Prashant Singh"/>
    <s v="Kokavec, Jan"/>
    <s v="BCG"/>
    <s v="RE: Attn. Jan: Evalueserve Request Receipt: Request - prices of sunflower seeds and millet._RES1068888_ February 11, 2020"/>
    <s v="Hi Jan,_x000d_  _x000d_   _x000d_  _x000d_  India center is the only operational center currently and we are completely booked for the day. All other centres being fully occupied for the day, the earliest available slot remains to be tomorrow February 12, 2020 (11 pm today) from India center.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kavec, Jan &lt;Kokavec.Jan@"/>
    <e v="#VALUE!"/>
    <n v="0"/>
    <x v="1"/>
    <d v="2020-02-11T00:00:00"/>
    <x v="0"/>
    <x v="186"/>
    <s v="Correct"/>
  </r>
  <r>
    <n v="1018"/>
    <d v="2020-02-11T11:27:57"/>
    <s v="Meenu Kumari"/>
    <s v="Rai.Amit@bcg.com"/>
    <s v="MS.Sarath@bcg.com; Fatima.Rubia@bcg.com; BCG"/>
    <s v="Attn. Amit: Evalueserve Acknowledgement: Wordcount from the annual report of telco companies_February 11, 2020"/>
    <s v="Hi Amit,_x000d_  _x000d_   _x000d_  _x000d_  Thank you for sharing the request with us._x000d_  _x000d_   _x000d_  _x000d_  I am initiating work to capture the wordcount for the mentioned five keywords in the annual reports of the 10 Telcos. For this, I will check reports for 2010, 2014 and 2018 and not refer to sustainability reports._x000d_  _x000d_   _x000d_  _x000d_  I will share my findings, in an Excel file along as per the format along with the zip file of the annual reports, by 7 pm IST, Today (February 11, 2020)._x000d_  _x000d_   _x000d_  _x000d_  Please let me know in case of any changes._x000d_  _x000d_   _x000d_  _x000d_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Rai, Amit &lt;Rai.Amit@"/>
    <e v="#VALUE!"/>
    <n v="0"/>
    <x v="1"/>
    <d v="2020-02-11T00:00:00"/>
    <x v="0"/>
    <x v="7"/>
    <s v="Correct"/>
  </r>
  <r>
    <n v="1019"/>
    <d v="2020-02-11T11:34:06"/>
    <s v="Aman Bansal"/>
    <s v="Yu.Yang@bcg.com"/>
    <s v="BCG"/>
    <s v="Attn. Yang: Evalueserve Update: Biweekly FI Newsletter_ February 11, 2019"/>
    <s v="Hi Yang,_x000d_  _x000d_   _x000d_  _x000d_  Thank you for your reply._x000d_  _x000d_   _x000d_  _x000d_  As requested, I will incorporate the suggested changes and share an update with you by 9:30 PM Singapore time, today (February 11, 2020).  _x000d_  _x000d_   _x000d_  _x000d_  Please let us know in case of any realignments,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From: Yu, Yang &lt;Yu.Yang@"/>
    <e v="#VALUE!"/>
    <n v="0"/>
    <x v="1"/>
    <d v="2020-02-11T00:00:00"/>
    <x v="0"/>
    <x v="7"/>
    <s v="Correct"/>
  </r>
  <r>
    <n v="1020"/>
    <d v="2020-02-11T11:49:00"/>
    <s v="Vandana Kushwaha"/>
    <s v="Baydoun.Zeina@bcg.com"/>
    <s v="Neha Sharma; Kashyap.Radhika@bcg.com; Khurana, Harshit; Awasthi, Ritwik; BCG; Wirnsberger, Arnold; Alageel, Abdulrahman"/>
    <s v="Attn. Zeina: Evalueserve Update: Urgent request_RES1066306_February 11, 2020"/>
    <s v="Hi Zeina,_x000d_  _x000d_   _x000d_  _x000d_  Hope you had a chance to review the work shared. _x000d_  _x000d_   _x000d_  _x000d_  We are initiating work to evaluate the remaining 2 countries (Isle of Man and KSA) under “Private Aircraft” asset class for the new listed criteria using the previously stated methodology. We will provide insights for each criteria and look for information specific to scientific numbers/ rankings or indices (where available)._x000d_  _x000d_   _x000d_  _x000d_  We will share our updated deck, along with the Excel file by 2:00 PM Dubai time._x000d_  _x000d_   _x000d_  _x000d_  Let us know in case of any realignments._x000d_  _x000d_   _x000d_  _x000d_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eha Sharma &lt;Neha.Sharma7@evalueserve.com &lt;mailto:Neha.Sharma7@evalueserve.com&gt; &gt; _x000d_  Sent: 10 February 2020 20:12_x000d_  To: Baydoun.Zeina@"/>
    <e v="#VALUE!"/>
    <n v="0"/>
    <x v="1"/>
    <d v="2020-02-11T00:00:00"/>
    <x v="0"/>
    <x v="146"/>
    <s v="Correct"/>
  </r>
  <r>
    <n v="1021"/>
    <d v="2020-02-11T11:56:29"/>
    <s v="Devansh Bilala"/>
    <s v="McGovern.Audrey@bcg.com"/>
    <s v="BCG; Prince Girdhar"/>
    <s v="Attn. Audrey: Evalueserve Update: IIS - Mission Area Markets - Market share and growth_RES1066117_ February 11, 2020"/>
    <s v="Hi Audrey,_x000d_  _x000d_   _x000d_  _x000d_  I am glad that the output was helpful._x000d_  _x000d_   _x000d_  _x000d_  I am initiating work on the follow-up task to locate information regarding the parameters Market Size and Market Growth for the shared list of 22 markets. To capture the required information, I plan to leverage EMIS database (for market reports), followed by conducting a General Internet search. _x000d_  _x000d_   _x000d_  _x000d_  I will share an update, covering 10 markets or more as per the capacity availability, in an Excel file by 8:30 AM, ET, February 11, 2020 (Tuesday)._x000d_  _x000d_   _x000d_  _x000d_  Let me know in case of any change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cGovern, Audrey (Hoiles) &lt;McGovern.Audrey@"/>
    <e v="#VALUE!"/>
    <n v="0"/>
    <x v="1"/>
    <d v="2020-02-11T00:00:00"/>
    <x v="0"/>
    <x v="144"/>
    <s v="Correct"/>
  </r>
  <r>
    <n v="1022"/>
    <d v="2020-02-11T11:57:18"/>
    <s v="Devansh Bilala"/>
    <s v="Quitman.Harrison@bcg.com"/>
    <s v="BCG"/>
    <s v="Attn. Harrison: Evalueserve Acknowledgement: Data capture for Equinor_RES1068608_February 11, 2020"/>
    <s v="Hi Harrison,_x000d_  _x000d_   _x000d_  _x000d_  I have initiated work to capture overall and segment-level financials for Equinor for the last 12 years (2007-2019). _x000d_  _x000d_   _x000d_  _x000d_  As suggested, I will capture the data from each year’s 4Q earnings release for the entire company and for each segment for the below mentioned parameters:_x000d_  _x000d_  *_x0009_Adjusted total revenues and other income_x000d_  *_x0009_Adjusted purchases_x000d_  *_x0009_Adjusted operating and administrative expenses_x000d_  *_x0009_Adjusted depreciation, amortisation and net impairment losses_x000d_  *_x0009_Adjusted exploration expenses_x000d_  *_x0009_Adjusted earnings_x000d_  *_x0009_Adjusted earnings after tax _x000d_  *_x0009_NOK/USD average daily exchange rate_x000d_  *_x0009_NOK/USD period-end exchange rate_x000d_  *_x0009_EUR/USD average daily exchange rate _x000d_  *_x0009_EUR/USD period-end exchange rate_x000d_  _x000d_  I will share my findings complied in an Excel file in the allocated budget of 5 hours by 5:30 AM, Pacific time, February 11, 2020._x000d_  _x000d_   _x000d_  _x000d_  Let me know in case of any real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Tamara Weitzel &lt;Tamara.Weitzel@evalueserve.com &lt;mailto:Tamara.Weitzel@evalueserve.com&gt; &gt; _x000d_  Sent: 11 February 2020 03:50_x000d_  To: Quitman, Harrison &lt;Quitman.Harrison@"/>
    <e v="#VALUE!"/>
    <n v="0"/>
    <x v="1"/>
    <d v="2020-02-11T00:00:00"/>
    <x v="0"/>
    <x v="183"/>
    <s v="Correct"/>
  </r>
  <r>
    <n v="1023"/>
    <d v="2020-02-11T12:03:49"/>
    <s v="Siddhant Sharma"/>
    <s v="Mazzotta.Marisa@bcg.com"/>
    <s v="BCG"/>
    <s v="Attn. Marisa: Evalueserve Update: Strategy Development Process_Research_RES1067064_February 11, 2020"/>
    <s v="Hi Marisa,_x000d_  _x000d_   _x000d_  _x000d_  Thank you for the extension on the delivery timeline._x000d_  _x000d_   _x000d_  _x000d_  I will be sharing the output by 5:30 AM Los Angeles time, today (February 11, 2020)._x000d_  _x000d_   _x000d_  _x000d_  Let me know in case of any changes or realignments._x000d_  _x000d_   _x000d_  _x000d_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zzotta, Marisa &lt;Mazzotta.Marisa@"/>
    <e v="#VALUE!"/>
    <n v="0"/>
    <x v="1"/>
    <d v="2020-02-11T00:00:00"/>
    <x v="0"/>
    <x v="168"/>
    <s v="Correct"/>
  </r>
  <r>
    <n v="1024"/>
    <d v="2020-02-11T12:05:50"/>
    <s v="Prashant Singh"/>
    <s v="Nesvadba.Matt@bcg.com"/>
    <s v="BCG; Sofia Gonzalez; Tamara Weitzel"/>
    <s v="Attn. Matt: Evalueserve Request Receipt: Slide creation help_RES1068724_February 11, 2020"/>
    <s v="Hi Matt,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Chile center. Let us know if the timeline is suitable and we will book our bandwidth accordingly. The team will share a detailed methodology along with expected delivery timelines once they initiate work on the request tomorrow morning (7 am Toronto time tomorrow).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Request Management System_x000d_  Sent: 11 February 2020 05:39:0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8724 &lt;https://bcg.service-now.com/nav_to.do?uri=u_request_drs_kpo_evs.do%3Fsys_id=43dcaa8b1bbe4c94b176964ead4bcbad%26sysparm_stack=u_request_drs_kpo_evs_list.do&gt; _x000d_  Requestor: Nesvadba Matt_x000d_  Request Subject: Slide creation help_x000d_  Requested Deadline: _x000d_  _x000d_  Original Request:_x000d_  From: Nesvadba.Matt@"/>
    <e v="#VALUE!"/>
    <n v="0"/>
    <x v="1"/>
    <d v="2020-02-11T00:00:00"/>
    <x v="0"/>
    <x v="188"/>
    <s v="Correct"/>
  </r>
  <r>
    <n v="1025"/>
    <d v="2020-02-11T12:07:39"/>
    <s v="Vandana Kushwaha"/>
    <s v="Watanabe.Takahiro@bcg.com"/>
    <s v="BCG"/>
    <s v="Attn. Takahiro: Evalueserve Update: Research for DBS's own developed digital solution_RES1066477_February 11, 2020"/>
    <s v="Hi Takahiro,_x000d_  _x000d_   _x000d_  _x000d_  Hope you had a chance to review the work shared._x000d_  _x000d_   _x000d_  _x000d_  Please confirm, if you would like us to continue work and invest more time on the request to look for information for the parameter “Protocol” for which we need some more clarity. _x000d_  _x000d_   _x000d_  _x000d_  Also, do let us know if budget extension is possible as we have exhausted the allocated budget of 5 hours. Based on your go-ahead, we will continue work on the request._x000d_  _x000d_   _x000d_  _x000d_  We plan to release the booked capacity in case, we do not hear back from you by 5:30 PM Tokyo time, today (February 11, 2020) and book the earliest available capacity based on your reply._x000d_  _x000d_   _x000d_  _x000d_  Looking forward to your reply._x000d_  _x000d_   _x000d_  _x000d_  Regards,_x000d_  _x000d_  Vandana 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ndana Kushwaha _x000d_  Sent: 10 February 2020 19:44_x000d_  To: Watanabe.Takahiro@"/>
    <e v="#VALUE!"/>
    <n v="0"/>
    <x v="1"/>
    <d v="2020-02-11T00:00:00"/>
    <x v="0"/>
    <x v="189"/>
    <s v="Correct"/>
  </r>
  <r>
    <n v="1026"/>
    <d v="2020-02-11T12:12:59"/>
    <s v="Prashant Singh"/>
    <s v="ZuluagaMartinez.David@bcg.com"/>
    <s v="BCG"/>
    <s v="Attn. David: Evalueserve Request Receipt: JFK Transformation_RES1068770_ February 11, 2020"/>
    <s v="Hi David,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1 pm NYC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
    <e v="#VALUE!"/>
    <n v="0"/>
    <x v="1"/>
    <d v="2020-02-11T00:00:00"/>
    <x v="0"/>
    <x v="190"/>
    <s v="Correct"/>
  </r>
  <r>
    <n v="1027"/>
    <d v="2020-02-11T12:16:15"/>
    <s v="Aman Bansal"/>
    <s v="Khairallah.Hajar@bcg.com"/>
    <s v="BCG"/>
    <s v="Attn. Hajar: Evalueserve Deliverable: Warehouses geodis_RES1063197_February 11, 2020"/>
    <s v="Hi Hajar,_x000d_  _x000d_   _x000d_  _x000d_  With this update, we have completed work to capture the requested information for the remaining 18 Geodis warehouses (highlighted in Green); of which 16 are for Italy._x000d_  _x000d_   _x000d_  _x000d_  Efforts Invested: 1.5 Hours (Total: 19.5 Hours) _x000d_  _x000d_  Charge Code: 293948-41_x000d_  _x000d_   _x000d_  _x000d_  Please review the work shared and let us know in case of any query or further assistance required on this task.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 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man Bansal &lt;Aman.Bansal@evalueserve.com &lt;mailto:Aman.Bansal@evalueserve.com&gt; &gt; _x000d_  Sent: 11 February 2020 10:27_x000d_  To: Khairallah.Hajar@"/>
    <s v="293948-41_x000d_  "/>
    <n v="1.5"/>
    <x v="1"/>
    <d v="2020-02-11T00:00:00"/>
    <x v="63"/>
    <x v="90"/>
    <s v="Correct"/>
  </r>
  <r>
    <n v="1028"/>
    <d v="2020-02-11T12:20:18"/>
    <s v="Prashant Singh"/>
    <s v="Lee, Sangyoung"/>
    <s v="BCG"/>
    <s v="Attn. Sangyoung: Evalueserve Request Receipt: Fwd: &lt;Acknowledgement&gt; RES1068782 _RESearch request for mid-term strategy plan._ February 11, 2020"/>
    <s v="Hi Sangyoung,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 pm Tokyo time tomorrow). Please share the request details for the team to plan their day accordingl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Lee, Sangyoung &lt;Lee.Sangyoung@"/>
    <e v="#VALUE!"/>
    <n v="0"/>
    <x v="1"/>
    <d v="2020-02-11T00:00:00"/>
    <x v="0"/>
    <x v="191"/>
    <s v="Correct"/>
  </r>
  <r>
    <n v="1029"/>
    <d v="2020-02-11T12:30:02"/>
    <s v="Prashant Singh"/>
    <s v="Rose, Mitchell"/>
    <s v="BCG; Mohan, Shyam; MS, Sarath"/>
    <s v="Attn. Mitchell: Evalueserve Request Receipt: RES1068798 - MarketAxess data pull request. __February 11, 2020"/>
    <s v="Hi Sarath,_x000d_  _x000d_   _x000d_  _x000d_  Thank you for looping us in,_x000d_  _x000d_   _x000d_  _x000d_  Hi Mitchell,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0.30 pm Miami time today).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S, Sarath &lt;MS.Sarath@"/>
    <e v="#VALUE!"/>
    <n v="0"/>
    <x v="1"/>
    <d v="2020-02-11T00:00:00"/>
    <x v="0"/>
    <x v="7"/>
    <s v="Correct"/>
  </r>
  <r>
    <n v="1030"/>
    <d v="2020-02-11T12:34:09"/>
    <s v="Smarth Grover"/>
    <s v="Beskin.Claire@bcg.com"/>
    <s v="Baker.Christopher@bcg.com; Teixeira.Duane@bcg.com; BCG"/>
    <s v="Attn. Claire: Evalueserve Acknowledgement: Store growth in the U.S._RES1068629_February 11, 2020"/>
    <s v="Hi Claire,_x000d_  _x000d_   _x000d_  _x000d_  I am initiating work to locate store information (‘Number of Stores’ and ‘Same Store Sales’ from 2014 to 2019), for the shared list of 14 companies. To locate this information, I will leverage Euromonitor database, check company’s 10K publications, store locator of individual retailers, followed by conducting a General Internet search. _x000d_  _x000d_   _x000d_  _x000d_  As per my understanding, ‘Same Store Sales’ tracks sales growth (percentage), at existing locations that have been opened at least for an year (Link &lt;https://www.thebalance.com/retail-stock-basics-what-are-same-store-sales-2893046&gt; ). For ‘Number of Stores’, I will capture state specific information, if directly available. Since locating information for each state individually might be a time consuming task , I will capture the readily available information to capture as much as possible before the mentioned deadline._x000d_  _x000d_   _x000d_  _x000d_  I will share an update, covering as much ground as possible, by 8 am EST, today (February 11, 2020)._x000d_  _x000d_   _x000d_  _x000d_  Let me know in case of any 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Tamara Weitzel &lt;Tamara.Weitzel@evalueserve.com &lt;mailto:Tamara.Weitzel@evalueserve.com&gt; &gt; _x000d_  Sent: 11 February 2020 03:39_x000d_  To: Beskin.Claire@"/>
    <e v="#VALUE!"/>
    <n v="0"/>
    <x v="1"/>
    <d v="2020-02-11T00:00:00"/>
    <x v="0"/>
    <x v="184"/>
    <s v="Correct"/>
  </r>
  <r>
    <n v="1031"/>
    <d v="2020-02-11T13:07:52"/>
    <s v="Andra Ciobanu"/>
    <s v="Terada.Ikuko@bcg.com"/>
    <s v="BCG"/>
    <s v="Attn. Ikuko: EVS - BCG - Update 1 - Reaserch: the tech development in Airbus and Boeing_RES1065053_February 10, 2019"/>
    <s v="Hi Ikuko,_x000d_  _x000d_   _x000d_  _x000d_  Thank you very much for the additional task and for your feedback. I am happy to hear the results are useful for your project._x000d_  _x000d_   _x000d_  _x000d_  I will gladly conduct the research in the second part of the day and come back with my findings around our EOD (1 am February 12, Tokyo time). From my understanding, you are interested in developments in fuselage and wings made by Tier 1 companies like the ones you have listed, starting since 2010. Please let me know if that is not your target and I will realign with your indications._x000d_  _x000d_   _x000d_  _x000d_  I will cover as much as possible in the time available today and, if necessary, I can book time to continue tomorrow. In case of any suggestions or changes, please don’t hesitate to let me know.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amara Weitzel _x000d_  Sent: Monday, February 10, 2020 8:52 PM_x000d_  To: Terada, Ikuko &lt;Terada.Ikuko@"/>
    <e v="#VALUE!"/>
    <n v="0"/>
    <x v="4"/>
    <d v="2020-02-11T00:00:00"/>
    <x v="0"/>
    <x v="126"/>
    <s v="Correct"/>
  </r>
  <r>
    <n v="1032"/>
    <d v="2020-02-11T13:16:08"/>
    <s v="Ritaban Mukhopadhyay"/>
    <s v="Koo.Hyunkyu@bcg.com"/>
    <s v="BCG; Swapnil Jain"/>
    <s v="Attn. Hyunkyu: Evalueserve Update: Request data search for shipping companies' location _RES1065106_February 11, 2020"/>
    <s v="Hi Hyunkyu,_x000d_  _x000d_   _x000d_  _x000d_  Thank you for your mail and sharing the updated sheet._x000d_  _x000d_   _x000d_  _x000d_  By the time, we received your mail, we had already covered 36 managers, starting from Yangtze Navigation (Row 336). However, as suggested, we will work on the remaining 180 unique managers (Row 371-550) in the ‘worksheet’. Also, as per your instruction, we will not be working on the ‘Shipping Co’ sheet._x000d_  _x000d_   _x000d_  _x000d_  We will share the complete list, latest by 10:30 pm Seoul time, today (February 11, 2020)._x000d_  _x000d_   _x000d_  _x000d_  Best Regards,_x000d_  _x000d_  Swapnil &amp;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From: Koo, Hyunkyu &lt;Koo.Hyunkyu@"/>
    <e v="#VALUE!"/>
    <n v="0"/>
    <x v="1"/>
    <d v="2020-02-11T00:00:00"/>
    <x v="0"/>
    <x v="124"/>
    <s v="Correct"/>
  </r>
  <r>
    <n v="1033"/>
    <d v="2020-02-11T13:22:53"/>
    <s v="Maria Somfelean"/>
    <s v="Faulkner, Anna"/>
    <s v="BCG; Bianca Metzler"/>
    <s v="Attn. Anna: EVS Acknowledgement: Company industry search_RES1068092_February 10, 2020"/>
    <s v="Good morning Anna,_x000d_  _x000d_   _x000d_  _x000d_  Hope my Email finds you well._x000d_  _x000d_   _x000d_  _x000d_  We have resumed operations from our Romania center and I am initiating work on this task. As mentioned by my colleague, I will make a pull search from Orbis to extract the industry and HQ country for the first 100 companies of the shared file._x000d_  _x000d_   _x000d_  _x000d_  I will reach out with an update and effort estimates as soon as completed this part._x000d_  _x000d_   _x000d_  _x000d_  In the meantime, in case of any notes or suggestions from your side, please let me know.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Tamara Weitzel _x000d_  Sent: Monday, February 10, 2020 9:19 PM_x000d_  To: Faulkner, Anna &lt;Faulkner.Anna@"/>
    <e v="#VALUE!"/>
    <n v="0"/>
    <x v="4"/>
    <d v="2020-02-11T00:00:00"/>
    <x v="0"/>
    <x v="175"/>
    <s v="Correct"/>
  </r>
  <r>
    <n v="1034"/>
    <d v="2020-02-11T13:26:44"/>
    <s v="Laura Blaga"/>
    <s v="DaherMansour.Jean@bcg.com"/>
    <s v="BCG"/>
    <s v="Attn. Jean: EVS Acknowledgement: Labor laws - Complexities of laying off, hiring and managing staff_RES1067958_February 10, 2020"/>
    <s v="Hi Jean,_x000d_  _x000d_   _x000d_  _x000d_  Hope your day has started well._x000d_  _x000d_   _x000d_  _x000d_  This is Laura from our Romania center and I will be assisting you today on this request. During my preliminary research, I was not able to locate any comprehensive reports presenting the specifics of labor law worldwide. Thus, I plan to focus on UK, Germany and India, as requested, and capture for them information regarding hiring and laying off staff and the costs these imply, as well as the role of labor unions. _x000d_  _x000d_   _x000d_  _x000d_  As methodology, a General Internet search will be conducted and government documents will be leveraged, together with press articles. The results will be compiled in an Excel file and shared as soon as completed, no later than our EOD, 8 pm Dubai time._x000d_  _x000d_   _x000d_  _x000d_  In the meantime, feel free to let me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Bianca Metzler _x000d_  Sent: Monday, February 10, 2020 3:03 PM_x000d_  To: DaherMansour.Jean@"/>
    <e v="#VALUE!"/>
    <n v="0"/>
    <x v="4"/>
    <d v="2020-02-11T00:00:00"/>
    <x v="0"/>
    <x v="174"/>
    <s v="Correct"/>
  </r>
  <r>
    <n v="1035"/>
    <d v="2020-02-11T13:28:56"/>
    <s v="Prashant Singh"/>
    <s v="Lee, Sangyoung"/>
    <s v="BCG"/>
    <s v="RE: Attn. Sangyoung: Evalueserve Request Receipt: Fwd: &lt;Acknowledgement&gt; RES1068782 _RESearch request for mid-term strategy plan._ February 11, 2020"/>
    <s v="Hi Sangyoung,_x000d_  _x000d_   _x000d_  _x000d_  Thank you for your go-ahead on this,_x000d_  _x000d_   _x000d_  _x000d_  The capacity has been blocked and the team will reach out to you with more details on methodology and delivery timelines tomorrow._x000d_  _x000d_   _x000d_  _x000d_  As per the below Email, we are not able to see the complete request details. Please share the request details for the team to plan their day according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Lee, Sangyoung &lt;Lee.Sangyoung@"/>
    <e v="#VALUE!"/>
    <n v="0"/>
    <x v="1"/>
    <d v="2020-02-11T00:00:00"/>
    <x v="0"/>
    <x v="191"/>
    <s v="Correct"/>
  </r>
  <r>
    <n v="1036"/>
    <d v="2020-02-11T13:43:49"/>
    <s v="Ratika Saxena"/>
    <s v="Spindler.Laura@bcg.com"/>
    <s v="BCG; Tamara Weitzel"/>
    <s v="Attn. Laura: Evalueserve Deliverable: company reserach_RES1068546_February 11, 2020"/>
    <s v="Hi Laura,_x000d_  _x000d_   _x000d_  _x000d_  With this, I have completed my research on the suggested parameters for Loja (highlighted in ‘Orange’, for your reference). To get the required information, I have referred to the company’s website, Orbis and Factiva database, and filled in the gaps via General Internet search. _x000d_  _x000d_   _x000d_  _x000d_  The data on the revenue of Loja was not available, as the company is private in nature. However, I have compiled the details relating to the revenue details from advertisements, number of visitors, market share etc. which might provide an idea of the company size and performance in market._x000d_  _x000d_   _x000d_  _x000d_  Efforts Invested: 1.5 hours (Total: 3.5 Hours)_x000d_  _x000d_  Charge Code: 397273-1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helps. Let us know in case you require further research support and we will book the earliest available bandwidth to assist you.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atika Saxena &lt;Ratika.Saxena@evalueserve.com &lt;mailto:Ratika.Saxena@evalueserve.com&gt; &gt; _x000d_  Sent: 11 February 2020 11:07_x000d_  To: Spindler.Laura@"/>
    <s v="397273-10_x000d_  "/>
    <n v="1.5"/>
    <x v="1"/>
    <d v="2020-02-11T00:00:00"/>
    <x v="53"/>
    <x v="180"/>
    <s v="Correct"/>
  </r>
  <r>
    <n v="1037"/>
    <d v="2020-02-11T13:44:24"/>
    <s v="Paula Barb"/>
    <s v="Miller.Marielle@bcg.com"/>
    <s v="BCG"/>
    <s v="Attn. Marielle: EVS - BCG - Update - Music Industry- % of local songs_RES1067635­_February 10, 2020"/>
    <s v="Hello Marielle,_x000d_  _x000d_   _x000d_  _x000d_  We have resumed our operations and I am in the process of filling in the “WIP” fields in the Excel file. I will send you the results as soon as finished, latest by our EOD (11 am EST, February 11). 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Miller, Marielle &lt;Miller.Marielle@"/>
    <e v="#VALUE!"/>
    <n v="0"/>
    <x v="4"/>
    <d v="2020-02-11T00:00:00"/>
    <x v="0"/>
    <x v="171"/>
    <s v="Correct"/>
  </r>
  <r>
    <n v="1038"/>
    <d v="2020-02-11T13:47:06"/>
    <s v="Bianca Metzler"/>
    <s v="Kokavec, Jan"/>
    <s v="BCG; Kathrin Groszhart"/>
    <s v="Attn. Jan: Evalueserve Request Receipt: Request - prices of sunflower seeds and millet._RES1068888_ February 11, 2020"/>
    <s v="Hi Jan,_x000d_  _x000d_   _x000d_  _x000d_  Hope my Email finds you well. This is Bianca from Romania center and I wanted to updated you that we have managed to free up some time and help with this today._x000d_  _x000d_   _x000d_  _x000d_  Everything is clear as of now and my colleague, Kathrin, will start collecting the data based on your instructions. She will reach out with the Excel file, as soon as completed, no later than our EOD (11 am, EST)._x000d_  _x000d_   _x000d_  _x000d_  Should there be any changes on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Prashant Singh &lt;Prashant.Singh@evalueserve.com&gt; _x000d_  Sent: Tuesday, February 11, 2020 7:56 AM_x000d_  To: Kokavec, Jan &lt;Kokavec.Jan@"/>
    <e v="#VALUE!"/>
    <n v="0"/>
    <x v="4"/>
    <d v="2020-02-11T00:00:00"/>
    <x v="0"/>
    <x v="186"/>
    <s v="Correct"/>
  </r>
  <r>
    <n v="1039"/>
    <d v="2020-02-11T13:58:44"/>
    <s v="Adela Blaga"/>
    <s v="Oudenot.Pierre-Adrien@bcg.com"/>
    <s v="BCG; Placet.Anouk@bcg.com"/>
    <s v="Attn. Pierre-Adrien: EVS Acknowledgement: Quotation - Emails analysis_RES1068184_February 11, 2020"/>
    <s v="Hello Pierre-Adrien,_x000d_  _x000d_   _x000d_  _x000d_  Trust your day has started well and many thanks for reaching out with this assignment._x000d_  _x000d_   _x000d_  _x000d_  This is Adela from Romania center and I will take over the e-mail classification today February 11, following the indications provided below. _x000d_  _x000d_   _x000d_  _x000d_  I have gone through the examples you shared and everything is clear however, as of now, it would be hard to estimate the time needed to cover the 80 e-mails since they might differ in the amount of information to be classified. My suggestion would be to invest around an hour into this request and based on how much I would be able to cover within this time, I will be in a better position to provide the time estimates. Do note that you will be charged at a rate of USD 55/hr._x000d_  _x000d_   _x000d_  _x000d_  Do let me know your thoughts on the above and if you agree with this approach, it would be great if you could share the emails with us so I can get started._x000d_  _x000d_   _x000d_  _x000d_  Looking forward to your answer._x000d_  _x000d_   _x000d_  _x000d_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mailto:bcg@service-now.com] _x000d_  Sent: Tuesday, February 11, 2020 9:26 AM_x000d_  To: Adela Blaga_x000d_  Subject: Request RES1068184: Assigned to you_x000d_  _x000d_   _x000d_  _x000d_  Dear Adela,_x000d_  _x000d_   _x000d_  _x000d_  You have been assigned a new request: Request RES1068184 - Quotation - Emails analysis._x000d_  _x000d_   _x000d_  _x000d_  _x000d_  _x000d_  Original Request: _x000d_  _x000d_  From: Oudenot.Pierre-Adrien@"/>
    <e v="#VALUE!"/>
    <n v="0"/>
    <x v="4"/>
    <d v="2020-02-11T00:00:00"/>
    <x v="0"/>
    <x v="176"/>
    <s v="Correct"/>
  </r>
  <r>
    <n v="1040"/>
    <d v="2020-02-11T14:08:50"/>
    <s v="Prashant Singh"/>
    <s v="Balena.Ademir@bcg.com"/>
    <s v="BCG"/>
    <s v="Attn. Ademir: Evalueserve Request Receipt: Sourcing: office boys in United Arab Emirates _RES1069063_ February 11, 2020"/>
    <s v="Hi Ademir,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12.30 am Brazil time ).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13:03:0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9063 &lt;https://bcg.service-now.com/nav_to.do?uri=u_request_drs_kpo_evs.do%3Fsys_id=4692d49b1b72cc94b176964ead4bcb68%26sysparm_stack=u_request_drs_kpo_evs_list.do&gt; _x000d_  Requestor: Balena Ademir_x000d_  Request Subject: Sourcing: office boys in United Arab Emirates_x000d_  Requested Deadline: _x000d_  _x000d_  Original Request:_x000d_  From: Balena.Ademir@"/>
    <e v="#VALUE!"/>
    <n v="0"/>
    <x v="1"/>
    <d v="2020-02-11T00:00:00"/>
    <x v="0"/>
    <x v="192"/>
    <s v="Correct"/>
  </r>
  <r>
    <n v="1041"/>
    <d v="2020-02-11T14:13:20"/>
    <s v="Laura Blaga"/>
    <s v="Daher Mansour, Jean"/>
    <s v="BCG"/>
    <s v="Attn. Jean: EVS Acknowledgement: Labor laws - Complexities of laying off, hiring and managing staff_RES1067958_February 10, 2020"/>
    <s v="Hi Jean,_x000d_  _x000d_   _x000d_  _x000d_  Thank you for the swift reply and further indications._x000d_  _x000d_   _x000d_  _x000d_  Sure, I will change my focus to the 4 countries mentioned below, however, do note that by the time I received this Email, I had already partially covered UK, and I will be sending you this information together with the final results. I will come back with an update, covering as much as possible by our EOD, 8 pm Dubai time._x000d_  _x000d_   _x000d_  _x000d_  In case of any other changes from your side, do let me know._x000d_  _x000d_   _x000d_  _x000d_  Have a great day ahead,_x000d_  _x000d_  Laura _x000d_  _x000d_   _x000d_  _x000d_  Laura Blaga | Business Analyst | Evalueserve | +40 364 730 300 (Extn. 3385) _x000d_  _x000d_   _x000d_  _x000d_  S.C. Evalueserve S.R.L., Olimpia Business Center, Calea Dorobantilor, 98-100, Etaj 4, Cluj-Napoca, Cluj 400609, Romania _x000d_  _x000d_  *China center will be closed till February 23, 2020, following a government advisory in the country._x000d_  _x000d_  From: Daher Mansour, Jean [mailto:DaherMansour.Jean@"/>
    <e v="#VALUE!"/>
    <n v="0"/>
    <x v="4"/>
    <d v="2020-02-11T00:00:00"/>
    <x v="0"/>
    <x v="174"/>
    <s v="Correct"/>
  </r>
  <r>
    <n v="1042"/>
    <d v="2020-02-11T14:18:26"/>
    <s v="Andrada Cenan"/>
    <s v="Carrasco, Jennifer; Santos, Alberto"/>
    <s v="BCG"/>
    <s v="EN Press Energy, 02-11-20"/>
    <m/>
    <e v="#VALUE!"/>
    <n v="0"/>
    <x v="4"/>
    <d v="2020-02-11T00:00:00"/>
    <x v="0"/>
    <x v="7"/>
    <s v="Correct"/>
  </r>
  <r>
    <n v="1043"/>
    <d v="2020-02-11T14:31:47"/>
    <s v="Marion Volk"/>
    <s v="Alam.Azhar@bcg.com"/>
    <s v="BCG"/>
    <s v="Attn. Azhar: EVS - BCG - Update 2: Prices of beverages _RES1067230_February 10, 2020"/>
    <s v="Hi Azhar,_x000d_  _x000d_   _x000d_  _x000d_  Hope your day started well and you got a chance to go through the results shared yesterday._x000d_  _x000d_   _x000d_  _x000d_  We have resumed operations at our Romania center and we will continue work on task 1 today, February 11. We will start with the category gin and use the same methodology as yesterday for aperitifs: by leveraging DrinkSupermarket.com &lt;https://www.drinksupermarket.com/&gt;  in order to find the prices of the beverages and should we not find information on this website, we will check the beverage on DrinksDirect.co.uk &lt;https://www.drinksdirect.co.uk/index.html&gt;  or Gerry’s Wine &amp; Spirits &lt;https://www.gerrys.uk.com/&gt; . _x000d_  _x000d_   _x000d_  _x000d_  Should you have any notes or suggestions, please let us know. We will get back to you with as much as we can cover by our EOD, 8 pm Dubai time.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Monday, February 10, 2020 6:06 PM_x000d_  To: Alam.Azhar@"/>
    <e v="#VALUE!"/>
    <n v="0"/>
    <x v="4"/>
    <d v="2020-02-11T00:00:00"/>
    <x v="0"/>
    <x v="167"/>
    <s v="Correct"/>
  </r>
  <r>
    <n v="1044"/>
    <d v="2020-02-11T14:34:26"/>
    <s v="Adela Blaga"/>
    <s v="Oudenot.Pierre-Adrien@bcg.com"/>
    <s v="BCG; Placet.Anouk@bcg.com"/>
    <s v="Attn. Pierre-Adrien: EVS Acknowledgement: Quotation - Emails analysis_RES1068184_February 11, 2020"/>
    <s v="Hello Pierre-Adrien,_x000d_  _x000d_   _x000d_  _x000d_  Thank you for your time over the call and for sharing the e-mails._x000d_  _x000d_   _x000d_  _x000d_  I am starting off with the 3rd e-mail on the list (the first 2 have already been included in the table) and will reach out with an update and time estimates after investing an hour into this._x000d_  _x000d_   _x000d_  _x000d_  Any changes or notes you might have in the meantime,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Oudenot, Pierre-Adrien [mailto:Oudenot.Pierre-Adrien@"/>
    <e v="#VALUE!"/>
    <n v="0"/>
    <x v="4"/>
    <d v="2020-02-11T00:00:00"/>
    <x v="0"/>
    <x v="176"/>
    <s v="Correct"/>
  </r>
  <r>
    <n v="1045"/>
    <d v="2020-02-11T14:39:15"/>
    <s v="Ritaban Mukhopadhyay"/>
    <s v="Koo.Hyunkyu@bcg.com"/>
    <s v="BCG; Swapnil Jain"/>
    <s v="Attn. Hyunkyu: Evalueserve Update: Request data search for shipping companies' location _RES1065106_February 11, 2020"/>
    <s v="Hi Hyunkyu,_x000d_  _x000d_   _x000d_  _x000d_  Thank you for your Email._x000d_  _x000d_   _x000d_  _x000d_  Regarding your query, the revised scope from your end will definitely reduce the efforts required to complete the entire task and we anticipate that we will be able to cover the remaining 180 unique cases in ~9-10 hours, down from our initial estimate of 16 hours. _x000d_  _x000d_   _x000d_  _x000d_  We will share the deliverable, covering all the remaining entries, latest by 10:30 pm Seoul time, today (February 11, 2020). Hope this works for you._x000d_  _x000d_   _x000d_  _x000d_  Best Regards,_x000d_  _x000d_  Swapnil &amp;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oo, Hyunkyu &lt;Koo.Hyunkyu@"/>
    <e v="#VALUE!"/>
    <n v="0"/>
    <x v="1"/>
    <d v="2020-02-11T00:00:00"/>
    <x v="0"/>
    <x v="124"/>
    <s v="Correct"/>
  </r>
  <r>
    <n v="1046"/>
    <d v="2020-02-11T14:48:05"/>
    <s v="Nittya Balodia"/>
    <s v="Vaishnavi.Sagar@bcg.com"/>
    <s v="BCG"/>
    <s v="Attn. Sagar: Evalueserve Update: Digital Payments Landscape Benchmarks_ February 11, 2020"/>
    <s v="Hi Sagar,_x000d_  _x000d_   _x000d_  _x000d_  Thank you for your time over the call a short while ago._x000d_  _x000d_   _x000d_  _x000d_  In this update, I have populated information on the asked questions for Rwanda, following an earlier stated methodology. My findings are compiled in the attached Word Document. _x000d_  _x000d_   _x000d_  _x000d_  During the course of my research, I found that Rwanda is aiming towards becoming a cashless economy and the government is promoting the use of e-payments in the country. It has also launched RSwitch, which is the National E-payment switch of Rwanda. _x000d_  _x000d_   _x000d_  _x000d_  Efforts Invested: 5 hours (Total: 16 hours)_x000d_  _x000d_  Charge Code: 235389-58_x000d_  _x000d_   _x000d_  _x000d_  As suggested, I am putting my efforts on hold for this request, until I receive further instructions from your side._x000d_  _x000d_   _x000d_  _x000d_  Hope you find the shared information useful.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ittya Balodia _x000d_  Sent: 11 February 2020 10:32_x000d_  To: Vaishnavi.Sagar@"/>
    <s v="235389-58_x000d_  "/>
    <n v="5"/>
    <x v="1"/>
    <d v="2020-02-11T00:00:00"/>
    <x v="95"/>
    <x v="7"/>
    <s v="Correct"/>
  </r>
  <r>
    <n v="1047"/>
    <d v="2020-02-11T14:59:23"/>
    <s v="Andra Ciobanu"/>
    <s v="Kern.Maxime@bcg.com"/>
    <s v="Liliana Polgar; BCG"/>
    <s v="EVS - BCG - TMT IGTI Newsletter - February 11, 2020"/>
    <s v="Hi Maxime, _x000d_  _x000d_   _x000d_  _x000d_  Hope you are having a great day. _x000d_  _x000d_   _x000d_  _x000d_  Attached is the latest edition of the newsletter, covering one news piece concerning Italy and four articles with a global focus._x000d_  _x000d_   _x000d_  _x000d_  Please don’t hesitate to reach out in case of any suggestions.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Monday, February 10, 2020 11:47 AM_x000d_  To: Kern.Maxime@"/>
    <e v="#VALUE!"/>
    <n v="0"/>
    <x v="4"/>
    <d v="2020-02-11T00:00:00"/>
    <x v="0"/>
    <x v="7"/>
    <s v="Correct"/>
  </r>
  <r>
    <n v="1048"/>
    <d v="2020-02-11T14:59:52"/>
    <s v="Marion Volk"/>
    <s v="Alam.Azhar@bcg.com"/>
    <s v="BCG"/>
    <s v="Attn. Azhar: EVS - BCG - Update 2: Prices of beverages _RES1067230_February 10, 2020"/>
    <s v="Hello Azhar,_x000d_  _x000d_   _x000d_  _x000d_  Thank you for your swift reply and glad to be able to help with this. Definitely, we will then focus on gins and vodka and get back to you with an update as soon as we finish these two categories. _x000d_  _x000d_   _x000d_  _x000d_  Best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
    <e v="#VALUE!"/>
    <n v="0"/>
    <x v="4"/>
    <d v="2020-02-11T00:00:00"/>
    <x v="0"/>
    <x v="167"/>
    <s v="Correct"/>
  </r>
  <r>
    <n v="1049"/>
    <d v="2020-02-11T15:02:56"/>
    <s v="Kathrin Groszhart"/>
    <s v="Kokavec, Jan"/>
    <s v="BCG"/>
    <s v="Attn. Jan: EVS - BCG - Deliverable - Prices of sunflower seeds and millet_RES1068888_ February 11, 2020"/>
    <s v="Hi Jan,_x000d_  _x000d_   _x000d_  _x000d_  Hope your day has started well. I am reaching out with the deliverable - by following the shared methodology, I compiled the average prices of white millet and sunflowers for the regions Western Nebraska/Wyoming and CO/NE/WY._x000d_  _x000d_   _x000d_  _x000d_  Note that in some cases, for the region CO/NE/WY, the prices for millet were given as per the image below. For these cases, I only used the range, whereby I added the first and the last value, and divided them by two to calculate the average._x000d_  _x000d_  _x000d_  _x000d_   _x000d_  _x000d_  Efforts Invested: 1.5 Hours_x000d_  _x000d_  Charge Code: please provide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results prove useful and please let us know in case you need further help on this request or on anything else.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09, 2020, following a government advisory in the country_x000d_  _x000d_   _x000d_  _x000d_  From: Bianca Metzler &lt;bianca.metzler@evalueserve.com&gt; _x000d_  Sent: Tuesday, February 11, 2020 10:17 AM_x000d_  To: Kokavec, Jan &lt;Kokavec.Jan@"/>
    <s v="please provi"/>
    <n v="1.5"/>
    <x v="4"/>
    <d v="2020-02-11T00:00:00"/>
    <x v="34"/>
    <x v="186"/>
    <s v="Correct"/>
  </r>
  <r>
    <n v="1050"/>
    <d v="2020-02-11T15:04:23"/>
    <s v="Siddharrth Kumar"/>
    <s v="Chourasia, Amber"/>
    <s v="BCG"/>
    <s v="Attn. Amber: Evalueserve Update: policies in countries for Tobacco_RES1068848_February 11, 2020"/>
    <s v="Hi Amber,_x000d_  _x000d_   _x000d_  _x000d_  Thank you for your patience!_x000d_  _x000d_   _x000d_  _x000d_  With this update, I have completed the task for Russia, Ukraine and China. My findings are compiled in the attached Excel file, under the tab ‘Output’. The sources have been compiled separately under the tab “Sources’, for your reference. _x000d_  _x000d_   _x000d_  _x000d_  For this, I first leveraged Factiva database for press search. However, I did not get much information through this approach. I then conducted an Open Internet search using keywords like “tobacco regulations”, “tobacco policies”, “tobacco laws”, “Cigarette regulations”, “e-cigarette regulations”, “vaping laws”, “smoking system regulations”, etc to look for the required information. The parameters for which I could not locate any information have been marked as ‘-‘._x000d_  _x000d_   _x000d_  _x000d_  Please note that I have considered the period 2015-2020 to track the changes in policies for tobacco products in these countries. However, I have considered the latest available reform implemented by these countries, in case they have not reported any change in the laws during the specified period. _x000d_  _x000d_   _x000d_  _x000d_  Through an Open Internet search, I also came across a WHO report for each country on the global tobacco epidemic, for the year 2019. The report provides detailed information on the enforcement of the laws and regulations regarding tobacco products in the respective countries. The report also scores these countries on the basis of tobacco policies for “Monitoring”, “Smoke-free policies”, “Cessation Programs”, “Health Warnings”, “Mass Media”, “Advertising Bans” and “Taxation”. You can extract the reports from the following links: _x000d_  _x000d_  *_x0009_Russia &lt;https://www.who.int/tobacco/surveillance/policy/country_profile/rus.pdf?ua=1&gt; _x000d_  *_x0009_China &lt;https://www.who.int/tobacco/surveillance/policy/country_profile/chn.pdf?ua=1&gt; _x000d_  *_x0009_Ukraine &lt;https://www.who.int/tobacco/surveillance/policy/country_profile/ukr.pdf?ua=1&gt; _x000d_  _x000d_   _x000d_  _x000d_  Efforts Invested: 3 Hours _x000d_  _x000d_  Charge Code: 188900-59_x000d_  _x000d_   _x000d_  _x000d_  Way Forward: Please review the shared work and let me know in case of any suggestions or changes. Meanwhile, I am continuing work on the remaining countries, and will share another update on this by 5:00 pm IST, today (February 11, 2020)._x000d_  _x000d_   _x000d_  _x000d_  Hope this work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
    <s v="188900-59_x000d_  "/>
    <n v="3"/>
    <x v="1"/>
    <d v="2020-02-11T00:00:00"/>
    <x v="104"/>
    <x v="185"/>
    <s v="Correct"/>
  </r>
  <r>
    <n v="1051"/>
    <d v="2020-02-11T15:08:55"/>
    <s v="Sanprati Sharma"/>
    <s v="Bechara.Wissam@bcg.com"/>
    <s v="Mujtaba.SyedAaqib@bcg.com; BCG; Tamara Weitzel; Nicolas Quagliotti"/>
    <s v="Attn. Wissam: Evalueserve Update: KSA tourism specific data/ Other worldwide destinations tourism specific data_RES1066519_February 11, 2020"/>
    <s v="Hi Wissam,_x000d_  _x000d_   _x000d_  _x000d_  Thank you for sharing the additional task. _x000d_  _x000d_   _x000d_  _x000d_  Currently, I am working on the earlier shared task and will initiate my efforts on the additional scope, once I finish work on that. _x000d_  _x000d_   _x000d_  _x000d_  For the follow up task, I will work on accumulating the information on the GFA (Gross Floor Area), number of offerings (shows), total number of visitors in a year and the accommodation capacity of approximately 10 to 15 regional and international ‘culture centres’, ‘opera houses’ and ‘amphitheatre’ in the Gulf countries and Middle Eastern Countries. I plan to conduct a General Internet Search to locate the asked parameters._x000d_  _x000d_   _x000d_  _x000d_  However, I have only two hours of remaining capacity available for the day to work on this and will share an update covering as much as possible by the end of today, i.e. 5.30 pm Dubai time today (February 11, 2020). I can resume my efforts on the remaining the parts, once we resume our operations by 8 am Dubai time, tomorrow (February 12, 2020). _x000d_  _x000d_  We hope this works._x000d_  _x000d_  Best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
    <e v="#VALUE!"/>
    <n v="0"/>
    <x v="1"/>
    <d v="2020-02-11T00:00:00"/>
    <x v="0"/>
    <x v="154"/>
    <s v="Correct"/>
  </r>
  <r>
    <n v="1052"/>
    <d v="2020-02-11T15:28:08"/>
    <s v="Maria Somfelean"/>
    <s v="Faulkner.Anna@bcg.com"/>
    <s v="BCG; Bianca Metzler"/>
    <s v="Attn. Anna: EVS - BCG - Update 1 - Company industry search_RES1068092_February 11, 2020"/>
    <s v="Hi Anna,_x000d_  _x000d_   _x000d_  _x000d_  Thank you for your reply._x000d_  _x000d_   _x000d_  _x000d_  I am coming back with a first update on this task after managing to extract the first 100 companies from Orbis. The attached file containing the companies as extracted from Orbis and do note that the list is in alphabetical order after the companies’ name. However, the order is slightly different from the one shared by you, as for some of the companies the names from the database differ from the ones from the file. From this batch search, the database identified 97 out of 100 companies, the remaining 3 being researched separately and added manually in the file - these were highlighted with yellow for your reference. As the attached file is the Excel extracted from Orbis, please let me know in case you would like me to extract and include this data in the original file shared by you - I will gladly do so for the next updates but do note that this would increase the time spent on the request._x000d_  _x000d_   _x000d_  _x000d_  Regarding the industry classification and based on the options available in Orbis, I have decided to extract the following categories: BvD sectors, NACE Rev. 2 main section, Main activity, Trade description (English), Primary code(s) in national industry classification, Primary code in national industry classification – description, Secondary code(s) in national industry classification and Secondary code in national industry classification – description. All these categories have been extracted in order to give you a better understanding of the industry in which the companies operate._x000d_  _x000d_   _x000d_  _x000d_  For this update, I have invested around 1.5 hours as I had to manually check some of the companies which were not identified exactly in the batch search and then, I tried to find the most relevant columns to be extracted which would help in categorizing the players into a specific industry._x000d_  _x000d_   _x000d_  _x000d_  Efforts Invested: 2 Hours _x000d_  _x000d_  Charge Code: 254636-17_x000d_  _x000d_   _x000d_  _x000d_  Since I already established the most relevant columns from Orbis, for the remaining 662 companies, I estimate that it will require a maximum of 8 more hours to extract the same information for them. However, this is just an estimate and you will be charged on the actual time spent on this task. Also, do note that you will be charged at a rate of USD 55/hr. Based on this effort estimate, I will be able to partially cover this request today but I will gladly block time for tomorrow too, to continue with the remaining part._x000d_  _x000d_   _x000d_  _x000d_  It would be great if you could have a look at the details extracted and let me know if you have any notes or suggestions. In the meantime, I will put this request on hold until hearing back from you with further steps.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Faulkner, Anna [mailto:Faulkner.Anna@"/>
    <s v="254636-17_x000d_  "/>
    <n v="2"/>
    <x v="4"/>
    <d v="2020-02-11T00:00:00"/>
    <x v="117"/>
    <x v="175"/>
    <s v="Correct"/>
  </r>
  <r>
    <n v="1053"/>
    <d v="2020-02-11T15:32:45"/>
    <s v="Himanshu Gaur"/>
    <s v="Fuchs.Christina@bcg.com"/>
    <s v="BCG; Tamara Weitzel"/>
    <s v="Attn. Christina: Evalueserve Update 1: Price list audio eqipment_RES1068590 and RES1068601_February 11, 2020"/>
    <s v="Hi Christina, _x000d_  _x000d_   _x000d_  _x000d_  In this update, I have completed work to locate revenue figures for the nine listed companies in the Excel file shared by you. However, overall information on the ask is limited as majority of the companies are private in nature, hence I have captured the information, depending on the data availability. My findings are highlighted in green for your reference._x000d_  _x000d_   _x000d_  _x000d_  Additional Information: _x000d_  _x000d_  *_x0009_For the company ‘L’Acoustics’, during my course of research I came across an article which states that, L’Acoustics has received an undisclosed amount of Series A funding from Audio Visual Co. _x000d_  _x000d_  Source: Link &lt;https://www.l-acoustics.com/en/hotnews/the-audio-visual-co-increases-investment-in-l-acoustics/&gt; _x000d_  _x000d_  *_x0009_For the company ‘Martin Audio’, i came across a press article stating that “Martin audio is forecasting a further 20 per cent increase in their revenue throughout 2019” _x000d_  _x000d_  Source: Link &lt;https://www.privateequitywire.co.uk/2019/08/22/278187/pe-backed-martin-audio-sees-double-digit-growth&gt; _x000d_  _x000d_  *_x0009_For the company ‘Bose’, there was no segment named “pro audio equipment” available . Also since, there was no explicit criteria available to ascertain what products fall under the purview of this segment. Therefore, I have captured the overall company revenue for Bose_x000d_  _x000d_  _x0009_*_x0009_Also, the revenue mentioned for the year 2018 has been mentioned as USD 1,800 Mn. However, Bose’s sustainability report (2018), states the overall revenue as USD 4 Bn (USD 4,000 Mn)_x000d_  _x000d_  Source: Page 4, Link &lt;https://assets.bose.com/content/dam/Bose_DAM/Web/consumer_electronics/global/content_pages/corporate/about_us/sustainability/sustainability_2018_refresh/pdf/Bose_2018_Sustainability_Report_Update.pdf&gt; _x000d_  _x000d_   _x000d_  _x000d_  In order to locate this information, I checked company websites, leveraged Factiva and further supplemented it with an Open Internet search. _x000d_  _x000d_   _x000d_  _x000d_  Effort hours: 3.5 hours in this update _x000d_  _x000d_  Charge Code: 212862-64_x000d_  _x000d_   _x000d_  _x000d_  Way Forward: I am initiating my efforts on Ask 2 (RES1068590) i.e. to locate price list in the professional loudspeaker and amplifier market for the following players; Meyer Sound, d&amp;b audiotechnik, L'Acoustics, Clair brothers, Adamson, Coda audio, Martin Audio, Yamaha, JBL Harman and Bose professional. I will share an update, covering as much possible, by 2:30 PM, France time, today (February 11, 2020)._x000d_  _x000d_   _x000d_  _x000d_  Please review the work done and let me know in case of any changes.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imanshu Gaur &lt;Himanshu.Gaur@evalueserve.com &lt;mailto:Himanshu.Gaur@evalueserve.com&gt; &gt; _x000d_  Sent: 11 February 2020 11:08_x000d_  To: Fuchs.Christina@"/>
    <s v="212862-64_x000d_  "/>
    <n v="0"/>
    <x v="1"/>
    <d v="2020-02-11T00:00:00"/>
    <x v="118"/>
    <x v="181"/>
    <s v="Error"/>
  </r>
  <r>
    <n v="1054"/>
    <d v="2020-02-11T15:33:37"/>
    <s v="Mansi Narang"/>
    <s v="Inumaru.Yuta@bcg.com"/>
    <s v="BCG; Shailabh Agrawal"/>
    <s v="Attn. Yuta: Evalueserve Acknowledgement: Cosmetics Manufacturing Equipment Research_ February 11, 2020"/>
    <s v="Hi Yuta,_x000d_  _x000d_   _x000d_  _x000d_  Thank you for your Email!_x000d_  _x000d_   _x000d_  _x000d_  We have initiated efforts on this request, to locate the specifications, vendors, costs and images, along with other relevant information, for the shared list of cosmetics manufacturing equipment (13 Kettle Types and 10 Production lines).  We have conducted a quick research on both the tabs to check the information availability. However, as per our preliminary research, we are not getting the results readily, since most of the terms shared by you are generic in nature. Below is a brief of how the information is available on each tab:_x000d_  _x000d_   _x000d_  _x000d_  *_x0009_For Kettles Research: We conducted our research for each equipment, however, we are unable to identify the equipment on the basis of the mentioned nomenclature (For example, move over 5000). _x000d_  _x000d_  _x0009_*_x0009_Query: It would be really helpful if you could elaborate more upon the requirements and the terminologies available in this tab_x000d_  _x000d_  *_x0009_For Lines Research: In most of the cases, the resultant equipment did not specify if they used for packaging/manufacturing within the Cosmetic industry. Most of the machines which we came across can be leveraged within multiple industries and for various products within each industry (like filling of lipsticks, foundation, primer, oils, other liquids, etc). Also, the terms are generic, which is making the research more challenging_x000d_  _x000d_   _x000d_  _x000d_  It would be great if you could elaborate more upon what you require so that we can align our understanding in a better way. Also, it would be great if we could get on a quick call to discuss this. Kindly let us know a suitable time to call you._x000d_  _x000d_   _x000d_  _x000d_  Meanwhile, we are conducting an in-depth research on the tab titled, Lines Research, and plan to conduct a General Internet search to capture the required information. _x000d_  _x000d_   _x000d_  _x000d_  We will share our findings in the shared Excel file, covering as much as possible, by 10:00 PM Japan time, today (February 11, 2020)._x000d_  _x000d_   _x000d_  _x000d_  Looking forward to your reply,_x000d_  _x000d_   _x000d_  _x000d_  Best regards,_x000d_  _x000d_  Shailabh and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Inumaru, Yuta &lt;Inumaru.Yuta@"/>
    <e v="#VALUE!"/>
    <n v="0"/>
    <x v="1"/>
    <d v="2020-02-11T00:00:00"/>
    <x v="0"/>
    <x v="7"/>
    <s v="Correct"/>
  </r>
  <r>
    <n v="1055"/>
    <d v="2020-02-11T15:47:07"/>
    <s v="Kathrin Groszhart"/>
    <s v="ZuluagaMartinez.David@bcg.com"/>
    <s v="BCG"/>
    <s v="Attn. David: Evalueserve Request Receipt: JFK Transformation_RES1068770_ February 11, 2020"/>
    <s v="Hi David,_x000d_  _x000d_   _x000d_  _x000d_  Hope my Email finds you well. My name is Kathrin and due to some realignments, I will be helping you with this request today, February 11, from our Romania center._x000d_  _x000d_   _x000d_  _x000d_  As methodology, I will conduct a General Internet search and leverage Factiva database, if necessary, to look for the necessary information regarding the JFK Transformation initiatives._x000d_  _x000d_   _x000d_  _x000d_  I will reach out with my findings after investing the allocated budget, latest by our EOD, 11 am, Eastern US time. In the meantime, if you have any other notes or suggestions, do let me know._x000d_  _x000d_   _x000d_  _x000d_  Kind regard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23, 2020, following a government advisory in the country_x000d_  _x000d_   _x000d_  _x000d_  From: Prashant Singh &lt;Prashant.Singh@evalueserve.com&gt; _x000d_  Sent: Tuesday, February 11, 2020 8:43 AM_x000d_  To: ZuluagaMartinez.David@"/>
    <e v="#VALUE!"/>
    <n v="0"/>
    <x v="4"/>
    <d v="2020-02-11T00:00:00"/>
    <x v="0"/>
    <x v="190"/>
    <s v="Correct"/>
  </r>
  <r>
    <n v="1056"/>
    <d v="2020-02-11T15:56:03"/>
    <s v="Adela Blaga"/>
    <s v="Oudenot.Pierre-Adrien@bcg.com"/>
    <s v="BCG; Placet.Anouk@bcg.com"/>
    <s v="Attn. Pierre-Adrien: EVS - BCG - Update 1 - Quotation - Emails analysis_RES1068184_February 11, 2020"/>
    <s v="Hello Pierre-Adrien,_x000d_  _x000d_   _x000d_  _x000d_  After investing an hour in the e-mails analysis, I have managed to cover about 10 e-mails so far. _x000d_  _x000d_   _x000d_  _x000d_  I have encountered a few products/ references I could not locate on the Rexel website and had to search them on the Internet in order to be able to classify them - I have inserted a cell comment in such cases. _x000d_  _x000d_   _x000d_  _x000d_  Efforts Invested: 1.5 Hours_x000d_  _x000d_  Charge Code: Please share_x000d_  _x000d_   _x000d_  _x000d_  Based on the present experience, I would require  at least 8 more hours to spend on the e-mails only, considering the fact that many contain lists of products that need to be checked for their category, and the number of products is different from one e-mail to another. _x000d_  _x000d_   _x000d_  _x000d_  Taking into the account the output and the above notes, please let me know if I may continue on the task and based on your go-ahead, I will get in touch with a new update by our EOD, 5 pm CET._x000d_  _x000d_   _x000d_  _x000d_  Looking forward to your thoughts.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Adela Blaga _x000d_  Sent: Tuesday, February 11, 2020 11:04 AM_x000d_  To: Oudenot.Pierre-Adrien@"/>
    <s v="Please share"/>
    <n v="1.5"/>
    <x v="4"/>
    <d v="2020-02-11T00:00:00"/>
    <x v="8"/>
    <x v="176"/>
    <s v="Correct"/>
  </r>
  <r>
    <n v="1057"/>
    <d v="2020-02-11T16:02:13"/>
    <s v="Prashant Singh"/>
    <s v="Yu.Nancy@bcg.com"/>
    <s v="BCG; Peggy Meng"/>
    <s v="Attn. Nancy: Evalueserve Request Receipt: ask for Korean research _RES1069274_ February 11, 2020"/>
    <s v="Hi Nancy,_x000d_  _x000d_   _x000d_  _x000d_  Thank you for reaching out to us,_x000d_  _x000d_   _x000d_  _x000d_  Korean capacity is only available with our China center and the Center is currently WFH (Work from Home) for all the staff to prevent the spread of NCP (Novel Coronavirus Pneumonia). Meanwhile, China Center is not allowed to provide WFH for BCG (only work in the office is allowed). Thus, they will return normal operations and be able to pick BCG request from Feb 24, 2020._x000d_  _x000d_   _x000d_  _x000d_  Sorry for the inconvenience but if you need assistance from our other centers, please create new request in the RMS as usual and one of the other 3 centers will assist you according to their capacity._x000d_  _x000d_   _x000d_  _x000d_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You can also book Korean capacity after Feb 24 in advance. Please feel free to reach out to us if you have any other question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 China center will be closed till February 23, 2020, following a government advisory in the country_x000d_  _x000d_   _x000d_  _x000d_  _________________________________x000d_  _x000d_  From: Request Management System_x000d_  Sent: 11 February 2020 15:50:32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9274 &lt;https://bcg.service-now.com/nav_to.do?uri=u_request_drs_kpo_evs.do%3Fsys_id=44d83cd31b3ecc94b176964ead4bcb47%26sysparm_stack=u_request_drs_kpo_evs_list.do&gt; _x000d_  Requestor: Yu Nancy_x000d_  Request Subject: ask for korean research_x000d_  Requested Deadline: _x000d_  _x000d_  Original Request:_x000d_  From: Yu.Nancy@"/>
    <e v="#VALUE!"/>
    <n v="0"/>
    <x v="1"/>
    <d v="2020-02-11T00:00:00"/>
    <x v="0"/>
    <x v="193"/>
    <s v="Correct"/>
  </r>
  <r>
    <n v="1058"/>
    <d v="2020-02-11T16:10:57"/>
    <s v="Prashant Singh"/>
    <s v="Rebollo.Cristina@bcg.com"/>
    <s v="BCG; Bianca Metzler"/>
    <s v="Attn. Cristina : Evalueserve Request Receipt: URGENT HELP :) _RES1069266_ February 11, 2020"/>
    <s v="Hi Cristina,_x000d_  _x000d_   _x000d_  _x000d_  Thank you for reaching out to us,_x000d_  _x000d_   _x000d_  _x000d_  Unfortunately, all our centres are running at full capacity today with previously committed requests._x000d_  _x000d_   _x000d_  _x000d_  The earliest available slot to assist you on this request is tomorrow, February 12, 2020 from our Romania centre. Let us know if the timelines work for you and we will book the bandwidth accordingly. The team will share a detailed methodology and expected delivery timelines once they initiate work on the request tomorrow morning.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1 February 2020 15:44:5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69266 &lt;https://bcg.service-now.com/nav_to.do?uri=u_request_drs_kpo_evs.do%3Fsys_id=878770db1bfacc94b176964ead4bcbbb%26sysparm_stack=u_request_drs_kpo_evs_list.do&gt; _x000d_  Requestor: Rebollo Cristina_x000d_  Request Subject: URGENT HELP :)_x000d_  Requested Deadline: _x000d_  _x000d_  Original Request:_x000d_  From: Rebollo.Cristina@"/>
    <e v="#VALUE!"/>
    <n v="0"/>
    <x v="1"/>
    <d v="2020-02-11T00:00:00"/>
    <x v="0"/>
    <x v="194"/>
    <s v="Correct"/>
  </r>
  <r>
    <n v="1059"/>
    <d v="2020-02-11T16:48:36"/>
    <s v="Prashant Singh"/>
    <s v="Ranjan, Rishav"/>
    <s v="Tiwari, Ritwik; BCG"/>
    <s v="Attn. Rishav: Evalueserve Request Receipt: RES1069115 - Request for finding experience designing companies __February 11, 2020"/>
    <s v="Hi Ritwik,_x000d_  _x000d_   _x000d_  _x000d_  Thank you for looping us in,_x000d_  _x000d_   _x000d_  _x000d_  Hi Rishav,_x000d_  _x000d_   _x000d_  _x000d_  Thank you for reaching out to us,_x000d_  _x000d_   _x000d_  _x000d_  Unfortunately, all our centres are running at full capacity today with previously pipelined requests._x000d_  _x000d_   _x000d_  _x000d_  The earliest available slot to assist you on this request is tomorrow, February 12, 2020 from our India center. Let us know if the timeline is suitable and we will book our bandwidth accordingly. The team will share a detailed methodology along with expected delivery timelines once we initiate work on the request tomorrow morning (8 am Dubai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From: Tiwari, Ritwik &lt;Tiwari.Ritwik@"/>
    <e v="#VALUE!"/>
    <n v="0"/>
    <x v="1"/>
    <d v="2020-02-11T00:00:00"/>
    <x v="0"/>
    <x v="7"/>
    <s v="Correct"/>
  </r>
  <r>
    <n v="1060"/>
    <d v="2020-02-11T16:54:38"/>
    <s v="Vandana Kushwaha"/>
    <s v="Baydoun.Zeina@bcg.com"/>
    <s v="Neha Sharma; Kashyap, Radhika; Khurana, Harshit; Awasthi, Ritwik; BCG; Wirnsberger, Arnold; Alageel, Abdulrahman"/>
    <s v="Attn. Zeina: Evalueserve Deliverable: Urgent request_RES1066306_February 11, 2020"/>
    <s v="Hi Zeina,_x000d_  _x000d_   _x000d_  _x000d_  Thank you for your reply._x000d_  _x000d_   _x000d_  _x000d_  We will look forward to your request details and will book the earliest available bandwidth to assist you on the task._x000d_  _x000d_   _x000d_  _x000d_  In the meanwhile, with this update, we have completed work to capture the requested information for the remaining 2 countries (Isle of man and KSA) under “Private Aircraft” asset class for the new listed criteria using the previously stated methodology. We have compiled our findings in Slides 6 to 9 of the shared deck, along with the Excel file for your reference. _x000d_  _x000d_   _x000d_  _x000d_  We have provided insights for each criteria and captured the scientific numbers/ rankings or indices wherever available. However, as earlier mentioned, information availability for some of the parameters and specific to rankings/indices was on a lower end. _x000d_  _x000d_   _x000d_  _x000d_  Additional Information: During research, we came across some reports, which we think might be helpful to you. Please find below their details as follows:_x000d_  _x000d_  1._x0009_Report published by EBAA Associate Members Advisory Council &lt;https://www.applebyglobal.com/insights/business-aviation-law-in-europe-a-practical-guide.pdf&gt; : Provides information on Business Aviation Law in Europe (2019: Austria, Belgium, France, Germany, Isle of Man, Italy, Luxembourg, Malta, San Marino, Switzerland, Turkey and United Kingdom)_x000d_  2._x0009_The Official Guide to Aircraft Registration 2019 &lt;https://en.calameo.com/books/0043909873db012e42970&gt;  provides detailed information for many countries (such as Isle of Man, Cayman Island, etc.)_x000d_  _x000d_   _x000d_  _x000d_  Efforts Invested: 3.5 Hours (Total: 12 hours)_x000d_  _x000d_  Charge Code: 287026-45_x000d_  _x000d_   _x000d_  _x000d_  Please review the work shared and let us know in case of any suggestions.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is helpful. _x000d_  _x000d_   _x000d_  _x000d_  Kind regards,_x000d_  _x000d_  Vandana_x000d_  _x000d_   _x000d_  _x000d_  Vandana Kushwaha | Senior Business Analyst | Evalueserve | + 91 124 462 2300 (Extn. 94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ydoun, Zeina &lt;Baydoun.Zeina@"/>
    <s v="287026-45_x000d_  "/>
    <n v="3.5"/>
    <x v="1"/>
    <d v="2020-02-11T00:00:00"/>
    <x v="119"/>
    <x v="146"/>
    <s v="Correct"/>
  </r>
  <r>
    <n v="1061"/>
    <d v="2020-02-11T16:57:49"/>
    <s v="Paula Barb"/>
    <s v="Miller.Marielle@bcg.com"/>
    <s v="BCG"/>
    <s v="Attn. Marielle: EVS - BCG - Update 2  - Music Industry- % of local songs_RES1067635­_February 11, 2020"/>
    <s v="Hello Marielle,_x000d_  _x000d_   _x000d_  _x000d_  I am reaching out to you with a second update after draining the main source, IFPI document. In addition to yesterday’s update, today I have found the top songs for South Africa, United Kingdom, Slovakia and United States._x000d_  _x000d_   _x000d_  _x000d_  As noticed, Billboard’s industry charts are classified by music genre and not by country. As an alternative, I have looked for other sources and tried to identify those consolidating music charts for as many countries as possible. As an overview, data is scattered through various sites. I am listing below the most relevant ones that I have identified through my research:   _x000d_  _x000d_  *_x0009_top40-charts.com &lt;https://top40-charts.com/charts.php&gt;  features music charts information for Japan, China, Taiwan, and Russia from our WIP list.  _x000d_  *_x0009_lanet.lv &lt;http://www.lanet.lv/misc/charts/&gt;  – features updated music charts all over the world, by country.   _x000d_  _x000d_   _x000d_  _x000d_  Moreover, I have noticed that all data from IFPI document refers to 2018, while other secondary sources present the latest top songs mainly for 2019. Most charts are radio top most listened songs or song charts compiled by various sites which don't present a clear overview on how these are collected._x000d_  _x000d_   _x000d_  _x000d_  I will continue the analysis by using the above sources. In case of any queries or suggestions from your side, feel free to let me know, and I will be happy to adjust my approach based on your feedback. I am planning to send the next update today by our EOB (11 am EST, February 11)._x000d_  _x000d_   _x000d_  _x000d_  Efforts Invested: 3 Hours (Total Hours: 9 Hours)_x000d_  _x000d_  Charge Code: 191680-08_x000d_  _x000d_   _x000d_  _x000d_  Looking forward to hearing from you. _x000d_  _x000d_   _x000d_  _x000d_  Best wishes, 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_x000d_  Sent: Tuesday, February 11, 2020 9:06 AM_x000d_  To: Liliana Polgar &lt;Liliana.Polgar@evalueserve.com &lt;mailto:Liliana.Polgar@evalueserve.com&gt; &gt;_x000d_  Subject: Attn. Marielle: EVS - BCG - Update - Music Industry- % of local songs_RES1067635­_February 10, 2020_x000d_  _x000d_   _x000d_  _x000d_  Hello Marielle,_x000d_  _x000d_   _x000d_  _x000d_  We have resumed our operations and I am in the process of filling in the “WIP” fields in the Excel file. I will send you the results as soon as finished, latest by our EOD (11 am EST, February 11). 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Miller, Marielle &lt;Miller.Marielle@"/>
    <s v="191680-08_x000d_  "/>
    <n v="3"/>
    <x v="4"/>
    <d v="2020-02-11T00:00:00"/>
    <x v="111"/>
    <x v="171"/>
    <s v="Correct"/>
  </r>
  <r>
    <n v="1062"/>
    <d v="2020-02-11T17:21:43"/>
    <s v="Maria Somfelean"/>
    <s v="Faulkner.Anna@bcg.com"/>
    <s v="BCG; Bianca Metzler"/>
    <s v="Attn. Anna: EVS - BCG - Deliverable - Company industry search_RES1068092_February 11, 2020"/>
    <s v="Hi Anna,_x000d_  _x000d_   _x000d_  _x000d_  Thank you for your reply and for your time over the phone._x000d_  _x000d_   _x000d_  _x000d_  As discussed, I am coming back with two extracts from Orbis for the remaining 662 companies – please find them attached. The first extract – Matched companies, contains all 662 companies along with the match score and the matched company name, if any. The other one, Industries Orbis Extract, contains the same columns as the first extract together with an additional column containing the country - do note that the database has successfully matched 570 companies out of the 662 however, we cannot guarantee if the identified companies are a correct match of the players you are interested in. _x000d_  _x000d_   _x000d_  _x000d_  Efforts Invested: 2 Hours (Total Hours: 4 Hours)_x000d_  _x000d_  Charge Code: 254636-17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extracts prove useful and do not hesitate to reach out in case further help is needed on this or anything else.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WFH (Work From Home) from Feb 10 to 21 to prevent the spread of NCP (Novel Coronavirus Pneumonia) and China Center will return to normal operation from February 24, 2020._x000d_  _x000d_   _x000d_  _x000d_  From: Faulkner, Anna [mailto:Faulkner.Anna@"/>
    <s v="254636-17_x000d_  "/>
    <n v="2"/>
    <x v="4"/>
    <d v="2020-02-11T00:00:00"/>
    <x v="117"/>
    <x v="175"/>
    <s v="Correct"/>
  </r>
  <r>
    <n v="1063"/>
    <d v="2020-02-11T17:21:36"/>
    <s v="Siddharrth Kumar"/>
    <s v="Chourasia, Amber"/>
    <s v="BCG"/>
    <s v="Attn. Amber: Evalueserve Update: policies in countries for Tobacco_RES1068848_February 11, 2020"/>
    <s v="Hi Amber,_x000d_  _x000d_   _x000d_  _x000d_  With this update, I have completed the task for Czech Republic, Poland and Romania (starting from row 14), using the methodology followed in my previous update._x000d_  _x000d_   _x000d_  _x000d_  During the course of my research, I came across the WHO report on the Global Tobacco Epidemic, 2019 for Czech Republic, Poland and Romania as well. The reports can be extracted from the following links:_x000d_  _x000d_  *_x0009_Czech Republic &lt;https://www.who.int/tobacco/surveillance/policy/country_profile/cze.pdf&gt; _x000d_  *_x0009_Poland &lt;https://www.who.int/tobacco/surveillance/policy/country_profile/pol.pdf?ua=1&gt; _x000d_  *_x0009_Romania &lt;https://www.who.int/tobacco/surveillance/policy/country_profile/rou.pdf&gt; _x000d_  _x000d_   _x000d_  _x000d_  Also, I came across a report on the tobacco industry in Poland – ‘ The Significance Of The Tobacco Product Manufacturing To Poland’s Economy’ &lt;https://www.case-research.eu/files/?id_plik=5400&gt; , discussing the characteristics of the Polish tobacco sector, the Poland Tobacco market, revenues from tax on tobacco products, challenges for tobacco product manufacturing, etc., which might help you with your context._x000d_  _x000d_   _x000d_  _x000d_  Efforts Invested: 3 hours (Total: 6 Hours)_x000d_  _x000d_  Charge Code: 188900-59_x000d_  _x000d_   _x000d_  _x000d_  Way Forward: Please review the shared work and let me know in case of any suggestions or changes. We are left with around 1 hour before we wind up our operations for the day. Let me know if you would like me to continue work on the remaining countries. Also, we have reserved tomorrow’s (February 12, 2020) capacity for this task, and post your go-ahead, I will initiate work, once we resume our operations by 9:30 pm IST, tomorrow (February 12, 2020)._x000d_  _x000d_   _x000d_  _x000d_  Hope this work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rrth Kumar &lt;Siddharrth.Kumar@evalueserve.com &lt;mailto:Siddharrth.Kumar@evalueserve.com&gt; &gt; _x000d_  Sent: 11 February 2020 15:04_x000d_  To: Chourasia, Amber &lt;Chourasia.Amber@"/>
    <s v="188900-59_x000d_  "/>
    <n v="3"/>
    <x v="1"/>
    <d v="2020-02-11T00:00:00"/>
    <x v="104"/>
    <x v="185"/>
    <s v="Correct"/>
  </r>
  <r>
    <n v="1064"/>
    <d v="2020-02-11T17:27:50"/>
    <s v="Sanprati Sharma"/>
    <s v="Bechara.Wissam@bcg.com"/>
    <s v="BCG; Mujtaba, Syed Aaqib; Tamara Weitzel; Nicolas Quagliotti"/>
    <s v="Attn. Wissam: Evalueserve Update: KSA tourism specific data/ Other worldwide destinations tourism specific data_RES1066519_February 11, 2020"/>
    <s v="Hi Wissam,_x000d_  _x000d_   _x000d_  _x000d_  I have worked on the earlier shared task and have been able to work on 13 countries out of 17. I could not cover China, Singapore, Australia and Canada due to paucity of time. My findings are compiled in the attached Excel file along with the supporting documents. As apprehended, the information on the number of day trips that a resident of the shared list countries undertakes in a year, has been on the lower side._x000d_  _x000d_   _x000d_  _x000d_  Efforts Invested: 2 Hours (Total Hours India: 26 Hours ; Total Hours Chile: 3 Hours)_x000d_  _x000d_  Charge Code: 264593-60_x000d_  _x000d_   _x000d_  _x000d_  I will share an update of my findings for the second task by 5.30 pm Dubai time today (February 11,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
    <s v="264593-60_x000d_  "/>
    <n v="2"/>
    <x v="1"/>
    <d v="2020-02-11T00:00:00"/>
    <x v="99"/>
    <x v="154"/>
    <s v="Correct"/>
  </r>
  <r>
    <n v="1065"/>
    <d v="2020-02-11T17:32:10"/>
    <s v="Aman Bansal"/>
    <s v="Gagnon.Nathan@bcg.com"/>
    <s v="BCG"/>
    <s v="Attn. Nathan: Evalueserve Deliverable: Deal Value Look up_RRES1068444_February 11, 2020"/>
    <s v="Hi Nathan,_x000d_  _x000d_   _x000d_  _x000d_  We have completed work to fill in the deal values for 33 deals in the Excel file shared by you. As suggested, we have captured the values in column C of the ‘PMI’ tab._x000d_  _x000d_   _x000d_  _x000d_  Key Points:_x000d_  _x000d_  *_x0009_We have marked some cells in yellow where either ‘confidential’ or ‘software company’ was mentioned in the target column. For example, in case of Blucora, confidential is mentioned in the target Name column but it acquired 1st Global in 2019. We have included ‘Notes’ in the cells for such cases and marked ‘-’ where no information was available_x000d_  *_x0009_United Health group acquired Optum in 2014 but the deal date in Excel file is mentioned as 07/31/2019. Let us know if deal details for any other company needs to be located in this case_x000d_  _x000d_   _x000d_  _x000d_  Efforts Invested: 5 Hours _x000d_  _x000d_  Charge Code: 12828-20_x000d_  _x000d_   _x000d_  _x000d_  Please review the work shared and let us know in case of any query or further assistance required on this task.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 with you on future assignments. _x000d_  _x000d_   _x000d_  _x000d_  Best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Aman Bansal _x000d_  Sent: 11 February 2020 10:31_x000d_  To: Gagnon.Nathan@"/>
    <s v="12828-20_x000d_  _x000d_"/>
    <n v="5"/>
    <x v="1"/>
    <d v="2020-02-11T00:00:00"/>
    <x v="120"/>
    <x v="7"/>
    <s v="Correct"/>
  </r>
  <r>
    <n v="1066"/>
    <d v="2020-02-11T17:39:29"/>
    <s v="Aman Bansal"/>
    <s v="Yu.Yang@bcg.com"/>
    <s v="BCG"/>
    <s v="Attn. Yang: Evalueserve Update: Biweekly FI Newsletter_RES1069419_ February 11, 2019"/>
    <s v="Hi Yang,_x000d_  _x000d_   _x000d_  _x000d_  As requested, I have incorporated the suggested changes in news articles for Biweekly Newsletter. I have also hyperlinked the sources for both Singapore and Thailand news articles shared by you. Additionally, to differentiate APAC countries from other regions, I have underlined and bolded the heading in black colour._x000d_  _x000d_   _x000d_  _x000d_  Efforts Invested: 1 hour (Total: 10 hours)_x000d_  _x000d_  Charge Code: Please share_x000d_  _x000d_   _x000d_  _x000d_  Please review the updated output and let us know in case of any changes. _x000d_  _x000d_   _x000d_  _x000d_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Aman Bansal &lt;Aman.Bansal@evalueserve.com &lt;mailto:Aman.Bansal@evalueserve.com&gt; &gt; _x000d_  Sent: 11 February 2020 11:34_x000d_  To: Yu.Yang@"/>
    <s v="Please share"/>
    <n v="1"/>
    <x v="1"/>
    <d v="2020-02-11T00:00:00"/>
    <x v="8"/>
    <x v="195"/>
    <s v="Correct"/>
  </r>
  <r>
    <n v="1067"/>
    <d v="2020-02-11T17:44:38"/>
    <s v="Angela Nunez"/>
    <s v="Gilkes, Tamara"/>
    <s v="BCG"/>
    <s v="RE: Attn. Tamara: Evalueserve Update: Sustainable Growth for Megaregions data request_RES1065841_February 11, 2020"/>
    <s v="Hi Tamara, _x000d_  _x000d_   _x000d_  _x000d_  Thank you for sending today’s instructions. We will work on the shared Excel file and prioritize as suggested, we will also use the file you sent to help us complete. _x000d_  _x000d_   _x000d_  _x000d_  We will share our progress by our EOD today.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e v="#VALUE!"/>
    <n v="0"/>
    <x v="0"/>
    <d v="2020-02-11T00:00:00"/>
    <x v="0"/>
    <x v="149"/>
    <s v="Correct"/>
  </r>
  <r>
    <n v="1068"/>
    <d v="2020-02-11T17:59:29"/>
    <s v="Llindrisca Figueroa"/>
    <s v="Spindler, Laura"/>
    <s v="BCG; Tamara Weitzel; Rajat Jain (Caps-08)"/>
    <s v="RE: Attn. Laura: Evalueserve Update6: Integrations _RES1062183_ February 07, 2020"/>
    <s v="Hello Laura, _x000d_  _x000d_   _x000d_  _x000d_  Hope you are well. _x000d_  _x000d_   _x000d_  _x000d_  Note that we are back at the office and we will continue searching for the headquarters of the list of integration. _x000d_  _x000d_   _x000d_  _x000d_  Please let us know in case of any updates.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Monday, February 10, 2020 6:57 PM_x000d_  To: Spindler, Laura &lt;Spindler.Laura@"/>
    <e v="#VALUE!"/>
    <n v="0"/>
    <x v="0"/>
    <d v="2020-02-11T00:00:00"/>
    <x v="0"/>
    <x v="65"/>
    <s v="Correct"/>
  </r>
  <r>
    <n v="1069"/>
    <d v="2020-02-11T18:03:58"/>
    <s v="Marcela Landaeta"/>
    <s v="Lee, Vivian"/>
    <s v="BCG"/>
    <s v="RE: Attn. Vivian: Evalueserve Update :Press Search - SPP CEO Barbara Sugg _RES1067070_February 10, 2020"/>
    <s v="Hi Vivian_x000d_  _x000d_   _x000d_  _x000d_  Hope my Email finds you well. _x000d_  _x000d_   _x000d_  _x000d_  As mentioned yesterday, we have put this request on hold since the availability of information is on the lower side and to not compromise your budget. _x000d_  _x000d_  We have booked capacity to assist you today in case you would like us to continue, so please let us know your thoughts._x000d_  _x000d_   _x000d_  _x000d_  Looking forward on your comments._x000d_  _x000d_   _x000d_  _x000d_  Best Regards,_x000d_  _x000d_  Marcela  _x000d_  _x000d_   _x000d_  _x000d_  Marcela Landaeta | Business Analyst | Evalueserve | +56 32 299 6100 (Extn. 6350) _x000d_  _x000d_   _x000d_  _x000d_  Evalueserve Chile S.A., Alvarez 646, Piso-10, Edf. Alcazar, Viña del Mar, 2580107 Chile_x000d_  _x000d_   _x000d_  _x000d_  From: Marcela Landaeta _x000d_  Sent: Monday, February 10, 2020 12:56 PM_x000d_  To: Lee, Vivian &lt;Lee.Vivian@"/>
    <e v="#VALUE!"/>
    <n v="0"/>
    <x v="0"/>
    <d v="2020-02-11T00:00:00"/>
    <x v="0"/>
    <x v="161"/>
    <s v="Correct"/>
  </r>
  <r>
    <n v="1070"/>
    <d v="2020-02-11T18:08:52"/>
    <s v="Sofia Gonzalez"/>
    <s v="Stinton, William; Tan, Alethea"/>
    <s v="BCG; Tamara Weitzel"/>
    <s v="RE: Attn. Alethea: Evalueserve Update 2: Request for news scan on Coronavirus_RES1065660_February 10, 2020"/>
    <s v="Hi William,_x000d_  _x000d_   _x000d_  _x000d_  Thank you for your feedback and further instructions._x000d_  _x000d_  Please note that we have resumed operations for the day and will continue working on the remaining 12 countries and also conduct search for information regarding air freight. Additionally, we will conduct search for the impact on road logistics for China only._x000d_  _x000d_  We will share results as soon as complete._x000d_  _x000d_   _x000d_  _x000d_  Best regards,_x000d_  _x000d_  Sofia_x000d_  _x000d_  Sofia Gonzalez | Senior Business Analyst | Evalueserve | +56 32 299 6100 (Extn. 6302) _x000d_  _x000d_   _x000d_  _x000d_  Evalueserve Chile S.A., Alvarez 646, Piso-10, Edf. Alcazar, Viña del Mar, 2580107 Chile_x000d_  _x000d_   _x000d_  _x000d_  From: Stinton, William [mailto:Stinton.William@"/>
    <e v="#VALUE!"/>
    <n v="0"/>
    <x v="0"/>
    <d v="2020-02-11T00:00:00"/>
    <x v="0"/>
    <x v="136"/>
    <s v="Correct"/>
  </r>
  <r>
    <n v="1071"/>
    <d v="2020-02-11T18:09:56"/>
    <s v="Bruno Pasten"/>
    <s v="Alnoaimi, Abdulrahman"/>
    <s v="BCG; Prashant Singh"/>
    <s v="RE: Attn. Abdulrahman: Evalueserve Update: Job titles of various board members_RES1067130_February 11, 2020"/>
    <s v="Hi Abdulrahman,_x000d_  _x000d_   _x000d_  _x000d_  Please note that Chile Center has resumed operations for today and we will be able to assist you allocating multiple analysts. We will follow the previously stated methodology and share our update by our EOD, around 3:00 PM (15:00) MST.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Monday, February 10, 2020 7:24 PM_x000d_  To: Alnoaimi, Abdulrahman &lt;Alnoaimi.Abdulrahman@"/>
    <e v="#VALUE!"/>
    <n v="0"/>
    <x v="0"/>
    <d v="2020-02-11T00:00:00"/>
    <x v="0"/>
    <x v="166"/>
    <s v="Correct"/>
  </r>
  <r>
    <n v="1072"/>
    <d v="2020-02-11T18:34:04"/>
    <s v="Krati Goyal"/>
    <s v="Walton.Antoni@bcg.com"/>
    <s v="Tamara Weitzel; BCG"/>
    <s v="Attn. Antoni: Evalueserve Update: Look for R&amp;D spend and Revenues for a list of companies_RES1068381_February 11, 2020"/>
    <s v="Hi Antoni,_x000d_  _x000d_   _x000d_  _x000d_  In this update, I have populated the missing metrics (highlighted in yellow) for 45 companies and compiled my findings in the attached Excel file. Please note, for private companies the information availability was on a lower side. _x000d_  _x000d_   _x000d_  _x000d_  As suggested, I have not captured revenue figures for companies where the R&amp;D spend was not reported. Below are the points which summarize my research:_x000d_  _x000d_  *_x0009_To source the asked information, I first leveraged Orbis database for private companies. However, R&amp;D expenses/costs figures could not be found. For public companies, I leveraged the annual reports of companies followed by conducting a General Internet search to look for all the missing metrics for the companies (Count: 45)_x000d_  *_x0009_There were companies who reported the revenue and R&amp;D cost figures in different currencies (example: USD, JPY, KRW, etc). I have converted these figures (as on 31st Dec 2017 and 2018) to Euros and stated the exchange rates in the ‘Conversion’ tab_x000d_  _x000d_   _x000d_  _x000d_  Efforts Invested: 7 Hours_x000d_  _x000d_  Charge Code: 340481-11_x000d_  _x000d_   _x000d_  _x000d_  Way forward: Please review the work shared and let me know in case of any suggestions or changes. Going forward, I plan to continue work to capture the missing metrics for the remaining 16 companies (highlighted in Green) once we resume operations by 5 AM CET, tomorrow (February 12, 2020)._x000d_  _x000d_   _x000d_  _x000d_  Hope this is helpful.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Walton, Antoni &lt;Walton.Antoni@"/>
    <s v="340481-11_x000d_  "/>
    <n v="7"/>
    <x v="1"/>
    <d v="2020-02-11T00:00:00"/>
    <x v="121"/>
    <x v="179"/>
    <s v="Correct"/>
  </r>
  <r>
    <n v="1073"/>
    <d v="2020-02-11T18:38:12"/>
    <s v="Himanshu Gaur"/>
    <s v="Fuchs.Christina@bcg.com"/>
    <s v="BCG; Tamara Weitzel"/>
    <s v="Attn. Christina: Evalueserve Deliverable: Price list audio eqipment_RES1068590 and RES1068601_February 11, 2020"/>
    <s v="Hi Christina, _x000d_  _x000d_   _x000d_  _x000d_  Thank you for your patience ! _x000d_  _x000d_   _x000d_  _x000d_  In this update, I have invested some time to locate price lists for the “Loudspeaker and Amplifier” category for the following brands; Meyer Sound, d&amp;b audiotechnik, L'Acoustics, Clair brothers, Adamson, Coda audio, Martin Audio, Yamaha, JBL Harman and Bose professional. However, information availability on the ask is on a lower side, hence I have compiled my findings in the E-mail below. _x000d_  _x000d_   _x000d_  _x000d_  During the course of my research, I observed that all the companies do not explicitly list their prices. The vendors generally have a network of distributors and re-sellers listed on their websites and ask the user to fill an enquiry form. The company collects these sales leads in their CRM systems, which are further directed to the concerned seller in that region, in order to service their clients. _x000d_  _x000d_   _x000d_  _x000d_  Methodology Followed: _x000d_  _x000d_  *_x0009_Step 1 : Primarily, I checked company websites, in order to locate the consolidated price list/ product catalogues carrying information related to the pricing information. However, no relevant information around the cost for loudspeakers and amplifiers were available_x000d_  *_x0009_Step 2: Further, I tried locating price lists leveraging the product information leveraging the company websites, which re-directed me to e-commerce websites such as eBay and Amazon. Based on our discussion over the call, I have not referred to these sources_x000d_  *_x0009_Step 3: Thereafter, I conducted an Open Internet search in order to locate press articles for pricing information for the Loudspeaker and Amplifier category; few references are compiled below for your reference_x000d_  _x000d_   _x000d_  _x000d_  Findings: _x000d_  _x000d_  *_x0009_Meyer Sound_x000d_  _x000d_  _x0009_*_x0009_I came across a press link for its product named as “Bluehorn” loud speaker system which is being pegged at USD 80,000 (Source: Link &lt;https://www.whathifi.com/features/ultimate-accuracy-listening-to-80000-meyer-sound-bluehorn-system&gt; )_x000d_  _x0009_*_x0009_Similarly, another press article states that the recent launch of “ULTRA-X40” loud speaker system is being sold for a starting range of USD 5,600 (Source: Link &lt;https://fohonline.com/articles/road-tests/meyer-sound-ultra-x40-powered-loudspeaker/&gt; )_x000d_  _x000d_  *_x0009_Bose_x000d_  _x000d_  *_x0009_Additionally, I found an e-commerce website, manged by Bose India, that lists down the process for its loudspeakers, along with portable speakers. However, I have not compiled the information available in the mentioned website, as it does not provides consolidated pricing information (Source: Link &lt;https://www.boseindia.com/en_in/products/speakers/portable_pa_speakers.html&gt; )_x000d_  _x000d_   _x000d_  _x000d_  Efforts Invested: 1.5 hours in this update (Total: 5 Hours)_x000d_  _x000d_  Charge Code: 212862-64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 _x000d_  _x000d_   _x000d_  _x000d_  Since information availability on the ask is limited, please let me know, if you want me to follow an alternative methodology for the same. For now, I am pausing my efforts on this request and based on your reply I will further proceed on this. _x000d_  _x000d_   _x000d_  _x000d_  Looking forward to your reply.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11 February 2020 15:33_x000d_  To: Fuchs.Christina@"/>
    <s v="212862-64_x000d_  "/>
    <n v="1.5"/>
    <x v="1"/>
    <d v="2020-02-11T00:00:00"/>
    <x v="118"/>
    <x v="181"/>
    <s v="Correct"/>
  </r>
  <r>
    <n v="1074"/>
    <d v="2020-02-11T18:44:06"/>
    <s v="Nicolas Quagliotti"/>
    <s v="Larsen, Jonatan"/>
    <s v="BCG"/>
    <s v="RE: Attn. Jonatan: Evalueserve Update: Desktop research on the Chilean aquaculture vessel mar_RES1066814_Feb 11, 2020"/>
    <s v="Hi Jonatan,_x000d_  _x000d_   _x000d_  _x000d_  Thanks for your email. Please note that we are back at the office. _x000d_  _x000d_   _x000d_  _x000d_  Kindly let us know if you need additional assistance on this. We will hold efforts for now until you give us further instructions._x000d_  _x000d_   _x000d_  _x000d_  Look forward to hearing from you.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e v="#VALUE!"/>
    <n v="0"/>
    <x v="0"/>
    <d v="2020-02-11T00:00:00"/>
    <x v="0"/>
    <x v="155"/>
    <s v="Correct"/>
  </r>
  <r>
    <n v="1075"/>
    <d v="2020-02-11T18:44:59"/>
    <s v="Laura Blaga"/>
    <s v="DaherMansour.Jean@bcg.com"/>
    <s v="BCG"/>
    <s v="Attn. Jean: EVS - BCG - Update 1 - Labor laws - Complexities of laying off, hiring and managing staff_RES1067958_February 10, 2020"/>
    <s v="Hi Jean,_x000d_  _x000d_   _x000d_  _x000d_  Hope you had a good day._x000d_  _x000d_   _x000d_  _x000d_  I am coming back with my findings for the four targeted countries and for UK, which was partially covered before changing focus. As methodology, several legal sources were leveraged to capture the desired details and excerpts from each country’s Labor Law were consulted in order to confirm the accuracy of the information. During my research, no information could be located regarding the hiring and firing costs for the targeted countries, however, this source &lt;https://www.thebalancecareers.com/how-much-does-it-cost-to-hire-a-new-employee-4589165&gt;  states that usually, it costs around USD 4,000 to recruit one person for a midrange position. _x000d_  _x000d_   _x000d_  _x000d_  Efforts Invested: 5 Hours _x000d_  _x000d_  Charge Code: 340461-16_x000d_  _x000d_   _x000d_  _x000d_  It would be great if you could look over the shared output and let me know in case you would like me to focus on any other particular topic. I would still have another 3 hours available today to continue work, should it be required or can book some time for tomorrow, if this suits you better.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Laura Blaga _x000d_  Sent: Tuesday, February 11, 2020 10:43 AM_x000d_  To: Daher Mansour, Jean &lt;DaherMansour.Jean@"/>
    <s v="340461-16_x000d_  "/>
    <n v="5"/>
    <x v="4"/>
    <d v="2020-02-11T00:00:00"/>
    <x v="5"/>
    <x v="174"/>
    <s v="Correct"/>
  </r>
  <r>
    <n v="1076"/>
    <d v="2020-02-11T18:47:57"/>
    <s v="Meenu Kumari"/>
    <s v="Rai.Amit@bcg.com"/>
    <s v="MS.Sarath@bcg.com; Fatima.Rubia@bcg.com; BCG"/>
    <s v="Attn. Amit: Evalueserve Deliverable: Wordcount from the annual report of telco companies_RES1069032_February 11, 2020"/>
    <s v="Hi Amit,_x000d_  _x000d_   _x000d_  _x000d_  I have completed work on this request, to capture the wordcount for the five keywords (Sustainability, Environment, CO2, Waste and Scope 3), from the annual report of 10 telcos. To capture the required wordcount, I have looked into the annual reports of the companies for the years 2010, 2014 and 2018. _x000d_  _x000d_   _x000d_  _x000d_  Key points:_x000d_  _x000d_  *_x0009_In case of Orange, integrated annual report is available for the year 2018. Whereas, for the remaining two years registration document is available. Hence, I have referred the same reports_x000d_  *_x0009_For Telefonica, I have referred to the annual report for 2010, while for the remaining two years, integrated annual report have been leveraged, based on the availability_x000d_  *_x0009_In Telia, the company initially published its annual report separately, however, from 2014, the company publishes its annual report and sustainability report collectively _x000d_  *_x0009_Proximus group was previously known as Belgacom Group and renamed in the year 2014. Hence, I have referred to the annual reports of Belgacom Group for the years 2010 and 2014_x000d_  *_x0009_I have also considered the counts mentioned in the footnotes and side lines of the report as well_x000d_  _x000d_   _x000d_  _x000d_  To access the supporting document, please refer to the following send.bcg link: https://send.bcg.com/mylAIdmtyOvHfR5NWSqe5zBP_x000d_  _x000d_   _x000d_  _x000d_  Efforts Invested: 3 hours 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of any further assistance required on any project and we will book the earliest available slot to help you on the same._x000d_  _x000d_   _x000d_  _x000d_  Kind Regards_x000d_  _x000d_  Meenu_x000d_  _x000d_   _x000d_  _x000d_  Meenu Kumari | Business Analyst | Evalueserve | + 91 124 462 2300 (Extn. 26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eenu Kumari _x000d_  Sent: 11 February 2020 11:28_x000d_  To: Rai.Amit@"/>
    <s v="Please share"/>
    <n v="3"/>
    <x v="1"/>
    <d v="2020-02-11T00:00:00"/>
    <x v="8"/>
    <x v="196"/>
    <s v="Correct"/>
  </r>
  <r>
    <n v="1077"/>
    <d v="2020-02-11T18:49:26"/>
    <s v="Nishant Nair"/>
    <s v="Bouslama.Zineb@bcg.com"/>
    <s v="Bosi.Francesco@bcg.com; BCG"/>
    <s v="Attn. Zineb: Evalueserve Deliverable: Activities in famous belvederes_RES1067453_February 11, 2020"/>
    <s v="Hi Zineb,_x000d_  _x000d_   _x000d_  _x000d_  I hope you are doing good._x000d_  _x000d_   _x000d_  _x000d_  I have completed work on the task and was able to locate information on ‘Visits per year’ and ‘Surface area’ for some of the Worldwide destinations, which has been compiled in the attached Excel file. Further, I have captured information on 24 belvederes / viewpoints in the Middle East (for the remaining eleven countries, tab ‘Belvederes in Middle East’). _x000d_  _x000d_   _x000d_  _x000d_  Overall availability of information on ‘belvederes in Middle East’ was limited; this might be due to the limited number of high mountain ranges or weather conditions in the region. Based on the research conducted, it seems that there are several skyscrapers with Observation / viewing decks in Middle East countries and these might match your requirements._x000d_  _x000d_   _x000d_  _x000d_  Notes:_x000d_  _x000d_  *_x0009_Worldwide destinations:_x000d_  _x000d_  _x0009_*_x0009_Added an additional column ‘Year (Fees)’ (column F), which states the year for which the Fees is applicable_x000d_  _x0009_*_x0009_The surface area for some of the destinations has been calculated by multiplying the length and breadth_x000d_  _x000d_  *_x0009_Belvederes in Middle East: Many of places mentioned only have site-seeing / viewpoints; they do not provide any additional activities at these locations_x000d_  *_x0009_Wherever information could not be located, ‘-‘ has been marked in the respective cells_x000d_  _x000d_   _x000d_  _x000d_  Efforts Invested: 7.5 Hours (Total: 14.5 Hours)_x000d_  _x000d_  Charge Code: 224020-62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output and let me know in case of queries. Also, feel free to reach out to us in case you need further assistance with any other tasks; we will be happy to book the earliest available slot for you, as per your requirements._x000d_  _x000d_   _x000d_  _x000d_  Looking forward to working with you on future assignments.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Nishant Nair &lt;Nishant.Nair@evalueserve.com &lt;mailto:Nishant.Nair@evalueserve.com&gt; &gt; _x000d_  Sent: 11 February 2020 10:47_x000d_  To: Bouslama.Zineb@"/>
    <s v="224020-62_x000d_  "/>
    <n v="7.5"/>
    <x v="1"/>
    <d v="2020-02-11T00:00:00"/>
    <x v="109"/>
    <x v="164"/>
    <s v="Correct"/>
  </r>
  <r>
    <n v="1078"/>
    <d v="2020-02-11T18:50:13"/>
    <s v="Maria Somfelean"/>
    <s v="Faulkner.Anna@bcg.com"/>
    <s v="BCG; Bianca Metzler"/>
    <s v="Attn. Anna: EVS - BCG - Deliverable - Company industry search_RES1068092_February 11, 2020"/>
    <s v="Thank you for your swift reply and feedback, Anna. I am glad that I could help with this request. :)_x000d_  _x000d_   _x000d_  _x000d_  We remain available in case any further assistance is needed._x000d_  _x000d_   _x000d_  _x000d_  Have a nice day,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Faulkner, Anna [mailto:Faulkner.Anna@"/>
    <e v="#VALUE!"/>
    <n v="0"/>
    <x v="4"/>
    <d v="2020-02-11T00:00:00"/>
    <x v="0"/>
    <x v="175"/>
    <s v="Correct"/>
  </r>
  <r>
    <n v="1079"/>
    <d v="2020-02-11T18:56:38"/>
    <s v="Marion Volk"/>
    <s v="Alam.Azhar@bcg.com"/>
    <s v="BCG"/>
    <s v="Attn. Azhar: EVS - BCG - Update 3: Prices of beverages _RES1067230_February 11, 2020"/>
    <s v="Hi Azhar,_x000d_  _x000d_   _x000d_  _x000d_  As promised, we are coming back with an update after completing work on the categories gin and vodka. Please see below some notes on our research:_x000d_  _x000d_   _x000d_  _x000d_  *         Although we have tried to use a consolidated source throughout this task, we have still come across some beverages which we could not find on neither of the three sources used until now. Thus, we searched them quickly on the General Internet and added other sources, such as amazon.co.uk for instance. _x000d_  _x000d_  *         Do note that for bottles where the difference of the bottle volume was small (about 50 ml), we included them into the table and wrote into the comments column for which size the price is for. Given the frequency of finding bottles with volume of 700 ml for both gin and vodka, we believe that this is the standard volume for UK, not 750 ml. Nonetheless, we could not identify all of the beverages from the list, either because the size given in the Excel was very different than what we found available in the sources or the product could not be found at all, e.g. Gin No. 1 London Dry 700ml UK (row 66). _x000d_  _x000d_  *         Since some beverages were duplicates, we only inserted information for the first product, e.g. Gordon’s 750 ml (row 59) and ***NIU***Gordons 750 Ml (row 77). _x000d_  _x000d_   _x000d_  _x000d_  Further we will continue looking for the prices for the categories Rum/Cachaca, Spirit and Whiskey by following the same methodology as for the previous categories and reach out with another update by 8 pm, Dubai time. _x000d_  _x000d_   _x000d_  _x000d_  Efforts Invested: 2.5 Hours (Total Hours: 9 Hours)_x000d_  _x000d_  Charge Code: 239081-19_x000d_  _x000d_   _x000d_  _x000d_  Should you have any notes or suggestions, please feel free to reach ou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Marion Volk _x000d_  Sent: Tuesday, February 11, 2020 11:30 AM_x000d_  To: Alam.Azhar@"/>
    <s v="239081-19_x000d_  "/>
    <n v="2.5"/>
    <x v="4"/>
    <d v="2020-02-11T00:00:00"/>
    <x v="108"/>
    <x v="167"/>
    <s v="Correct"/>
  </r>
  <r>
    <n v="1080"/>
    <d v="2020-02-11T18:57:35"/>
    <s v="Devansh Bilala"/>
    <s v="Quitman.Harrison@bcg.com"/>
    <s v="BCG"/>
    <s v="Attn. Harrison: Evalueserve Deliverable: Data capture for Equinor_RES1068608_February 11, 2020"/>
    <s v="Hi Harrison,_x000d_  _x000d_   _x000d_  _x000d_  I have completed work to capture the overall and segment-level financials for Equinor for the last 12 years (2007-2019) and have compiled the findings in the attached Excel file. _x000d_  _x000d_   _x000d_  _x000d_  The below mentioned key points summarize my research:_x000d_  _x000d_  *_x0009_I have segregated the information based on the segments_x000d_  *_x0009_For the period 2007-2015, information was available in NOK currency and for the remaining years the reported currency was USD. I have also mentioned the reported currency along with year_x000d_  *_x0009_For the year 2007, as the adjusted figures were not available in either Q4 2007 report or the Annual report 2007. Hence, I have captured the financials from Q4 2008 report_x000d_  *_x0009_I have created a separate tab wherein I have mentioned the page no. of the sources and hyperlinked it with the link of the reports_x000d_  *_x0009_For Adjusted operating and administrative expenses: For years (2007-2010), we have added figures for &quot;Adjusted operating expenses&quot; and &quot;Adjusted selling, general and administrative expenses &quot; to capture the requested information. The below screenshot from Q4 2010 Report (Page 20) &lt;https://www.equinor.com/content/dam/statoil/documents/quarterly-reports/2010/Statoil%20-%20Financial%20statements%20and%20review%204Q%202010.pdf&gt;   will provide more clarity:_x000d_  _x000d_  _x0009__x000d_  _x0009__x0009__x000d_   _x000d_  _x000d_   _x000d_  _x000d_   _x000d_  _x000d_   _x000d_  _x000d_   _x000d_  _x000d_   _x000d_  _x000d_   _x000d_  _x000d_   _x000d_  _x000d_   _x000d_  _x000d_   _x000d_  _x000d_  _x000d_  Efforts Invested: 5 hours_x000d_  _x000d_  Charge Code: 164001-24_x000d_  _x000d_   _x000d_  _x000d_  Please review the work shared and let me know in case of any suggestions. Let me know in case of any further assistance. Based your reply, we will book the earliest available bandwidth.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on future assignment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Quitman, Harrison &lt;Quitman.Harrison@"/>
    <s v="164001-24_x000d_  "/>
    <n v="5"/>
    <x v="1"/>
    <d v="2020-02-11T00:00:00"/>
    <x v="122"/>
    <x v="183"/>
    <s v="Correct"/>
  </r>
  <r>
    <n v="1081"/>
    <d v="2020-02-11T19:03:19"/>
    <s v="Bianca Metzler"/>
    <s v="Jarusombathi, Sethapong"/>
    <s v="Estrellita, Vania; BCG; Tamara Weitzel; Katherine Arcaya; Prashant Singh; Kan, Shing Chun"/>
    <s v="RE: Attn. Vania/Daniel: Evalueserve Request Receipt: RE: [Request] Company profile data_ February 10, 2020"/>
    <s v="Hi Frank,_x000d_  _x000d_   _x000d_  _x000d_  Thank you for sharing the updated file with us. Our India team will go through this tomorrow and be in touch with further details as soon as starting work on the task._x000d_  _x000d_   _x000d_  _x000d_  Should there be any notes or changes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Jarusombathi, Sethapong &lt;Jarusombathi.Sethapong@"/>
    <e v="#VALUE!"/>
    <n v="0"/>
    <x v="4"/>
    <d v="2020-02-11T00:00:00"/>
    <x v="0"/>
    <x v="7"/>
    <s v="Correct"/>
  </r>
  <r>
    <n v="1082"/>
    <d v="2020-02-11T19:04:50"/>
    <s v="Siddharrth Kumar"/>
    <s v="Chourasia, Amber"/>
    <s v="BCG"/>
    <s v="Attn. Amber: Evalueserve Update: policies in countries for Tobacco_RES1068848_February 11, 2020"/>
    <s v="Hi Amber,_x000d_  _x000d_   _x000d_  _x000d_  Thank you for your patience!_x000d_  _x000d_   _x000d_  _x000d_  In the remaining time, I have been able to complete the task for Indonesia (Row 17), using the methodology followed in my previous updates. Work is yet to be initiated on 11 countries (3 developing and 8 developed countries)._x000d_  _x000d_   _x000d_  _x000d_  During the course of my research, I came across the WHO report on the Global Tobacco Epidemic, 2019 for Indonesia as well, which can be extracted from the following link &lt;https://www.who.int/tobacco/surveillance/policy/country_profile/idn.pdf&gt; ._x000d_  _x000d_   _x000d_  _x000d_  Efforts Invested: 1 Hour (Total: 7 Hours)_x000d_  _x000d_  Charge Code: 188900-59_x000d_  _x000d_   _x000d_  _x000d_  Way Forward: Please review the shared work and let me know in case of any suggestions or changes. As communicated in my previous E-mail, we have reserved tomorrow’s (February 12, 2020) capacity for this task. Let me know if you would like me to conduct research for the remaining 11 countries, and I will plan my work accordingly._x000d_  _x000d_   _x000d_  _x000d_  Looking forward to your reply.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
    <s v="188900-59_x000d_  "/>
    <n v="1"/>
    <x v="1"/>
    <d v="2020-02-11T00:00:00"/>
    <x v="104"/>
    <x v="185"/>
    <s v="Correct"/>
  </r>
  <r>
    <n v="1083"/>
    <d v="2020-02-11T19:04:42"/>
    <s v="Mansi Narang"/>
    <s v="Inumaru.Yuta@bcg.com"/>
    <s v="BCG; Shailabh Agrawal"/>
    <s v="Attn. Yuta: Evalueserve Update: Cosmetics Manufacturing Equipment Research_RES1069372_February 11, 2020"/>
    <s v="Hi Yuta,_x000d_  _x000d_   _x000d_  _x000d_  Today, we worked on the tab titled “Lines Research” of the shared Excel file. We conducted a General Internet search and were able to identify 17 manufacturing equipment for five production lines. Specifications relating to the equipment, their production capacity, images along with a brief description on them have been compiled in the Lines Research tab of the attached Excel file._x000d_  _x000d_   _x000d_  _x000d_  Key Points:_x000d_  _x000d_  *_x0009_We identified five and ten cosmetic manufacturing equipment for the companies Weckerle and Optima respectively_x000d_  *_x0009_For the terms which are generic in nature for Lines Research, availability of information remained on a lower side_x000d_  *_x0009_Most of the information which we came across, revolved around Filling Machine, Capping Machine, Complete Line, etc._x000d_  _x000d_   _x000d_  _x000d_  Efforts Invested: 6.5 Hours_x000d_  _x000d_  Charge Code: 201660-75_x000d_  _x000d_   _x000d_  _x000d_  Way Forward: We are awaiting your response on the query for the first tab titled “Kettles Research”, which was stated in our previous Email. We will proceed work on this tab, once we get more clarity on the terminologies mentioned in this tab of the Excel file, till then we are keeping our efforts on hold for this request. Also, let us know if you would like us to get on a quick call to discuss the next steps for this request._x000d_  _x000d_   _x000d_  _x000d_  Looking forward to your reply._x000d_  _x000d_   _x000d_  _x000d_  Best regards,_x000d_  _x000d_  Shailabh and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si Narang _x000d_  Sent: February/11/2020 15:34_x000d_  To: Inumaru.Yuta@"/>
    <s v="201660-75_x000d_  "/>
    <n v="6.5"/>
    <x v="1"/>
    <d v="2020-02-11T00:00:00"/>
    <x v="18"/>
    <x v="197"/>
    <s v="Correct"/>
  </r>
  <r>
    <n v="1084"/>
    <d v="2020-02-11T19:09:19"/>
    <s v="Sanprati Sharma"/>
    <s v="Bechara.Wissam@bcg.com"/>
    <s v="BCG; Mujtaba, Syed Aaqib; Tamara Weitzel; Nicolas Quagliotti"/>
    <s v="Attn. Wissam: Evalueserve Update: KSA tourism specific data/Other worldwide destinations tourism specific data_RES1066519_February 11, 2020"/>
    <s v="Hi Wissam,_x000d_  _x000d_   _x000d_  _x000d_  In the allocated time of two hours, I have been able to locate 12 Cultural Centres in the Middle East region. Work on locating the information related to their GFA (Gross Floor Area)  and Total Offerings (shows), has been completed, while work on total number of visitors in a year and the accommodation capacity is still in progress. To locate the ask I have conducted a General Internet search and have compiled my findings in the tab titled ‘Cultural Centres’ of the attached Excel file._x000d_  _x000d_   _x000d_  _x000d_  Efforts Invested: 2 Hours (Total: 31 hours; India Centre: 28 Hours ; Chile Centre: 3 Hours)_x000d_  _x000d_  Charge Code: 264593-60_x000d_  _x000d_   _x000d_  _x000d_  Way Forward: Please review the shared work and let me know in case you want me continue with the research on the remaining parameters for ‘Cultural Centres’ and further capturing the same information for 10 to 15 regional and international ‘opera houses’ and ‘amphitheatre’ in the Gulf countries and Middle Eastern Countries. I will resume work on the task post your go-ahead by 8 am Dubai time tomorrow (February 12, 2020)._x000d_  _x000d_   _x000d_  _x000d_  Looking forward to hear from you,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1 February 2020 17:28_x000d_  To: Bechara.Wissam@"/>
    <s v="264593-60_x000d_  "/>
    <n v="2"/>
    <x v="1"/>
    <d v="2020-02-11T00:00:00"/>
    <x v="99"/>
    <x v="154"/>
    <s v="Correct"/>
  </r>
  <r>
    <n v="1085"/>
    <d v="2020-02-11T19:17:50"/>
    <s v="Varunika Shah"/>
    <s v="Shang.Camille@bcg.com"/>
    <s v="BCG"/>
    <s v="Attn. Camille: Evalueserve Update: Cybersecurity competitors' benchmark_RES1067063_February 11, 2020"/>
    <s v="Hi Camille,_x000d_  _x000d_   _x000d_  _x000d_  In this update, I have completed work on task 1 to populate Financial data points for the remaining eight companies (from F-secure; column K) in tab named, “Financials” on the asked parameters. Also, I have initiated work on task 2, and captured information for the seven parameters around Security operation Centres of five companies (IBM, AT&amp;T, SecureWorks, DXC Technology and Orange Cyberdefense) in the tab, “Information On SOC” (highlighted in green), for your reference. My findings are compiled in the attached Excel file._x000d_  _x000d_   _x000d_  _x000d_  In order to locate the information on task 1, I have leveraged annual reports and IR materials where for task 2, I have checked company websites followed by conducting a site search on Open Internet by using keywords such as SOC, Cybersecurity professionals, cybersecurity metrics etc._x000d_  _x000d_   _x000d_  _x000d_  Key points:_x000d_  _x000d_  *_x0009_For the tab, “Financials”, _x000d_  _x000d_  *_x0009_I have gathered data of the financials from the annual reports for those cases where the enterprise is a pure play provider of cybersecurity solutions_x000d_  *_x0009_No data is available for the FY 2019, for the companies covered today_x000d_  *_x0009_For IBM cybersecurity, I have populated the revenue figures from the IDC report that we shared in our last update. However, I came across an article, that mentions revenue figure for FY 2018 as USD 4 billion for the IBM security segment (Link &lt;https://www.zdnet.com/article/ibm-revenues-down-for-q4-but-slightly-up-for-the-full-fiscal-year/&gt; )_x000d_  *_x0009_No relevant information for the cybersecurity segment of Deutsche Telekom and Okta is available through the General Internet_x000d_  _x000d_  *_x0009_Fo the tab, “Information on SOC”,_x000d_  _x000d_  *_x0009_I have inserted an additional column as “comments”, where I have captured any relevant information regarding the ask_x000d_  *_x0009_The data for the parameters, namely Number of analyst for cybersecurity and Number of incident treated, is limited_x000d_  _x000d_   _x000d_  _x000d_  Efforts Invested: 7.5 hours (Total: 11.5 hours)_x000d_  _x000d_  Charge Code: 264792-70_x000d_  _x000d_   _x000d_  _x000d_  Efforts estimation: It took me around 30 – 40 minutes per company to cover all the seven parameters in the tab, “Information on SOC”. Going by this estimate, it would require 11 more hours to complete work on the remaining 19 companies. However, this is just an estimate and you will be charged on the actual hours spent. Also, please let us know if you have any budget cap for this._x000d_  _x000d_   _x000d_  _x000d_  Way forward: We will continue work on the remaining 19 companies, by following a similar approach, once we resume our operations by 5:00 am Paris time, tomorrow (February 12, 2020). Please review the work done so far and let us know in case of any re-alignments._x000d_  _x000d_   _x000d_  _x000d_  Looking forward to your reply._x000d_  _x000d_   _x000d_  _x000d_  Best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runika Shah &lt;Varunika.Shah@evalueserve.com &lt;mailto:Varunika.Shah@evalueserve.com&gt; &gt; _x000d_  Sent: 11 February 2020 11:05_x000d_  To: Shang.Camille@"/>
    <s v="264792-70_x000d_  "/>
    <n v="7.5"/>
    <x v="1"/>
    <d v="2020-02-11T00:00:00"/>
    <x v="110"/>
    <x v="163"/>
    <s v="Correct"/>
  </r>
  <r>
    <n v="1086"/>
    <d v="2020-02-11T19:25:34"/>
    <s v="Prince Girdhar"/>
    <s v="McGovern.Audrey@bcg.com"/>
    <s v="BCG; Devansh Bilala"/>
    <s v="Attn. Audrey: Evalueserve Deliverable: IIS - Mission Area Markets - Market share and growth_RES1066117_ February 11, 2020"/>
    <s v="Hi Audrey,_x000d_  _x000d_   _x000d_  _x000d_  I hope you are doing good!_x000d_  _x000d_   _x000d_  _x000d_  I have completed the task to locate information regarding the market size and market growth for the shared list of 22 markets and have complied my findings in the attached Excel file. I have leveraged EMIS database and further supplemented it with a General Internet search to locate the required information._x000d_  _x000d_   _x000d_  _x000d_  Out of the total 22 market, we were able to locate the details for 9 of the markets. However, the details on market namely 'Airborne Early Warning and Reconnaissance Systems - US market', 'Military Rader- Production and Development - US market' and other was not available and hence not compiled._x000d_  _x000d_   _x000d_  _x000d_  Please download the source market reports from the following send.bcg link: https://send.bcg.com/WCp1fUJvTAHKMEVEhqz9msiS &lt;https://send.bcg.com/WCp1fUJvTAHKMEVEhqz9msiS&gt; _x000d_  _x000d_   _x000d_  _x000d_  Key Points:_x000d_  _x000d_  *_x0009_As per the report, ‘Global RADAR Market -Forecast, 2014-2022’, the RADAR market comprises of segments like Ground-Based RADAR, Naval RADAR, Air Borne RADAR and Space Based RADAR, further the same segments are the key segmentation for the Military RADAR market, as per the report ‘The Military Radar Market in the United States to 2023’. Hence, I have compiled the values mentioned for US RADAR market from the geographical segmentation of the Military RADAR market in the Excel file_x000d_  *_x0009_Some of the data on markets sizes shared in the Excel file are available through the segmentation of a macro market (For E.g, Airborne Military Communications, Ground Military Communication and Air-Ground Communication are the part of Tactical / Military Communications), hence, the data regarding these cases was not compiled, as most of the reports we came across during our research was a paid version_x000d_  *_x0009_For Military Satellite - Warning Systems- US market, I found a report (The Military Satellite Market in the United States to 2024_ Market Brief) which contains the segments as Communications, Navigation and ISR. As per my understanding, ‘Warning System’ is a part of ISR. Hence, I have compiled the data for ISR segment in this market. Hope this is fine_x000d_  *_x0009_I came across some of the paid reports which had the required information on some of the markets as a segment, however, as we don’t have the access to these reports through our subscribed databases, we were not able to compile the data through these sources_x000d_  _x000d_   _x000d_  _x000d_  Efforts Invested: 8 hours (Total: 20 hours)_x000d_  _x000d_  Charge Code: 176460-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let us know in case of any further assistance. Looking forward to working with you on future assignments._x000d_  _x000d_   _x000d_  _x000d_  Regards,_x000d_  _x000d_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Devansh Bilala &lt;Devansh.Bilala@evalueserve.com &lt;mailto:Devansh.Bilala@evalueserve.com&gt; &gt; _x000d_  Sent: 11 February 2020 11:56_x000d_  To: McGovern.Audrey@"/>
    <s v="176460-25_x000d_  "/>
    <n v="8"/>
    <x v="1"/>
    <d v="2020-02-11T00:00:00"/>
    <x v="93"/>
    <x v="144"/>
    <s v="Correct"/>
  </r>
  <r>
    <n v="1087"/>
    <d v="2020-02-11T19:28:43"/>
    <s v="Vandana Kushwaha"/>
    <s v="Tancre.Romain@bcg.com"/>
    <s v="BCG; Aman Bansal"/>
    <s v="Attn. Romain: Evalueserve Deliverable: Find revenue of fintech companies_RES1067004_February 11, 2020"/>
    <s v="Hi Romain,_x000d_  _x000d_   _x000d_  _x000d_  In the attached Excel file, we have completed work to capture revenue information for the list of 93 companies in the ‘Output’ tab by following the previously communicated methodology. We have highlighted today’s work in Yellow for your reference. Also, you can retrieve the Orbis and Factiva Pull-outs from the shared link (Link) &lt;https://send.bcg.com/Z8m5K3wmNnVIXLGFFQRoZ4ZZ&gt; . _x000d_  _x000d_   _x000d_  _x000d_  As communicated earlier, Orbis database provides an estimate of figures and not the exact values. For few companies, we noticed that the revenues were not correct, for example Monzo, Symphony, Adyen etc. Just to check, we conducted a General Internet search for these companies, and have updated their correct numbers. Another example from Factiva, is that of Ant Financial, where we have captured the correct revenues through General Internet. Let us know if you would like us to conduct a search for all the companies to validate the revenue numbers. We can cap the efforts to 2 minutes per company, and would require additional ~5 hours to check these 153 companies._x000d_  _x000d_   _x000d_  _x000d_  Note: We came across two duplicates for which we have included one entity and removed the other (such as Branch International and Transferwise). _x000d_  _x000d_   _x000d_  _x000d_  Efforts Invested: 4.5 Hours (Total: 8 Hours)_x000d_  _x000d_  Charge Code: 293088-26_x000d_  _x000d_   _x000d_  _x000d_  Please review the shared output and let us know in case of any suggestions._x000d_  _x000d_   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Aman Bansal &lt;Aman.Bansal@evalueserve.com &lt;mailto:Aman.Bansal@evalueserve.com&gt; &gt; _x000d_  Sent: 11 February 2020 10:33_x000d_  To: Tancre.Romain@"/>
    <s v="293088-26_x000d_  "/>
    <n v="4.5"/>
    <x v="1"/>
    <d v="2020-02-11T00:00:00"/>
    <x v="105"/>
    <x v="165"/>
    <s v="Correct"/>
  </r>
  <r>
    <n v="1088"/>
    <d v="2020-02-11T19:29:51"/>
    <s v="Sakshi Sharma"/>
    <s v="SriGanesh.LB@bcg.com"/>
    <s v="BCG"/>
    <s v="Attn. SriGanesh: Evalueserve Deliverable: Material screening- Ferro Alloys and AL_RES1066547_February 11, 2020"/>
    <s v="Hi Ganesh,_x000d_  _x000d_   _x000d_  _x000d_  Thank you for your reply,_x000d_  _x000d_   _x000d_  _x000d_  I have completed work on the remaining 41 companies from the tab ‘Ferro Silico manganese’ and 8 companies from the tab ‘AL’. To carry out the research, I have referred to the company websites, their IR materials (for public companies) and leveraged Factiva, EMIS and Orbis databases (for private companies). _x000d_  _x000d_   _x000d_  _x000d_  Notes:_x000d_  _x000d_   _x000d_  _x000d_  Tab: Ferro Silico manganese_x000d_  _x000d_  *_x0009_Rahim Group Inc: The company could be identified as Rahim Steel mills. Therefore, I have captured the information for the same (Link &lt;https://rahimgroup.com.bd/&gt; )_x000d_  *_x0009_Noble Resources(Shanghai) Company Limited, Sara Minerco Dmcc, Shree Bholey Alloys Pvt. Ltd., Tianjin Wuchan Hoperay International Minerals Co. Ltd, Ts Asia (Hong Kong) Ltd and Vietnam Hai Duong New Resources Metallurgy Shareholdings Company: Company website could not be located for these companies _x000d_  *_x0009_Sd Eastern Bhutan Ferro Silicon Pvt Ltd: The company was present twice in the Excel file as Sd Eastern Bhutan Ferro Silicon (row no. 58) and Sd Eastern Bhutan Ferro Silicon Pvt Ltd (row no 61). Therefore, I have captured the information only once in row no 58 and marked row no 61 as ‘-‘_x000d_  *_x0009_For some of the companies, the financials could be located in their native currencies; therefore, to convert them to INR I have used the Fx top Currency Converter (Link &lt;https://fxtop.com/en/historical-exchange-rates.php?A=1&amp;C1=TWD&amp;C2=INR&amp;YA=1&amp;DD1=01&amp;MM1=01&amp;YYYY1=2012&amp;B=1&amp;P=&amp;I=1&amp;DD2=09&amp;MM2=02&amp;YYYY2=2020&amp;btnOK=Go%21&gt; ) and have mentioned the conversion rates in the Excel file_x000d_  _x000d_   _x000d_  _x000d_  Tab: Aluminium tab_x000d_  _x000d_  *_x0009_Gravita Aluminum: The company could be identified as Gravita India Ltd. (Link &lt;https://www.gravitaindia.com/&gt; )_x000d_  *_x0009_Kosmos Aluminum &amp; ingots and Chongqing Mn Glory Trade Co.,Ltd: Company websites could not be located for these comapnies_x000d_  *_x0009_Chongqing Bosai Minerals(Group) Co.,Ltd.: The company has already been covered as Bosai Minerals(Group) Co.,Ltd. Thus, I have marked ‘-‘ in this case in the Excel file_x000d_  _x000d_   _x000d_  _x000d_  Efforts Invested: 8.5 hours (Total: 15.5 hours)_x000d_  _x000d_  Charge Code: 112363-7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shared work and let me know in case of any queries. Also, feel free to reach out to us, in case you require any further assistance on this or any other task and we will be happy to book the earliest available time slot for you, accordingly._x000d_  _x000d_   _x000d_  _x000d_  Looking forward to working with you on future assignments. _x000d_  _x000d_   _x000d_  _x000d_  Kind regards,_x000d_  _x000d_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ri Ganesh, LB &lt;SriGanesh.LB@"/>
    <s v="112363-71_x000d_  "/>
    <n v="8.5"/>
    <x v="1"/>
    <d v="2020-02-11T00:00:00"/>
    <x v="103"/>
    <x v="159"/>
    <s v="Correct"/>
  </r>
  <r>
    <n v="1089"/>
    <d v="2020-02-11T19:32:06"/>
    <s v="Siddhant Sharma"/>
    <s v="Mazzotta.Marisa@bcg.com"/>
    <s v="BCG"/>
    <s v="Attn. Marisa: Evalueserve Deliverable: Strategy Development Process_Research_RES1067064_February 11, 2020"/>
    <s v="Hi Marisa,_x000d_  _x000d_   _x000d_  _x000d_  With this update, I have completed work on the remaining three parameters and compiled my findings in the attached Excel file (starting from row number 18). Below mentioned are the key notes pertaining to the parameters covered today:_x000d_  _x000d_  *_x0009_Best Practices for linking company’s’ strategy to planning function:_x000d_  _x000d_  _x0009_*_x0009_To gather information around this parameter, I have scanned IR material of the top Oil and gas companies with a focus on Strategy section in the latest Annual reports_x000d_  _x0009_*_x0009_The captured information provides an overview as to what parameters company looks towards, while creating an action plan, e.g. financial, operational and developmental spheres. Further, the focus is majorly on creating a timeline for smaller goals to be achieved in a shorter span and later achieve the bigger goal _x000d_  _x000d_  *_x0009_Best practices to get senior executives (heads of BUs) more involved in the strategy process and get them to buy-in:_x000d_  _x000d_  _x0009_*_x0009_The information attained, required scanning of the Annual report and checking of Remuneration structures, ESOP, Share Buyback/Buy-in and Employee equity, etc._x000d_  _x0009_*_x0009_As per the research conducted, I observed that company usually ties incentives to an individual performance to get them involved in achieving the company’s strategic targets. For instance:_x000d_  _x000d_  _x0009__x0009_*_x0009_Chevron: Employee bonus compensation was linked to the corporate scorecard which had KPIs catering to Climate change resilience and greenhouse gas emissions_x000d_  _x000d_  *_x0009_For Enterprise Risk management process, I have conducted press search on the General Internet and located companies that have been beneficiaries of ERM process, whether through a software tool or a distinct department that caters to Risk management and advisory_x000d_  _x000d_   _x000d_  _x000d_  Efforts Invested: 8.5 hours (Total: 14 hours)_x000d_  _x000d_  Charge Code: 183226-30_x000d_  _x000d_   _x000d_  _x000d_  Please fill-in the Evalueserve feedback survey to help us serve you better on this &lt;&lt;Link &lt;https://apac01.safelinks.protection.outlook.com/?url=https%3A%2F%2Fwww.113.vovici.net%2Fse.ashx%3Fs%3D13B2588B22C2256C&amp;data=02%7C01%7C%7C513dfaf5316141c6337508d5ba5ddd88%7C0483ae51a627466ea7ddde2ac7e1238e%7C1%7C0%7C636619834655049586&amp;sdata=7e%2B01vn3Cg9W4DMm8VZ8xdDkZn%2B3eIrwWhpljDH1aWs%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output shared and let me know in case of any queries. Feel free to reach out in case of any further assistance required on this task; we will be happy to book the earliest available slot, accordingly._x000d_  _x000d_   _x000d_  _x000d_  Looking forward to your thoughts on the output shared._x000d_  _x000d_   _x000d_  _x000d_  Best regards,_x000d_  _x000d_  Siddhant_x000d_  _x000d_   _x000d_  _x000d_  Siddhant Sharma | Business Analyst | Evalueserve | + 91 124 462 2300 (Extn. 2498) _x000d_  _x000d_   _x000d_  _x000d_  Evalueserve.com Private Limited,Tower 6, 8th Floor, Candor Gurgaon One Realty Projects Pvt. Ltd., IT/ITES SEZ, Candor TechSpace, Tikri Sector-48, Gurugram-122001, Haryana, India_x000d_  _x000d_   _x000d_  _x000d_  *China center will be closed till February 09, 2020, following a government advisory in the country._x000d_  _x000d_   _x000d_  _x000d_  From: Siddhant Sharma _x000d_  Sent: 11 February 2020 12:04_x000d_  To: 'Mazzotta.Marisa@"/>
    <s v="183226-30_x000d_  "/>
    <n v="8.5"/>
    <x v="1"/>
    <d v="2020-02-11T00:00:00"/>
    <x v="106"/>
    <x v="168"/>
    <s v="Correct"/>
  </r>
  <r>
    <n v="1090"/>
    <d v="2020-02-11T19:35:24"/>
    <s v="Laura Blaga"/>
    <s v="Ranjan, Rishav"/>
    <s v="BCG"/>
    <s v="Attn. Rishav: EVS Acknowledgement: Request for finding experience designing companies_RES1069540_February 11, 2020"/>
    <s v="Hi Rishav,_x000d_  _x000d_   _x000d_  _x000d_  Trust you are well._x000d_  _x000d_   _x000d_  _x000d_  Due to some workflow realignments in our Romania center, we are able to start work on this request now. In order to identify companies with experience in strategy, planning, design, and production of guest experiences projects, a General Internet search will be conducted. Please note that we will focus on companies based in Saudi Arabia but in case the information will be on the lower side, we will also look into global companies. The results will be compiled in an Excel file, together with a short description, office locations and website link._x000d_  _x000d_   _x000d_  _x000d_  We will come back with an update, with as much as we can cover, around our EOD, 8 pm Dubai time. In the meantime, feel free to let us know in case of any changes from your part.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Ranjan, Rishav [mailto:Ranjan.Rishav@"/>
    <e v="#VALUE!"/>
    <n v="0"/>
    <x v="4"/>
    <d v="2020-02-11T00:00:00"/>
    <x v="0"/>
    <x v="198"/>
    <s v="Correct"/>
  </r>
  <r>
    <n v="1091"/>
    <d v="2020-02-11T19:37:20"/>
    <s v="Marion Volk"/>
    <s v="Alam.Azhar@bcg.com"/>
    <s v="BCG; Kathrin Groszhart"/>
    <s v="Attn. Azhar: EVS - BCG - Update 3: Prices of beverages _RES1067230_February 11, 2020"/>
    <s v="Hi Azhar,_x000d_  _x000d_   _x000d_  _x000d_  Thank you for your swift reply and the additional task. _x000d_  _x000d_   _x000d_  _x000d_  Due to a realignment of workflow, we have time to start looking today into this additional task. I will continue work on gathering the prices of beverages and my colleague, Kathrin, will initiate work on this new requirement. _x000d_  _x000d_   _x000d_  _x000d_  We will cover as much as possible and get back with an update on both tasks by latest our EOD, 8 pm, Dubai time. Also, we have booked capacity to continue tomorrow on both these requests.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From: Alam, Azhar [mailto:Alam.Azhar@"/>
    <e v="#VALUE!"/>
    <n v="0"/>
    <x v="4"/>
    <d v="2020-02-11T00:00:00"/>
    <x v="0"/>
    <x v="167"/>
    <s v="Correct"/>
  </r>
  <r>
    <n v="1092"/>
    <d v="2020-02-11T19:39:53"/>
    <s v="Bianca Metzler"/>
    <s v="Bechara, Wissam"/>
    <s v="BCG; Mujtaba, Syed Aaqib; Tamara Weitzel; Nicolas Quagliotti; Sanprati Sharma"/>
    <s v="Attn. Wissam: Evalueserve Update: KSA tourism specific data/Other worldwide destinations tourism specific data_RES1066519_February 11, 2020"/>
    <s v="Hi Wissam,_x000d_  _x000d_   _x000d_  _x000d_  Many thanks for your notes on this. Our colleagues from India center will take them into consideration once resuming efforts on the research tomorrow._x000d_  _x000d_   _x000d_  _x000d_  In case of anything els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echara, Wissam &lt;Bechara.Wissam@"/>
    <e v="#VALUE!"/>
    <n v="0"/>
    <x v="4"/>
    <d v="2020-02-11T00:00:00"/>
    <x v="0"/>
    <x v="154"/>
    <s v="Correct"/>
  </r>
  <r>
    <n v="1093"/>
    <d v="2020-02-11T19:40:26"/>
    <s v="Nitika Madad"/>
    <s v="Chaudhary.Neil@bcg.com"/>
    <s v="Deepak Bansal (CaPS-08); BCG"/>
    <s v="Attn. Neil: Evalueserve Deliverable_ Medical Institution Data Collection_RES1063648_ February 11, 2020"/>
    <s v="Hi Neil,_x000d_  _x000d_   _x000d_  _x000d_  We have completed work to collate information in the attached Excel file for all the three hospital systems (Scrips, Intermountain, Robert Wood Johnson) and populated the same in the attached PowerPoint deck._x000d_  _x000d_   _x000d_  _x000d_  Notes for Excel file: _x000d_  _x000d_  *_x0009_Information availability was limited on ‘joining year’ of the specialists and we have marked ‘NA’ in the respective cells for such cases_x000d_  _x000d_  *_x0009_For Robert Wood Johnson:_x000d_  _x000d_  _x0009_*_x0009_No category could be located for ‘Surgery - Thoracic and Caridac’ on company website_x000d_  _x0009_*_x0009_Primary affiliation was same for all the 17 doctors_x000d_  _x000d_  *_x0009_Below is the information availability on publications of certain authors on shared sources (USnews or Pubmed) which could not be identified using the given instructions: _x000d_  _x000d_   _x000d_  _x000d_  Physicians_x000d_  _x000d_  Health Systems_x000d_  _x000d_  Comment_x000d_  _x000d_  Source_x000d_  _x000d_  Bruno N. Cole, MD_x000d_  _x000d_  Robert Wood Johnson_x000d_  _x000d_  No publications on USNews website_x000d_  _x000d_  No publications on PubMed with this name_x000d_  _x000d_  https://health.usnews.com/doctors/bruno-cole-460442_x000d_  _x000d_  Haji Shariff, MD_x000d_  _x000d_  Robert Wood Johnson_x000d_  _x000d_  No publications on USNews website_x000d_  _x000d_  No publications on PubMed with this name_x000d_  _x000d_  https://www.ncbi.nlm.nih.gov/pubmed/?term=Haji+Shariff_x000d_  _x000d_  Daniel Lee,MD_x000d_  _x000d_  (highlighted in yellow in the Excel file)_x000d_  _x000d_  Robert Wood Johnson_x000d_  _x000d_  26460 results on pubmed for ‘Lee D’ which includes ‘Lee DC’ , hence, I have marked ‘NA’ in respective cells _x000d_  _x000d_  https://www.ncbi.nlm.nih.gov/pubmed/?term=Lee%20D%5BAuthor%5D&amp;cauthor=true&amp;cauthor_uid=20861770_x000d_  _x000d_  Joseph Costic, DO_x000d_  _x000d_   _x000d_  _x000d_  Robert Wood Johnson_x000d_  _x000d_  Publications on USNews website could not be located on Pubmed. Therefore, I included the results for J.Costic as it was mentioned under the publication on US news_x000d_  _x000d_   _x000d_  _x000d_  https://www.ncbi.nlm.nih.gov/pubmed/?term=Costic+J._x000d_  _x000d_   _x000d_  _x000d_  Walter Boris_x000d_  _x000d_  Robert Wood Johnson_x000d_  _x000d_  No publications on USNews website_x000d_  _x000d_   _x000d_  _x000d_  https://health.usnews.com/doctors/walter-boris-372953_x000d_  _x000d_  Andreas Wolf, MD_x000d_  _x000d_  Robert Wood Johnson_x000d_  _x000d_  No publications on USNews website_x000d_  _x000d_   _x000d_  _x000d_  https://health.usnews.com/doctors/andreas-wolf-137347_x000d_  _x000d_  David Drucker, MD_x000d_  _x000d_  Robert Wood Johnson_x000d_  _x000d_  No publications on USNews website_x000d_  _x000d_  Multiple results on Pubmed, hence not considered in the output_x000d_  _x000d_  https://health.usnews.com/doctors/david-drucker-204700_x000d_  _x000d_  Jay K. Patel, MD_x000d_  _x000d_  Robert Wood Johnson_x000d_  _x000d_  No publications on USNews website_x000d_  _x000d_  Consider the results for ‘Patel JK’_x000d_  _x000d_  https://health.usnews.com/doctors/jay-patel-242672_x000d_  _x000d_  https://www.ncbi.nlm.nih.gov/pubmed/?term=Patel+JK_x000d_  _x000d_  George Heyrich, MD_x000d_  _x000d_  Robert Wood Johnson_x000d_  _x000d_  No publications on USNews website_x000d_  _x000d_   _x000d_  _x000d_  https://health.usnews.com/doctors/george-heyrich-207648_x000d_  _x000d_  Mark Soffer, MD_x000d_  _x000d_  Robert Wood Johnson_x000d_  _x000d_  No publications on USNews website_x000d_  _x000d_  No publications on PubMed with this name for Mark J. Soffer on PubMed_x000d_  _x000d_   _x000d_  _x000d_  https://health.usnews.com/doctors/mark-soffer-285147_x000d_  _x000d_  https://www.ncbi.nlm.nih.gov/pubmed/?term=Mark+J.+Soffer_x000d_  _x000d_   _x000d_  _x000d_  Efforts Invested: 14 hours (Total Hours: 45.5)_x000d_  _x000d_  Charge Code: 269176-42_x000d_  _x000d_   _x000d_  _x000d_  Please review the work and let us know if you need any further assistance on this task.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ooking forward to working with you in future assignments._x000d_  _x000d_   _x000d_  _x000d_  Regards,_x000d_  _x000d_  Deepak and Nitika_x000d_  _x000d_   _x000d_  _x000d_  Nitika Madad | Senior Business Analyst | Evalueserve | + 91 124 462 2300 (Extn. 12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Nitika Madad _x000d_  Sent: 11 February 2020 10:50_x000d_  To: Chaudhary.Neil@"/>
    <s v="269176-42_x000d_  "/>
    <n v="14"/>
    <x v="1"/>
    <d v="2020-02-11T00:00:00"/>
    <x v="64"/>
    <x v="104"/>
    <s v="Correct"/>
  </r>
  <r>
    <n v="1094"/>
    <d v="2020-02-11T19:44:39"/>
    <s v="Pablo Huber"/>
    <s v="Bruno Pasten; Ong, Wei Jian"/>
    <s v="BCG"/>
    <s v="RE: Attn. Samuel: Evalueserve Acknowledgment: Socialbakers sentiment analysis_RES1063166_Feb 11, 2020"/>
    <s v="Hi Wei,_x000d_  _x000d_   _x000d_  _x000d_  This is Pablo, Bruno’s colleague from Evalueserve Chile center and will assist you on this follow up request today._x000d_  _x000d_   _x000d_  _x000d_  Please note that we are initiating efforts on this now and will follow the previously stated methodology, starting with Sprout Social first._x000d_  _x000d_   _x000d_  _x000d_  We will share our output as soon as complete._x000d_  _x000d_   _x000d_  _x000d_  Please let us know in case of any update or comments.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Bruno Pasten _x000d_  Sent: Monday, February 10, 2020 12:00 PM_x000d_  To: Ong, Wei Jian &lt;Ong.WeiJian@"/>
    <e v="#VALUE!"/>
    <n v="0"/>
    <x v="0"/>
    <d v="2020-02-11T00:00:00"/>
    <x v="0"/>
    <x v="91"/>
    <s v="Correct"/>
  </r>
  <r>
    <n v="1095"/>
    <d v="2020-02-11T19:50:07"/>
    <s v="Ritaban Mukhopadhyay"/>
    <s v="Koo.Hyunkyu@bcg.com"/>
    <s v="BCG; Swapnil Jain"/>
    <s v="Attn. Hyunkyu: Evalueserve Deliverable: Request data search for shipping companies' location _RES1065106_February 11, 2020"/>
    <s v="Hi Hyunkyu,_x000d_  _x000d_   _x000d_  _x000d_  Thank you for your patience!_x000d_  _x000d_   _x000d_  _x000d_  We have completed work on the remaining 180 unique managers and have completed work on the request. As communicated earlier, we have deleted the ‘worksheet’ tab and compiled our findings in the ‘Ship Mgmt’ tab of the Excel file._x000d_  _x000d_   _x000d_  _x000d_  Key Points:_x000d_  _x000d_  *_x0009_‘Maran Nakilat’ (Row 865) - In March 2019, Nakilat &lt;https://www.nakilat.com/nakilat-expands-fleet-with-four-additional-lng-carriers-bringing-its-fleet-strength-to-74-vessels/&gt;  has established a new joint venture (JV), ‘Global Shipping Co. Ltd.’, with shipping company Maran Ventures Inc. (Maran Ventures). No location information was available for the company formed through the JV_x000d_  *_x0009_‘FLUMAR’ (Row 1009) was identified as a Ship &lt;https://www.odfjell.com/tankers/fleet/flumar-brasil/&gt;  owned by Odfjell, hence headquarter information for the same could not be located_x000d_  _x000d_   _x000d_  _x000d_  Efforts Invested: 10 hours (Total: 31.5 hours)_x000d_  _x000d_  Charge Code: 280347-25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helps. Let us know if you need further assistance on any other request, and we will gladly book the earliest available slot to assist you._x000d_  _x000d_   _x000d_  _x000d_  Best regards,_x000d_  _x000d_  Swapnil &amp;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itaban Mukhopadhyay _x000d_  Sent: 11 February 2020 14:39_x000d_  To: Koo.Hyunkyu@"/>
    <s v="280347-25_x000d_  "/>
    <n v="10"/>
    <x v="1"/>
    <d v="2020-02-11T00:00:00"/>
    <x v="61"/>
    <x v="124"/>
    <s v="Correct"/>
  </r>
  <r>
    <n v="1096"/>
    <d v="2020-02-11T19:50:42"/>
    <s v="Smarth Grover"/>
    <s v="Beskin, Claire"/>
    <s v="Baker, Christopher; Teixeira, Duane; BCG"/>
    <s v="Attn. Claire: Evalueserve Update: Store growth in the U.S._RES1068629_February 11, 2020"/>
    <s v="Hi Claire,_x000d_  _x000d_   _x000d_  _x000d_  We are in the process of compiling the output and will share the update shortly.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skin, Claire &lt;Beskin.Claire@"/>
    <e v="#VALUE!"/>
    <n v="0"/>
    <x v="1"/>
    <d v="2020-02-11T00:00:00"/>
    <x v="0"/>
    <x v="184"/>
    <s v="Correct"/>
  </r>
  <r>
    <n v="1097"/>
    <d v="2020-02-11T19:55:52"/>
    <s v="Angela Nunez"/>
    <s v="Gilkes, Tamara"/>
    <s v="BCG"/>
    <s v="RE: Attn. Tamara: Evalueserve Update: Sustainable Growth for Megaregions data request_RES1065841_February 11, 2020"/>
    <s v="Thank you for the update, Tamara. For congestion we will only focus on Vancouver._x000d_  _x000d_   _x000d_  _x000d_  I just noticed that there was a confusion and initiated efforts with commute to work instead of Housing. Hence, I will pause efforts on commute to work and initiate with Housing. We apologize if this causes you an inconvenience. _x000d_  _x000d_   _x000d_  _x000d_  Additionally, please let us know if you would like us to download all back up documents. This takes a bit longer than just extracting the data from Fact finder, which is the data base that we have been using. _x000d_  _x000d_   _x000d_  _x000d_  Please find attached our efforts so far for Commute to work. _x000d_  _x000d_   _x000d_  _x000d_  Efforts Invested: 2 Hours (20.5 Hours)_x000d_  _x000d_  Charge Code: 330502-16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s v="330502-16_x000d_  "/>
    <n v="2"/>
    <x v="0"/>
    <d v="2020-02-11T00:00:00"/>
    <x v="102"/>
    <x v="149"/>
    <s v="Correct"/>
  </r>
  <r>
    <n v="1098"/>
    <d v="2020-02-11T19:55:24"/>
    <s v="Kathrin Groszhart"/>
    <s v="ZuluagaMartinez.David@bcg.com"/>
    <s v="BCG"/>
    <s v="Attn. David: EVS - BCG - Deliverable - JFK Transformation_RES1068770_ February 11, 2020"/>
    <s v="Hi David,_x000d_  _x000d_   _x000d_  _x000d_  I am reaching out with my findings about the JFK Airport redevelopments and its investors._x000d_  _x000d_   _x000d_  _x000d_  1._x0009_Who is financing this effort? Who are the key investors and how much are they contributing? We know Carlyle is a large one, for example_x000d_  _x000d_   _x000d_  _x000d_  According to state governor Andrew M. Cuomo, investors will provide almost all the financing needed to complete the project, while the state government will contribute around USD 1 billion. However, it is not yet clear how the investors are going to structure the PPP with equity and debt. (Source &lt;https://www.infrastructureinvestor.com/carlyle-lead-12bn-modernisation-new-yorks-jfk/&gt; ) The Carlyle Group will lead the consortium of private investors financing the JFK Airport redevelopment. The consortium also includes, JLC Infrastructure, Union Labor Life Insurance Company (Ullico), Air France, Lufthansa, Korean Air, Japan Airlines. (Source 1 &lt;https://www.infrastructureinvestor.com/carlyle-lead-12bn-modernisation-new-yorks-jfk/&gt; , source 2 &lt;https://www.airport-technology.com/news/panynj-lease-jkf-new-terminal-one/&gt; )._x000d_  _x000d_   _x000d_  _x000d_  (Source &lt;https://corpinfo.panynj.gov/files/uploads/documents/board-meeting-information/board-committee-meeting-presentations/10-25-18-CPEAM-PUBLIC-JFK_REDEV.pdf&gt; , October, 2018, page 7)_x000d_  _x000d_   _x000d_  _x000d_  More recent news corroborate the contributions seen above of the financial partners:  _x000d_  _x000d_  “As part of the JFK Vision Plan, JetBlue and JFK Millennium Partners are constructing a $3 billion, 1.2 million-square-foot terminal on the airport's north side that will connect to the airline's existing Terminal 5. Additionally, a new $7 billion, 2.9 million-square-foot terminal on the airport's south side will occupy the area where the existing Terminals 1 and 2 are located, in addition to the area left vacant when Terminal 3 was demolished in 2014. The new south side terminal will be developed by the Terminal One Group, a consortium of four international airlines - Lufthansa, Air France, Japan Airlines and Korean Air Lines - with the Carlyle Group, JLC Infrastructure, and with Ullico as the financing and development partner._x000d_  _x000d_   _x000d_  _x000d_  American Airlines and British Airways will invest $344 million over the next three years to renovate Terminal 8, which will gain roughly 70,400 square feet of space. Terminal 8 will be dramatically upgraded with improved baggage systems, premium check-in space, and additional concessions.” (Source &lt;https://www.governor.ny.gov/news/governor-cuomo-advances-jfk-redevelopment-search-construction-management-partner&gt; )_x000d_  _x000d_   _x000d_  _x000d_  2._x0009_What's Carlyle's past history investing in infrastructure? Other major projects they've been involved with? Anything we know about performance of their infrastructure fund? _x000d_  _x000d_   _x000d_  _x000d_  The Carlyle Group is a global investment firm with four business segments: corporate private equity, real assets, global credit and investment solution. The real assets segment comprises its global real estate, infrastructure, and energy and natural resources platform with a total of $43 billion in assets under management. (Source 1 &lt;https://www.carlyle.com/corporate-overview&gt; , source 2 &lt;https://www.carlyle.com/our-business/real-assets&gt; ) _x000d_  _x000d_  In July 2019 The Carlyle Group closed at USD 2.2 billion its Global Infrastructure Opportunity Fund (“CGI”), that invests in infrastructure assets in OECD countries. CGI has closed or announced several projects in the United States, including:_x000d_  _x000d_  *_x0009_Terminal One at New York's JFK Airport, &lt;https://www.carlyle.com/media-room/news-release-archive/terminal-one-welcomes-port-authority-decision-redevelop-jfk&gt; _x000d_  *_x0009_Lone Star Ports Harbor Island Crude Export Terminal &lt;https://www.carlyle.com/media-room/news-release-archive/port-corpus-christi-and-carlyle-group-agree-develop-major-crude-oil&gt; , designed to be the first U.S. onshore export terminal to service fully-laden Very Large Crude Carriers, located in Texas, and_x000d_  *_x0009_Crimson Midstream Holdings &lt;https://www.carlyle.com/media-room/news-release-archive/carlyle-group-makes-strategic-investment-crimson-midstream-provider&gt; , a provider of crude oil transportation and storage services in California, Louisiana and offshore Gulf of Mexico (source &lt;https://www.carlyle.com/media-room/news-release-archive/carlyle-group-raises-22-billion-global-infrastructure-opportunity&gt; )_x000d_  _x000d_   _x000d_  _x000d_  The Group also has a page dedicated to its portfolio of investments, but it is not up to date. (Source &lt;https://www.carlyle.com/our-business/portfolio-investments?search=&amp;alphabet=All&amp;location=All&amp;industry=106&amp;status=All&amp;fund_type=All&gt; )_x000d_  _x000d_   _x000d_  _x000d_  Regarding the performance of the Group’s  infrastructure fund, it had a 16% 10-year CAGR  as of June 30, 2018 (source &lt;http://ir.carlyle.com/static-files/ddf74d65-8b3f-4567-aadb-f3eace035ef7&gt; , slide 6), but the fund appreciation of the Real Assets business segment, which also includes infrastructure, fell from 19% in 2017 to 3% in 2019 (source &lt;http://ir.carlyle.com/annual-data&gt; )._x000d_  _x000d_   _x000d_  _x000d_  3._x0009_What is McKissack's role in the JFK transformation project?_x000d_  _x000d_   _x000d_  _x000d_  “McKissack is the Project Management Oversight (PMO) services provider for the JFK Terminal One project. […] The new 2.9 million-square-foot, $7 billion terminal will replace the airport’s existing Terminals 1 and 2, and also occupy the site left vacant by the demolition of Terminal 3 in 2014. The new terminal will have 23 international gates, of which 22 will be able to serve wider bodied jets like the Boeing 787 Dreamliner and the Airbus A380. In addition, there will be 24 security screening lanes, 116,000 square feet of airport lounges, 230,000 square feet of retail and dining options, and 55,000 square feet of interior green space, and a children’s play area. This terminal will be operated by Munich Airport International, and provide connections to Terminal 4, which was most recently expanded in 2013.” (Source &lt;https://mckissack.com/our-work/?category=aviation&gt; )_x000d_  _x000d_   _x000d_  _x000d_  Efforts Invested: 2.5 Hours_x000d_  _x000d_  Charge Code: 09799-8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results prove useful and please let us know in case you need further help on this request or on anything else.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23, 2020, following a government advisory in the country_x000d_  _x000d_   _x000d_  _x000d_  From: Kathrin Groszhart &lt;Kathrin.Groszhart@evalueserve.com&gt; _x000d_  Sent: Tuesday, February 11, 2020 12:17 PM_x000d_  To: ZuluagaMartinez.David@"/>
    <s v="09799-81_x000d_  _x000d_"/>
    <n v="2.5"/>
    <x v="4"/>
    <d v="2020-02-11T00:00:00"/>
    <x v="88"/>
    <x v="190"/>
    <s v="Correct"/>
  </r>
  <r>
    <n v="1099"/>
    <d v="2020-02-11T20:01:39"/>
    <s v="Angela Nunez"/>
    <s v="Gilkes, Tamara"/>
    <s v="BCG"/>
    <s v="RE: Attn. Tamara: Evalueserve Update: Sustainable Growth for Megaregions data request_RES1065841_February 11, 2020"/>
    <s v="Hi Tamara_x000d_  _x000d_   _x000d_  _x000d_  Apologies for the multiple Emails, we are sending an updated file as we have taken data for San Francisco-Oakland-Hayward (2013-2017), CA Metro Area and San Francisco-Oakland-Fremont MSA (2005-2012) as per information availability. _x000d_  _x000d_   _x000d_  _x000d_  Names are updated on the file.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Angela Nunez _x000d_  Sent: Tuesday, February 11, 2020 11:26 AM_x000d_  To: Gilkes, Tamara &lt;Gilkes.Tamara@"/>
    <e v="#VALUE!"/>
    <n v="0"/>
    <x v="0"/>
    <d v="2020-02-11T00:00:00"/>
    <x v="0"/>
    <x v="149"/>
    <s v="Correct"/>
  </r>
  <r>
    <n v="1100"/>
    <d v="2020-02-11T20:04:07"/>
    <s v="Smarth Grover"/>
    <s v="Beskin, Claire"/>
    <s v="Baker, Christopher; Teixeira, Duane; BCG; Ratika Saxena"/>
    <s v="Attn. Claire: Evalueserve Update: Store growth in the U.S._RES1068629_February 11, 2020"/>
    <s v="Hi Claire,_x000d_  _x000d_   _x000d_  _x000d_  Thanks you for your patience!_x000d_  _x000d_   _x000d_  _x000d_  In this update, we have captured information on four companies (‘Dollar General’, ‘Starbucks’, ‘Walgreens Boots Alliance’, ‘Rite Aid’’). Work is still in progress for ‘AMC’ (Same store sales) and ‘L Brands’ (Number of Stores); while work on eight companies is yet to be started. To captured the required information, we have leveraged Euromonitor and Statista databases, checked company’s website along with their 10K, and conducted a General Internet search._x000d_  _x000d_   _x000d_  _x000d_  ‘Number of Stores’:_x000d_  _x000d_  *_x0009_Availability of information on state-wise stores was limited for ‘Starbucks’ and ‘Walgreens Boots Alliance’. As of now, we have only captured the total U.S. stores for these companies. _x000d_  _x000d_  _x0009_*_x0009_‘Starbucks’ provided a ‘store locator’ on their company website. To capture information on this, we need to select/enter a state and then manually count the number of stores displayed on the website for that state. Since the listed companies have large number of stores in the United States, for example: Starbucks has 8,791 stores in the U.S., it might be a time intensive task to manually count all the stores in each state_x000d_  _x000d_  Please let us know if you would like us to utilize this methodology of leveraging store locator to capture the state-wise number of stores_x000d_  _x000d_  _x0009_*_x0009_We found a paid source for the same, which provided the state-wise number of stores of the company in the United States (Link &lt;https://www.scrapehero.com/location-reports/Starbucks-USA/&gt; ). Since the dataset needs to be purchased to access the complete information, the number of stores could not be captured through this_x000d_  _x000d_  *_x0009_For some companies, the state-wise split of the number of stores included stores of ‘District of Columbia’. The number of stores for this location have been captured along with the state ‘Maryland’. Please refer to the cell comments for more details_x000d_  _x000d_   _x000d_  _x000d_  ‘Same Store Sales’:_x000d_  _x000d_  *_x0009_Some companies provided ‘same store sales’ in percentage. Hence we have captured this information in percentage only and mentioned the respective units in the column ‘Units’ (Column D)_x000d_  _x000d_  _x0009_*_x0009_For ‘Dollar General’ we identified the same store sales in actual figures as well as in percentages. We have captured both for your ease of comparison with other companies (which have percentage value for same store sales)_x000d_  _x000d_  *_x0009_For few cases, we have captured ‘Comparable Store Sales’ as information was not available by the name of ‘Same Store Sales’. We have added cell comments in such cases for your reference_x000d_  _x000d_   _x000d_  _x000d_  Additionally, during the course of our research for AMC, we realized that there was a drastic increase in number of theatres in some states of the US, in the period of 2016-2017. We further checked for the reasons for this delta and understood that this might be due to the acquisition of Carmike Cinemas, Inc. on December 21, 2016, which added around 270 theatres across 41 states. (Link &lt;http://investor.amctheatres.com/Cache/2000121981.PDF?O=PDF&amp;T=&amp;Y=&amp;D=&amp;FID=2000121981&amp;iid=4171292&gt; )_x000d_  _x000d_   _x000d_  _x000d_  Efforts Invested: 11 Hours_x000d_  _x000d_  Charge Code: 09800-19_x000d_  _x000d_   _x000d_  _x000d_  Efforts Invested: Based on the work done today, it is taking us around 1.5 to 2 hours per company to capture the required information. Going by the current estimate, we might require an additional 14 to 16 hours to complete work on the request. However, this is just an estimate and you will be charged on the basis of actual hours invested on the request._x000d_  _x000d_   _x000d_  _x000d_  Way Forward: Please let us know if you would like us to work on the remaining 10 companies (including 2 companies on which the work is in progress). Also, please suggest if you would like us to capture the state-wise number of stores using the above mentioned methodology of ‘store locators’. Based on your reply, we will continue work on the request, once we resume our operations by 11:00 pm EST, today (February 11, 2020)._x000d_  _x000d_   _x000d_  _x000d_  Looking forward to your thoughts._x000d_  _x000d_   _x000d_  _x000d_  Best Regards,_x000d_  _x000d_  Ratika and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skin, Claire &lt;Beskin.Claire@"/>
    <s v="09800-19_x000d_  _x000d_"/>
    <n v="11"/>
    <x v="1"/>
    <d v="2020-02-11T00:00:00"/>
    <x v="70"/>
    <x v="184"/>
    <s v="Correct"/>
  </r>
  <r>
    <n v="1101"/>
    <d v="2020-02-11T20:07:19"/>
    <s v="Katherine Arcaya"/>
    <s v="Chan, Vicki"/>
    <s v="BCG; Angela Nunez"/>
    <s v="RE: Attn. Vicki: EVS Update: Additional help compiling European customers_RES1056628_January 28, 2020"/>
    <s v="Hi Vicki,_x000d_  _x000d_   _x000d_  _x000d_  This is Katherine, Angela’s colleague from Chile center. Please note that we will initiate efforts on this follow-up task shortly. We will conduct google search using the nomenclature shared and record the Trip Advisor rating for the properties listed that do not have this data._x000d_  _x000d_   _x000d_  _x000d_  As the exercise and methodology will be very quick, we will not save sources. Please let us know if you would like us to do so (this would add time to the task as we would need to enter Trip Advisor website)._x000d_  _x000d_   _x000d_  _x000d_  We will share results with you as soon as complet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Angela Nunez _x000d_  Sent: Monday, February 10, 2020 3:28 PM_x000d_  To: Chan, Vicki &lt;Chan.Vicki@"/>
    <e v="#VALUE!"/>
    <n v="0"/>
    <x v="0"/>
    <d v="2020-02-11T00:00:00"/>
    <x v="0"/>
    <x v="31"/>
    <s v="Correct"/>
  </r>
  <r>
    <n v="1102"/>
    <d v="2020-02-11T20:16:38"/>
    <s v="Marcela Landaeta"/>
    <s v="Lee, Vivian"/>
    <s v="BCG"/>
    <s v="RE: Attn. Vivian: Evalueserve Update :Press Search - SPP CEO Barbara Sugg _RES1067070_February 10, 2020"/>
    <s v="Hi Vivian_x000d_  _x000d_   _x000d_  _x000d_  Thank you for your note. We will release the capacity booked for this task. _x000d_  _x000d_   _x000d_  _x000d_  Please do not hesitate to contact us in the future for further requests.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Lee, Vivian [mailto:Lee.Vivian@"/>
    <e v="#VALUE!"/>
    <n v="0"/>
    <x v="0"/>
    <d v="2020-02-11T00:00:00"/>
    <x v="0"/>
    <x v="161"/>
    <s v="Correct"/>
  </r>
  <r>
    <n v="1103"/>
    <d v="2020-02-11T20:27:46"/>
    <s v="Angela Nunez"/>
    <s v="Gilkes, Tamara"/>
    <s v="BCG"/>
    <s v="RE: Attn. Tamara: Evalueserve Update: Sustainable Growth for Megaregions data request_RES1065841_February 11, 2020"/>
    <s v="Great to hear that it is ok, Tamara._x000d_  _x000d_   _x000d_  _x000d_  I will resume commute to work and focus on Vancouver now. _x000d_  _x000d_   _x000d_  _x000d_  Best, 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e v="#VALUE!"/>
    <n v="0"/>
    <x v="0"/>
    <d v="2020-02-11T00:00:00"/>
    <x v="0"/>
    <x v="149"/>
    <s v="Correct"/>
  </r>
  <r>
    <n v="1104"/>
    <d v="2020-02-11T20:27:37"/>
    <s v="Paula Barb"/>
    <s v="Miller.Marielle@bcg.com"/>
    <s v="BCG"/>
    <s v="Attn. Marielle: EVS - BCG - Deliverable - Music Industry- % of local songs_RES1067635­_February 11, 2020"/>
    <s v="Good morning Marielle,_x000d_  _x000d_   _x000d_  _x000d_  I am sending you today’s consolidated research results, focusing on the remaining countries not covered by the IFPI report. Through my research, I did not identify a top list for the Baltics. If needed, I can book additional hours tomorrow to further look into this and see if I can find the top 10 songs for this region. However, based on the research conducted today, I do not think that further research time would yield more relevant results._x000d_  _x000d_   _x000d_  _x000d_  For the Middle East, I have considered the music chart provided by EthnoCloud.com, based on the total amount of times a track or a video has been played by website visitors and site members, for the particular month. Another useful source that I have identified is MusicList.com, providing music trends and charts for most of the remaining countries in the list.     _x000d_  _x000d_   _x000d_  _x000d_  Efforts Invested: 4 Hours (Total Hours: 13 Hours)_x000d_  _x000d_  Charge Code: 191680-08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of any queries or suggestions from your side, feel free to let me know. _x000d_  _x000d_   _x000d_  _x000d_  Looking forward to hearing from you. _x000d_  _x000d_   _x000d_  _x000d_  Kind regards, 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Paula Barb &lt;Paula.Barb@evalueserve.com &lt;mailto:Paula.Barb@evalueserve.com&gt; &gt; _x000d_  Sent: Tuesday, February 11, 2020 1:28 PM_x000d_  To: Miller.Marielle@"/>
    <s v="191680-08_x000d_  "/>
    <n v="4"/>
    <x v="4"/>
    <d v="2020-02-11T00:00:00"/>
    <x v="111"/>
    <x v="171"/>
    <s v="Correct"/>
  </r>
  <r>
    <n v="1105"/>
    <d v="2020-02-11T21:00:49"/>
    <s v="Nicolas Quagliotti"/>
    <s v="Larsen, Jonatan"/>
    <s v="BCG"/>
    <s v="RE: Attn. Jonatan: Evalueserve Update: Desktop research on the Chilean aquaculture vessel mar_RES1066814_Feb 11, 2020"/>
    <s v="Hi Jonatan,_x000d_  _x000d_   _x000d_  _x000d_  Thanks for this follow-up request._x000d_  _x000d_   _x000d_  _x000d_  We have viewed the slide provided for the Norwegian market and will search for players in the Chilean service vessel Industry. _x000d_  _x000d_   _x000d_  _x000d_  After some research, we have not located ‘Service vessels’ in the Chilean market. However, we found that, for Frasal, ‘Multipurpose’ vessels provide maintenance services for salmon farming centers, such as professional diving support, net installation and changing and mortality extraction (link &lt;http://www.frasal.cl/&gt; ). We will continue our research focusing on locating ‘Multipurpose’ vessels that provide aquaculture services mentioned earlier, unless you tell us otherwis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e v="#VALUE!"/>
    <n v="0"/>
    <x v="0"/>
    <d v="2020-02-11T00:00:00"/>
    <x v="0"/>
    <x v="155"/>
    <s v="Correct"/>
  </r>
  <r>
    <n v="1106"/>
    <d v="2020-02-11T21:16:47"/>
    <s v="Andra Ciobanu"/>
    <s v="Terada.Ikuko@bcg.com"/>
    <s v="Umemura.Takuma@bcg.com; Bianca Metzler; BCG"/>
    <s v="Attn. Ikuko: EVS - BCG - Deliverable _RESearch: the tech development in Airbus and Boeing_RES1065053_February 11, 2019"/>
    <s v="Hi Ikuko,_x000d_  _x000d_   _x000d_  _x000d_  Thank you for your reply, I really appreciate you taking the time to write back._x000d_  _x000d_   _x000d_  _x000d_  I have conducted Factiva searched to identify developments made by the ten listed suppliers in the areas of fuselage and wings. By leveraging press articles I have been able to provide short descriptions on 18 such projects in total. Please note that, since the targeted domain is the same as the one from yesterday’s research, I have included this information in the second tab of the initial Excel file, entitled “T1 suppliers”. I have also made a quick Google search to identify more tier one suppliers of wings and fuselage in the aerospace industry but this has not yielded any relevant results. _x000d_  _x000d_   _x000d_  _x000d_  Notes: _x000d_  _x000d_  *         Where no information on the desired events was available, I have written “n.a.”._x000d_  _x000d_  *         The only appearance of developments made by Latecoere in the targeted areas is noted by the company in its 2018 Annual Report. (Source, page 13 &lt;https://www.latecoere.aero/app/uploads/2019/05/Lat%C3%A9co%C3%A8re-Rapport-annuel-2018-EN.pdf&gt; ) They state that they have initiated, alongside Airbus UK, a project for integrating communication technology into aerostructures. The purpose of it is to “facilitate the development of thinner and more modular wings using more compact data and power transmission solutions”. Also, in case it proves of interes, I thought I should mention that Latecoere seems to have innovated other aircraft parts. For example, their electrical aircraft door NexGED improves reliability, safety and comfort of use – the electrical door is lighter and less costly than traditional mechanical doors. (Source &lt;https://www.latecoere.aero/en/nexged-future-aircraft-electric-doors/&gt; )_x000d_  _x000d_   _x000d_  _x000d_  Efforts Invested: 5 Hours (Total Hours: 12.5 Hours)_x000d_  _x000d_  Charge Code: 129141-16_x000d_  _x000d_   _x000d_  _x000d_  I hope the findings are useful and please don’t hesitate to reach out whenever assistance is needed, on this or anything else.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erada, Ikuko [mailto:Terada.Ikuko@"/>
    <s v="129141-16_x000d_  "/>
    <n v="5"/>
    <x v="4"/>
    <d v="2020-02-11T00:00:00"/>
    <x v="77"/>
    <x v="137"/>
    <s v="Correct"/>
  </r>
  <r>
    <n v="1107"/>
    <d v="2020-02-11T21:18:37"/>
    <s v="Laura Blaga"/>
    <s v="Ranjan.Rishav@bcg.com"/>
    <s v="BCG"/>
    <s v="Attn. Rishav: EVS - BCG - Deliverable - Request for finding experience designing companies_RES1069540_February 11, 2020"/>
    <s v="Hi Rishav,_x000d_  _x000d_   _x000d_  _x000d_  Hope my Email finds you well._x000d_  _x000d_   _x000d_  _x000d_  I am coming back with our findings for this request – please find attached the Excel file which contains 12 companies within our scope. As methodology, we have checked the websites of the three examples provided and then conducted a General Internet search to identify similar companies. Please note that the task was rather time consuming and no Saudi Arabian companies were identified during our search. Thus, most of the players compiled in the file are based in US, with offices and projects implemented worldwide._x000d_  _x000d_   _x000d_  _x000d_  Efforts Invested: 4 Hours _x000d_  _x000d_  Charge Code: 264593-78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is proves useful for your project and do let me know whenever assistance is needed on this or anything else.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Ref:MSG5757216_EKIR7D6MCuj9nz99LoPJ_x000d_  _x000d_  From: Laura Blaga _x000d_  Sent: Tuesday, February 11, 2020 4:05 PM_x000d_  To: Ranjan, Rishav &lt;Ranjan.Rishav@"/>
    <s v="264593-78_x000d_  "/>
    <n v="4"/>
    <x v="4"/>
    <d v="2020-02-11T00:00:00"/>
    <x v="123"/>
    <x v="198"/>
    <s v="Correct"/>
  </r>
  <r>
    <n v="1108"/>
    <d v="2020-02-11T21:21:57"/>
    <s v="Bianca Metzler"/>
    <s v="Gruenvogel, Oliver"/>
    <s v="BCG; Rebollo, Cristina"/>
    <s v="Attn. Oliver: EVS Acknowledgement: Search for wholesale distribution locations; 2 companies; 3 countries_RES1069687_February 11, 2020"/>
    <s v="Hi Oliver,_x000d_  _x000d_   _x000d_  _x000d_  Many thanks for reaching out to us with this. We will gladly help and we understand the urgency but we are working at full capacity today with previously committed requests and deadlines. In case a deadline extension might be possible from your side, we can book capacity for tomorrow, February 12, from our Romania center._x000d_  _x000d_   _x000d_  _x000d_  Based on your go-ahead, we will include this request into our pipeline and will reach out tomorrow morning with more details on methodology, delivery timelines and any queries that we might have._x000d_  _x000d_   _x000d_  _x000d_  Looking forward to your reply.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Request Management System &lt;bcg@service-now.com&gt; _x000d_  Sent: Tuesday, February 11, 2020 5:26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69687 &lt;https://bcg.service-now.com/nav_to.do?uri=u_request_drs_kpo_evs.do%3Fsys_id=2feefd9f1bb240d4b176964ead4bcb76%26sysparm_stack=u_request_drs_kpo_evs_list.do&gt; _x000d_  Requestor: Gruenvogel Oliver_x000d_  Request Subject: Search for wholesale distribution locations; 2 companies; 3 countries_x000d_  Requested Deadline: _x000d_  _x000d_  Original Request:_x000d_  From: Gruenvogel.Oliver@"/>
    <e v="#VALUE!"/>
    <n v="0"/>
    <x v="4"/>
    <d v="2020-02-11T00:00:00"/>
    <x v="0"/>
    <x v="199"/>
    <s v="Correct"/>
  </r>
  <r>
    <n v="1109"/>
    <d v="2020-02-11T21:26:03"/>
    <s v="Adela Blaga"/>
    <s v="Oudenot.Pierre-Adrien@bcg.com"/>
    <s v="BCG; Placet.Anouk@bcg.com"/>
    <s v="Attn. Pierre-Adrien: EVS - BCG - Update 2 - Quotation - Emails analysis_RES1068184_February 11, 2020"/>
    <s v="Hello Pierre-Adrien,_x000d_  _x000d_   _x000d_  _x000d_  I am sharing a second update covering 71 e-mails of the list._x000d_  _x000d_   _x000d_  _x000d_  Key points:_x000d_  _x000d_  *         The archived document also includes the file previously sent to us with the sample e-mails; I have not considered it in the counting and in the present update since the e-mails contained there were already added in update 1._x000d_  _x000d_  *         Mail 71, as per the table counting, is identical to mail 70, therefore in the case of former I have only inserted a comment in the table._x000d_  _x000d_   _x000d_  _x000d_  Efforts Invested: 6 Hours (Total Hours: 7.5)_x000d_  _x000d_  Charge Code: 246126-53_x000d_  _x000d_   _x000d_  _x000d_  I have booked capacity for tomorrow, February 12, to work on the 8 remaining e-mails._x000d_  _x000d_   _x000d_  _x000d_  In case you have any changes or notes to make after going through the results, please let me know your thoughts._x000d_  _x000d_   _x000d_  _x000d_  Have a nice evening,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Oudenot, Pierre-Adrien [mailto:Oudenot.Pierre-Adrien@"/>
    <s v="246126-53_x000d_  "/>
    <n v="6"/>
    <x v="4"/>
    <d v="2020-02-11T00:00:00"/>
    <x v="124"/>
    <x v="176"/>
    <s v="Correct"/>
  </r>
  <r>
    <n v="1110"/>
    <d v="2020-02-11T21:33:29"/>
    <s v="Marion Volk"/>
    <s v="Alam.Azhar@bcg.com"/>
    <s v="BCG; Kathrin Groszhart"/>
    <s v="Attn. Azhar: EVS - BCG - Update 4: Prices of beverages _RES1067230_February 11, 2020"/>
    <s v="Hello Azhar,_x000d_  _x000d_   _x000d_  _x000d_  We are coming back with the promised update for both tasks: prices of beverages in UK and services in restaurants/bars within Jumeirah Group Hotels. Below you will see some key notes on both of them:_x000d_  _x000d_   _x000d_  _x000d_  Key points for task 1:_x000d_  _x000d_  *         We covered the rum category and covered a third of the spirits. Tomorrow we will finish this category and then continue with the remaining one, whiskey. _x000d_  _x000d_  *         For Bumbu Rum, we inserted the price for Bumbu Craft Dark Rum 70cl. The only other Bumbu Rum we found is Bumbu XO Rum 70cl. (Source &lt;https://www.drinksupermarket.com/catalogsearch/result/?q=Bumbu+Rum&gt; ) _x000d_  _x000d_   _x000d_  _x000d_  Key points for task 2:_x000d_  _x000d_  *         In some of the restaurants, brunch is only available on certain days, which we have specified in an internal comment. _x000d_  _x000d_  *         A lot of the fields are work in progress due to the fact that they do not seem to be restaurants or bars, e.g. banquet mas, minibar, room service or executive lounge. For these specific cases, it would be great if you could share a bit more guidance. _x000d_  _x000d_   _x000d_  _x000d_  Efforts Invested: 4.5 Hours (Total Hours: 13.5 Hours)_x000d_  _x000d_  Charge Code: 239081-19_x000d_  _x000d_   _x000d_  _x000d_  We have blocked capacity for tomorrow to continue working on both these exercises._x000d_  _x000d_   _x000d_  _x000d_  Should you have any notes or suggestions, please feel free to reach out.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Tuesday, February 11, 2020 4:07 PM_x000d_  To: Alam.Azhar@"/>
    <s v="239081-19_x000d_  "/>
    <n v="4.5"/>
    <x v="4"/>
    <d v="2020-02-11T00:00:00"/>
    <x v="108"/>
    <x v="167"/>
    <s v="Correct"/>
  </r>
  <r>
    <n v="1111"/>
    <d v="2020-02-11T21:33:19"/>
    <s v="Bianca Metzler"/>
    <s v="Shang, Camille"/>
    <s v="BCG; Varunika Shah"/>
    <s v="Attn. Camille: Evalueserve Update: Cybersecurity competitors' benchmark_RES1067063_February 11, 2020"/>
    <s v="Hi Camille,_x000d_  _x000d_   _x000d_  _x000d_  Many thanks for your reply and glad that the team was able to help. In this case, we will put the task on hold and release the capacity blocked for tomorrow._x000d_  _x000d_   _x000d_  _x000d_  Should you need our help with anything else, please feel free to let us know and we will gladly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Shang, Camille &lt;Shang.Camille@"/>
    <e v="#VALUE!"/>
    <n v="0"/>
    <x v="4"/>
    <d v="2020-02-11T00:00:00"/>
    <x v="0"/>
    <x v="163"/>
    <s v="Correct"/>
  </r>
  <r>
    <n v="1112"/>
    <d v="2020-02-11T21:35:53"/>
    <s v="Bianca Metzler"/>
    <s v="Nesvadba, Matt"/>
    <s v="BCG; Sofia Gonzalez; Tamara Weitzel; Prashant Singh"/>
    <s v="Attn. Matt: Evalueserve Request Receipt: Slide creation help_RES1068724_February 11, 2020"/>
    <s v="Hi Matt,_x000d_  _x000d_   _x000d_  _x000d_  Thank you for your reply and go-ahead. The capacity has been blocked and the team will reach out with further details once started work on this request._x000d_  _x000d_   _x000d_  _x000d_  Should there be any notes or changes from your sid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Nesvadba, Matt &lt;Nesvadba.Matt@"/>
    <e v="#VALUE!"/>
    <n v="0"/>
    <x v="4"/>
    <d v="2020-02-11T00:00:00"/>
    <x v="0"/>
    <x v="188"/>
    <s v="Correct"/>
  </r>
  <r>
    <n v="1113"/>
    <d v="2020-02-11T21:37:46"/>
    <s v="Bianca Metzler"/>
    <s v="Quitman, Harrison"/>
    <s v="BCG; Devansh Bilala"/>
    <s v="Attn. Harrison: Evalueserve Deliverable: Data capture for Equinor_RES1068608_February 11, 2020"/>
    <s v="Hi Harrison,_x000d_  _x000d_   _x000d_  _x000d_  Thank you for your reply and glad that the team was able to help._x000d_  _x000d_   _x000d_  _x000d_  Should you have any queries or need additional assistance, please feel free to reach out and we will gladly book the earliest available slot.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Quitman, Harrison &lt;Quitman.Harrison@"/>
    <e v="#VALUE!"/>
    <n v="0"/>
    <x v="4"/>
    <d v="2020-02-11T00:00:00"/>
    <x v="0"/>
    <x v="183"/>
    <s v="Correct"/>
  </r>
  <r>
    <n v="1114"/>
    <d v="2020-02-11T21:44:26"/>
    <s v="Angela Nunez"/>
    <s v="Gilkes, Tamara"/>
    <s v="BCG"/>
    <s v="RE: Attn. Tamara: Evalueserve Update: Sustainable Growth for Megaregions data request_RES1065841_February 11, 2020"/>
    <s v="Hi Tamara, _x000d_  _x000d_   _x000d_  _x000d_  We have spent around half an hour to locate Vancouver’s commute to work data and were able to locate the following information: Canada has Statistics has held to main census in 2011 &lt;https://www12.statcan.gc.ca/nhs-enm/2011/dp-pd/dt-td/Rp-eng.cfm?TABID=2&amp;LANG=E&amp;APATH=3&amp;DETAIL=0&amp;DIM=0&amp;FL=A&amp;FREE=0&amp;GC=0&amp;GK=0&amp;GRP=1&amp;PID=105619&amp;PRID=0&amp;PTYPE=105277&amp;S=0&amp;SHOWALL=0&amp;SUB=0&amp;Temporal=2013&amp;THEME=96&amp;VID=0&amp;VNAMEE=&amp;VNAMEF=&gt;  and 2016 &lt;https://www12.statcan.gc.ca/census-recensement/2016/dp-pd/dt-td/Rp-eng.cfm?TABID=2&amp;LANG=E&amp;A=R&amp;APATH=3&amp;DETAIL=0&amp;DIM=0&amp;FL=A&amp;FREE=0&amp;GC=933&amp;GL=-1&amp;GID=1341834&amp;GK=10&amp;GRP=1&amp;O=D&amp;PID=110711&amp;PRID=10&amp;PTYPE=109445&amp;S=0&amp;SHOWALL=0&amp;SUB=0&amp;Temporal=2017&amp;THEME=125&amp;VID=0&amp;VNAMEE=&amp;VNAMEF=&amp;D1=0&amp;D2=0&amp;D3=0&amp;D4=0&amp;D5=0&amp;D6=0&gt; . Hence, official data for Commute to Work in the Vancouver area is available only for those years. We have also tried to locate unofficial data for this topic, however, it did not yield any results. For this, we have taken ‘Vancouver’ as they did not provide MSA specific information (We also took as reference the following article &lt;https://vancouversun.com/news/local-news/2016-census-transit-use-increases-among-metro-vancouver-commuters&gt;  that mentions the same numbers for Greater Vancouver)_x000d_  _x000d_   _x000d_  _x000d_  Additionally, we are aware that there is a 2006 Census from which we could pull one more number, however, so far it has been very challenging. _x000d_  _x000d_   _x000d_  _x000d_  We are attaching an updated file with the data collected for Housing (before your Email about focusing on Vancouver commuting) and Commute to work._x000d_  _x000d_   _x000d_  _x000d_  Efforts Invested: 1 Hour (21.5 Hours)_x000d_  _x000d_  Charge Code: 330502-16_x000d_  _x000d_   _x000d_  _x000d_  We are now going to our lunch break and after that we will continue searching for the 2006 number. In case we are not able to locate this number, we will continue searching for Commute to Work figures for other MSA’s years unless you suggest otherwise. _x000d_  _x000d_   _x000d_  _x000d_  Looking forward to your thoughts.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s v="330502-16_x000d_  "/>
    <n v="1"/>
    <x v="0"/>
    <d v="2020-02-11T00:00:00"/>
    <x v="102"/>
    <x v="149"/>
    <s v="Correct"/>
  </r>
  <r>
    <n v="1115"/>
    <d v="2020-02-11T21:47:26"/>
    <s v="Bianca Metzler"/>
    <s v="Mopuri.Abhinav@bcg.com"/>
    <s v="BCG; Katherine Arcaya"/>
    <s v="Attn. Abhinav: EVS Acknowledgement: List of gen. merch and specialty store companies (retail) in the US_RES1069714_February 11, 2020"/>
    <s v="Hi Abhinav,_x000d_  _x000d_   _x000d_  _x000d_  Thank you for reaching out to us. We understand you would need this urgently but as of now, the only operational center at the moment is Chile and the office is completely booked for the day with previously committed requests and deadlines. Nonetheless, I am marking my colleague, Katherine, and she will reach out in case of any possibility of getting started on this today._x000d_  _x000d_   _x000d_  _x000d_  In the meantime, I am blocking capacity from our India center, starting tomorrow, February 12, and based on your go-ahead, the team will be in touch with more details on methodology and delivery timelines as soon as initiating efforts on this request._x000d_  _x000d_   _x000d_  _x000d_  Hope this works for you and do let us know in case of any changes or additional notes.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
    <e v="#VALUE!"/>
    <n v="0"/>
    <x v="4"/>
    <d v="2020-02-11T00:00:00"/>
    <x v="0"/>
    <x v="200"/>
    <s v="Correct"/>
  </r>
  <r>
    <n v="1116"/>
    <d v="2020-02-11T21:55:06"/>
    <s v="Bianca Metzler"/>
    <s v="Gruenvogel, Oliver"/>
    <s v="BCG; Rebollo, Cristina"/>
    <s v="Attn. Oliver: EVS Acknowledgement: Search for wholesale distribution locations; 2 companies; 3 countries_RES1069687_February 11, 2020"/>
    <s v="Thank you for your swift reply and deadline extension, Oliver. As of now, without doing a bit of research, it would be hard to tell how much time will be needed to capture these details but we can definitely share an update by noon tomorrow and, if there is anything remaining, we can continue work until finishing the entire task._x000d_  _x000d_   _x000d_  _x000d_  Hope this works for you.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Gruenvogel, Oliver &lt;Gruenvogel.Oliver@"/>
    <e v="#VALUE!"/>
    <n v="0"/>
    <x v="4"/>
    <d v="2020-02-11T00:00:00"/>
    <x v="0"/>
    <x v="199"/>
    <s v="Correct"/>
  </r>
  <r>
    <n v="1117"/>
    <d v="2020-02-11T22:54:07"/>
    <s v="Katherine Arcaya"/>
    <s v="Longa.Emmanuel@bcg.com"/>
    <s v="BCG"/>
    <s v="Attn. Emmanuel: Evalueserve Acknowledgment: Wealth statistics for cities in LaTAM_RES1069792_Feb 11, 2020"/>
    <s v="Hi Emmanuel,_x000d_  _x000d_   _x000d_  _x000d_  Thank you for sharing this request with us. This is Katherine from Evalueserve Chile center._x000d_  _x000d_   _x000d_  _x000d_  Please note that the earliest slot available to assist you is tomorrow, February 12 from our Chile center. In relation to your queries, we will be able to provide you with more detail on sources once we have spent a few hours on the task. Hope this is suitable._x000d_  _x000d_   _x000d_  _x000d_  We will get back to you with a detailed methodology once we resume operations, at around 9:30AM Eastern time._x000d_  _x000d_   _x000d_  _x000d_  In case of any questions or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
    <e v="#VALUE!"/>
    <n v="0"/>
    <x v="0"/>
    <d v="2020-02-11T00:00:00"/>
    <x v="0"/>
    <x v="201"/>
    <s v="Correct"/>
  </r>
  <r>
    <n v="1118"/>
    <d v="2020-02-11T23:11:29"/>
    <s v="Llindrisca Figueroa"/>
    <s v="Oudenot, Pierre-Adrien"/>
    <s v="BCG; Placet, Anouk; Adela Blaga"/>
    <s v="RE: Attn. Pierre-Adrien: EVS - BCG - Update 2 - Quotation - Emails analysis_RES1068184_February 11, 2020"/>
    <s v="Thank you for your Email, Pierre-Adrien. _x000d_  _x000d_   _x000d_  _x000d_  Our colleagues are off line at the moment. Hence, Adela and team will get back to you as soon as they are back at the office, tomorrow. They will continue working on your request according to your instructions. _x000d_  _x000d_   _x000d_  _x000d_  Please let us know in case of any changes.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Oudenot, Pierre-Adrien [mailto:Oudenot.Pierre-Adrien@"/>
    <e v="#VALUE!"/>
    <n v="0"/>
    <x v="0"/>
    <d v="2020-02-11T00:00:00"/>
    <x v="0"/>
    <x v="176"/>
    <s v="Correct"/>
  </r>
  <r>
    <n v="1119"/>
    <d v="2020-02-11T23:16:43"/>
    <s v="Marcela Landaeta"/>
    <s v="Chan, Vicki"/>
    <s v="BCG"/>
    <s v="Attn. Vicki: EVS Deliverable: Additional help compiling European customers_RES1056628_February 11, 2020"/>
    <s v="Hi Vicki_x000d_  _x000d_   _x000d_  _x000d_  This is Marcela, Katherine’s colleague. We are coming back with the results for this follow up task._x000d_  _x000d_  As suggested we have extracted the information within google search, using key words such as “ Trip advisor + Property name”. _x000d_  _x000d_  We added the Trip advisor star/rate within Column G. Please find the Excel file attached. _x000d_  _x000d_   _x000d_  _x000d_  Points to note: _x000d_  _x000d_   _x000d_  _x000d_  *         For Margaritaville Island Reserve Riviera Cancún, Margaritaville Island Reserve Riviera Maya, Margaritaville Island Reserve Cap Cana and  Finest Punta Cana, rates were not available since the Hotels were still under constructions or soon to be open . _x000d_  _x000d_  *         We marked with “ N/A”, Trip advisors rates not located for some Properties._x000d_  _x000d_  *         We found Club Med Buccaneer'S Creek as Club Med Les Boucaniers._x000d_  _x000d_   _x000d_  _x000d_  Efforts Invested: 2.5 Hours (Total Hours: 17.5 Hours)_x000d_  _x000d_  Charge Code: 188823-66_x000d_  _x000d_   _x000d_  _x000d_  Please let us know if you have any question or comment regarding the output shared. _x000d_  _x000d_   _x000d_  _x000d_  Best Regards, _x000d_  _x000d_  Marcela _x000d_  _x000d_   _x000d_  _x000d_  Marcela Landaeta | Business Analyst | Evalueserve | +56 32 299 6100 (Extn. 6350) _x000d_  _x000d_   _x000d_  _x000d_  Evalueserve Chile S.A., Alvarez 646, Piso-10, Edf. Alcazar, Viña del Mar, 2580107 Chile_x000d_  _x000d_   _x000d_  _x000d_  From: Katherine Arcaya _x000d_  Sent: Tuesday, February 11, 2020 11:37 AM_x000d_  To: Chan, Vicki &lt;Chan.Vicki@"/>
    <s v="188823-66_x000d_  "/>
    <n v="2.5"/>
    <x v="0"/>
    <d v="2020-02-11T00:00:00"/>
    <x v="32"/>
    <x v="31"/>
    <s v="Correct"/>
  </r>
  <r>
    <n v="1120"/>
    <d v="2020-02-12T00:28:06"/>
    <s v="Llindrisca Figueroa"/>
    <s v="Kan, Shing Chun"/>
    <s v="Estrellita, Vania; BCG; Tamara Weitzel; Katherine Arcaya; Prashant Singh; Bianca Metzler; Jarusombathi, Sethapong"/>
    <s v="RE: Attn. Vania/Daniel: Evalueserve Request Receipt: RE: [Request] Company profile data_ February 10, 2020"/>
    <s v="Thank you for sharing the case code and further instructions, Daniel. _x000d_  _x000d_   _x000d_  _x000d_  Our colleagues in our India center will contact you before initiate efforts, tomorrow, as soon as they are back at the offic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Kan, Shing Chun [mailto:Kan.ShingChun@"/>
    <e v="#VALUE!"/>
    <n v="0"/>
    <x v="0"/>
    <d v="2020-02-11T00:00:00"/>
    <x v="0"/>
    <x v="7"/>
    <s v="Correct"/>
  </r>
  <r>
    <n v="1121"/>
    <d v="2020-02-12T00:34:38"/>
    <s v="Nicolas Quagliotti"/>
    <s v="Larsen, Jonatan"/>
    <s v="BCG"/>
    <s v="RE: Attn. Jonatan: Evalueserve Update: Desktop research on the Chilean aquaculture vessel mar_RES1066814_Feb 11, 2020"/>
    <s v="Hi Jonatan,_x000d_  _x000d_   _x000d_  _x000d_  Thanks for your comments!_x000d_  _x000d_   _x000d_  _x000d_  Please find attached an update for your request._x000d_  _x000d_   _x000d_  _x000d_  So far, we have been able to locate 4 companies that provide the kind of services previously mentioned, Frasal, Walbusch, Protec and Kuntur, that also disclose some information for their fleet. We have included our findings in the ‘Service vessels’ tab in the excel file attached._x000d_  _x000d_   _x000d_  _x000d_  Regarding your query, Frasal provides services for SMOLT transportation; Harvest transport, dead or alive; Professional diving team for installation and replacement of meshes; and other services such as support and maintenance of farms (please refer to this link &lt;https://www.cpt.cl/services/salmon-industry-services/frasal&gt;  in English for your reference)._x000d_  _x000d_   _x000d_  _x000d_  Also, please note the following:_x000d_  _x000d_  *         Protect &lt;http://protec-sa.cl/index.php?option=com_content&amp;view=article&amp;id=26&amp;Itemid=150&gt;  services include Installation of Aquaculture Production centers (Anchoring systems Installation and placement), as well as net installation, extraction and replacement._x000d_  _x000d_  *         Kuntur &lt;https://www.kuntur.cl/servicios.html#vacuna&gt;  provides services for Antibiotics injection, fish lice treatment and supporting staff. They have 2 vessels which are also offered for rent as part of the services offered._x000d_  _x000d_  *         Walbusch &lt;http://www.walbusch.cl/servicios_maritimos.html&gt;  offers Installation and Maintenance for Aquaculture systems (Anchoring systems). The company owns 11 vessels to provide their services, however, specific information is not provided._x000d_  _x000d_   _x000d_  _x000d_  Efforts Invested: 4 Hours (Total Hours: 9.5 Hours)_x000d_  _x000d_  Charge Code: Pending_x000d_  _x000d_   _x000d_  _x000d_  Way forward: Please review the work done so far and let us know in case of any remark. We will continue searching for more players that provide the services previously mentioned, as well as information for their fleet/vessels, unless you tell us otherwise._x000d_  _x000d_   _x000d_  _x000d_  Looking forward to your comments.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s v="Pending_x000d_  _x000d_ "/>
    <n v="4"/>
    <x v="0"/>
    <d v="2020-02-11T00:00:00"/>
    <x v="116"/>
    <x v="155"/>
    <s v="Correct"/>
  </r>
  <r>
    <n v="1122"/>
    <d v="2020-02-12T00:36:25"/>
    <s v="Angela Nunez"/>
    <s v="Gilkes, Tamara"/>
    <s v="BCG"/>
    <s v="RE: Attn. Tamara: Evalueserve Update: Sustainable Growth for Megaregions data request_RES1065841_February 11, 2020"/>
    <s v="Hi Tamara, _x000d_  _x000d_   _x000d_  _x000d_  We wanted to share an update with Vancouver’s situation, which is not yielding the expected results, but has provided some insights. _x000d_  _x000d_   _x000d_  _x000d_  Insights and findings:_x000d_  _x000d_  *         We have been able to locate 2006 and 2001 census archives, however, after checking the available data, we have been able to locate commuting to work in time, they provide this information in distance (km) link &lt;https://www12.statcan.gc.ca/census-recensement/2006/as-sa/97-561/table/t10-eng.cfm&gt; . _x000d_  _x000d_  *         Also, we came across a report named “The Time it Takes to Get to Work and Back &lt;http://jimmy.hkc-speed.com/IOTO/Archive/Buslines/89-622-XIE2006001.pdf&gt; ”, which contains data from 1998 to 2005 that bases its data in Statistics Canada and Generale Social Survey. From this report, we were able to identify the following information: “Average travel times between home and workplace also rose in smaller urban areas, but not as substantially. By contrast, Vancouver workers spent no more time on average getting to work in 2005 than they did in 1992” (page 8 in the PDF file). According to the report, the Average travel time for making the round trip between home and workplace was 67 in Vancouver for 2005. However, as per our previous research, we believe this is not the exact number we are looking for, since for example, the variation of numbers was not that high in other MSAs (We believe this might be explained by the “round trip average”, and we have been taking “one-way”). _x000d_  _x000d_  *         We have also checked the Generale Social Survey website &lt;https://gssdataexplorer.norc.org/variables/11/vshow&gt; , however, the only year available for commute (Travel time to work) is 1986. _x000d_  _x000d_  *         For 2013, we have included the 33.0 minutes, we located in a National Post’s article &lt;https://nationalpost.com/news/canada/commuting-survey-reveals-many-canadians-consider-the-time-it-takes-to-get-to-work-as-important-as-the-job-itself&gt; , that mentions an Oxford’s 2013 Future of Work Survey. For this, we have not been able to locate the Survey or previous Surveys._x000d_  _x000d_  *         We have checked several reports, but the majority of them are based on 2016 Census data. _x000d_  _x000d_   _x000d_  _x000d_  Efforts Invested: 1.5 Hour (23 Hours)_x000d_  _x000d_  Charge Code: 330502-16_x000d_  _x000d_   _x000d_  _x000d_  Way forward: Now, we will focus on Housing for San Francisco and then move to Congestion for Vancouver. _x000d_  _x000d_   _x000d_  _x000d_  Let us know in case of anything. _x000d_  _x000d_   _x000d_  _x000d_  Best regards, _x000d_  _x000d_  Ángela_x000d_  _x000d_  Angela Nunez | Senior Business Analyst | Evalueserve | +56 32 299 6100 (Extn. 6127) _x000d_  _x000d_   _x000d_  _x000d_  Evalueserve Chile S.A., Alvarez 646, Piso-10, Edf. Alcazar, Viña del Mar, 2580107 Chile_x000d_  _x000d_   _x000d_  _x000d_  From: Gilkes, Tamara [mailto:Gilkes.Tamara@"/>
    <s v="330502-16_x000d_  "/>
    <n v="1.5"/>
    <x v="0"/>
    <d v="2020-02-11T00:00:00"/>
    <x v="102"/>
    <x v="149"/>
    <s v="Correct"/>
  </r>
  <r>
    <n v="1123"/>
    <d v="2020-02-12T00:52:10"/>
    <s v="Nicolas Quagliotti"/>
    <s v="Larsen, Jonatan"/>
    <s v="BCG"/>
    <s v="RE: Attn. Jonatan: Evalueserve Update: Desktop research on the Chilean aquaculture vessel mar_RES1066814_Feb 11, 2020"/>
    <s v="Thanks for your swift reply, Jonatan._x000d_  _x000d_   _x000d_  _x000d_  We will hold efforts for now. Kindly let us know in case any further assistance is required and we will book the earlier slot available in order to assist you._x000d_  _x000d_   _x000d_  _x000d_  Look forward to working with you again in the future._x000d_  _x000d_   _x000d_  _x000d_  Best regards,_x000d_  _x000d_  Nicolas_x000d_  _x000d_   _x000d_  _x000d_  Nicolas Quagliotti | Business Analyst | Evalueserve | +56 32 299 6100 (Extn. 6359) _x000d_  _x000d_   _x000d_  _x000d_  Evalueserve Chile S.A., Alvarez 646, Piso-10, Edf. Alcazar, Viña del Mar, 2580107 Chile_x000d_  _x000d_   _x000d_  _x000d_  From: Larsen, Jonatan [mailto:Larsen.Jonatan@"/>
    <e v="#VALUE!"/>
    <n v="0"/>
    <x v="0"/>
    <d v="2020-02-11T00:00:00"/>
    <x v="0"/>
    <x v="155"/>
    <s v="Correct"/>
  </r>
  <r>
    <n v="1124"/>
    <d v="2020-02-12T01:11:37"/>
    <s v="Katherine Arcaya"/>
    <s v="Chester.Brian@bcg.com"/>
    <s v="BCG"/>
    <s v="Attn. Brian: Evalueserve Acknowledgment: Average wages across cities_RES1070009_Feb 11, 2020"/>
    <s v="Hi Brian,_x000d_  _x000d_   _x000d_  _x000d_  Thank you for sharing this request with us._x000d_  _x000d_   _x000d_  _x000d_  Please note that the earliest available slot to assist you is tomorrow, February 12 from our India center. The team will get back to you with details on methodology once they resume operations, at around10PM Central time tonight. Hope this is suitable._x000d_  _x000d_   _x000d_  _x000d_  In case of any questions or comments in the meantime, kindly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
    <e v="#VALUE!"/>
    <n v="0"/>
    <x v="0"/>
    <d v="2020-02-11T00:00:00"/>
    <x v="0"/>
    <x v="202"/>
    <s v="Correct"/>
  </r>
  <r>
    <n v="1125"/>
    <d v="2020-02-12T01:16:03"/>
    <s v="Angela Nunez"/>
    <s v="Gilkes, Tamara"/>
    <s v="BCG"/>
    <s v="RE: Attn. Tamara: Evalueserve Update: Sustainable Growth for Megaregions data request_RES1065841_February 11, 2020"/>
    <s v="Hi Tamara, _x000d_  _x000d_   _x000d_  _x000d_  Apologies for the confusion. For the first point unfortunately, we meant the below: _x000d_  _x000d_  *         We have been able to locate 2006 and 2001 census archives, however, after checking the available data, we have been unable to locate commuting to work in time, they provide this information in distance (km) link &lt;https://www12.statcan.gc.ca/census-recensement/2006/as-sa/97-561/table/t10-eng.cfm&gt; . _x000d_  _x000d_   _x000d_  _x000d_  As commuting time in minutes was not available in the census 2001 or 2006. _x000d_  _x000d_   _x000d_  _x000d_  Best,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e v="#VALUE!"/>
    <n v="0"/>
    <x v="0"/>
    <d v="2020-02-11T00:00:00"/>
    <x v="0"/>
    <x v="149"/>
    <s v="Correct"/>
  </r>
  <r>
    <n v="1126"/>
    <d v="2020-02-12T01:44:36"/>
    <s v="Katherine Arcaya"/>
    <s v="Nesvadba, Matt; Bianca Metzler"/>
    <s v="BCG; Sofia Gonzalez; Tamara Weitzel; Prashant Singh"/>
    <s v="RE: Attn. Matt: Evalueserve Request Receipt: Slide creation help_RES1068724_February 11, 2020"/>
    <s v="Hi Matt,_x000d_  _x000d_   _x000d_  _x000d_  Thank you for your Email. This is Katherine from Evalueserve Chile center._x000d_  _x000d_   _x000d_  _x000d_  Please note that as mentioned by my colleague Prashant, today we are fully booked with previously committed requests, so we have blocked capacity to assist you on this task tomorrow from our center. We will share a detailed methodology once we resume operations, at around 7AM Eastern time. Hope this is suitable._x000d_  _x000d_   _x000d_  _x000d_  Please let us know in case of any questions.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Nesvadba, Matt [mailto:Nesvadba.Matt@"/>
    <e v="#VALUE!"/>
    <n v="0"/>
    <x v="0"/>
    <d v="2020-02-11T00:00:00"/>
    <x v="0"/>
    <x v="188"/>
    <s v="Correct"/>
  </r>
  <r>
    <n v="1127"/>
    <d v="2020-02-12T02:38:07"/>
    <s v="Katherine Arcaya"/>
    <s v="Riseley, James"/>
    <s v="BCG"/>
    <s v="Attn. James: Evalueserve Acknowledgment: Help creating a list of assets in forestry &amp; agriculture in 6 Local Government Areas in NSW, Austral_RES1070086_Feb 11, 2020"/>
    <s v="Hi James,_x000d_  _x000d_   _x000d_  _x000d_  Thank you for reaching out to us. This is Katherine from Evalueserve Chile center._x000d_  _x000d_   _x000d_  _x000d_  Kindly note that the earliest slot available to assist you is on Wednesday, February 12 from our India center. The team will get back to you with a detailed methodology and estimated delivery timelines once they resume operations, at around 11PM tonight, Eastern time. Hope this is suitable._x000d_  _x000d_   _x000d_  _x000d_  In case of any questions or comments in the meantime, please let us know._x000d_  _x000d_   _x000d_  _x000d_  Kind Regards,_x000d_  _x000d_  Katherine _x000d_  _x000d_   _x000d_  _x000d_  Katherine Arcaya | Research Lead | Evalueserve | +56 32 299 6100 (Extn. 6034) _x000d_  _x000d_   _x000d_  _x000d_  Evalueserve Chile S.A., Alvarez 646, Piso-10, Edf. Alcazar, Viña del Mar, 2580107 Chile_x000d_  _x000d_   _x000d_  _x000d_  From: Request Management System [mailto:bcg@service-now.com] _x000d_  Sent: Tuesday, February 11, 2020 6:01 PM_x000d_  To: Nittya Balodia &lt;Nittya.Balodia@evalueserve.com&gt;; Romina Paola Curti &lt;Romina.Curti@evalueserve.com&gt;; Rachel Li &lt;Rachel.Li@evalueserve.com&gt;; Rahul Bhatia &lt;Rahul.Bhatia1@evalueserve.com&gt;; Sylvie Nathalius &lt;Sylvie.Nathalius@evalueserve.com&gt;; Tamara Weitzel &lt;Tamara.Weitzel@evalueserve.com&gt;; Katherine Arcaya &lt;Katherine.Arcaya@evalueserve.com&gt;; Carmen Anca Negus &lt;Carmen.Negus@evalueserve.com&gt;; Neha Sharma &lt;Neha.Sharma7@evalueserve.com&gt;; Liliana Polgar &lt;Liliana.Polgar@evalueserve.com&gt;; Abhishek Dwivedi &lt;Abhishek.Dwivedi@evalueserve.com&gt;; Maria Somfelean &lt;Maria.Somfelean@evalueserve.com&gt;; Ritaban Mukhopadhyay &lt;R.Mukhopadhyay@evalueserve.com&gt;; Abhini Thakur &lt;Abhini.Thakur@evalueserve.com&gt;; Varun Arora &lt;Varun.Arora@evalueserve.com&gt;; Llindrisca Figueroa &lt;Llindrisca.Figueroa@evalueserve.com&gt;; Angela Nunez &lt;Angela.Nunez@evalueserve.com&gt;; Shefali Agarwal &lt;Shefali.Agarwal@evalueserve.com&gt;; Deepak Dawar &lt;Deepak.Dawar@evalueserve.com&gt;; Deepak Rathore &lt;Deepak.Rathore@evalueserve.com&gt;; Ankur Dwivedi &lt;Ankur.Dwivedi@evalueserve.com&gt;; shreya.gupta@evalueserve.com; Sofia Gonzalez &lt;Sofia.Gonzalez@evalueserve.com&gt;; Siddharrth Kumar &lt;Siddharrth.Kumar@evalueserve.com&gt;; Peggy Meng &lt;Peggy.Meng@evalueserve.com&gt;; Bianca Metzler &lt;bianca.metzler@evalueserve.com&gt;; Mayank Sehgal &lt;Mayank.Sehgal@evalueserve.com&gt;_x000d_  Subject: New Request has been Assigned to your Group_x000d_  _x000d_   _x000d_  _x000d_  Dear EVS Team Leads,_x000d_  _x000d_  _x000d_  You have new research request in the RMS:_x000d_  Request RES1070086 &lt;https://bcg.service-now.com/nav_to.do?uri=u_request_drs_kpo_evs.do%3Fsys_id=727bc3571b3a80d4b176964ead4bcbe7%26sysparm_stack=u_request_drs_kpo_evs_list.do&gt; _x000d_  Requestor: Riseley James_x000d_  Request Subject: Help creating a list of assets in forestry &amp; agriculture in 6 Local Government Areas in NSW, Austral_x000d_  Requested Deadline: _x000d_  _x000d_  Original Request:_x000d_  From: Riseley.James@"/>
    <e v="#VALUE!"/>
    <n v="0"/>
    <x v="0"/>
    <d v="2020-02-11T00:00:00"/>
    <x v="0"/>
    <x v="203"/>
    <s v="Correct"/>
  </r>
  <r>
    <n v="1128"/>
    <d v="2020-02-12T02:45:40"/>
    <s v="Katherine Arcaya"/>
    <s v="McGovern, Audrey (Hoiles); Shourya Jaiswal"/>
    <s v="BCG"/>
    <s v="RE: Attn. Audrey: Evalueserve Deliverable: IIS - Mission Area Markets - Market share and growth_RES1066117_ February 07, 2020"/>
    <s v="Hi Audrey,_x000d_  _x000d_   _x000d_  _x000d_  This is Katherine from Evalueserve Chile center. On behalf of my colleagues I am sharing with you the attachments from Feb 7, Feb 10 and Feb 11, for your reference._x000d_  _x000d_   _x000d_  _x000d_  Please let us know in case of any comments.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McGovern, Audrey (Hoiles) [mailto:McGovern.Audrey@"/>
    <e v="#VALUE!"/>
    <n v="0"/>
    <x v="0"/>
    <d v="2020-02-11T00:00:00"/>
    <x v="0"/>
    <x v="144"/>
    <s v="Correct"/>
  </r>
  <r>
    <n v="1129"/>
    <d v="2020-02-12T03:01:59"/>
    <s v="Katherine Arcaya"/>
    <s v="McGovern, Audrey (Hoiles); Shourya Jaiswal"/>
    <s v="BCG"/>
    <s v="RE: Attn. Audrey: Evalueserve Deliverable: IIS - Mission Area Markets - Market share and growth_RES1066117_ February 07, 2020"/>
    <s v="Apologies for the misunderstanding, Audrey. As we do not have those reports in storage in our center, my colleagues from India center will be able to share the files once they resume operations, in about 6 hours. _x000d_  _x000d_   _x000d_  _x000d_  In case of any comments in the meantime, please let us know.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McGovern, Audrey (Hoiles) [mailto:McGovern.Audrey@"/>
    <e v="#VALUE!"/>
    <n v="0"/>
    <x v="0"/>
    <d v="2020-02-11T00:00:00"/>
    <x v="0"/>
    <x v="144"/>
    <s v="Correct"/>
  </r>
  <r>
    <n v="1130"/>
    <d v="2020-02-12T03:24:04"/>
    <s v="Katherine Arcaya"/>
    <s v="Riseley, James"/>
    <s v="BCG"/>
    <s v="RE: Attn. James: Evalueserve Acknowledgment: Help creating a list of assets in forestry &amp; agriculture in 6 Local Government Areas in NSW, Austral_RES1070086_Feb 11, 2020"/>
    <s v="James,_x000d_  _x000d_   _x000d_  _x000d_  Thank you for your Email and go-ahead 😊. The slot has been booked accordingly._x000d_  _x000d_   _x000d_  _x000d_  Have a great day yourself as well! And do not hesitate to let us know in case you have any comments or updates in the meantime._x000d_  _x000d_   _x000d_  _x000d_  Kind Regards,_x000d_  _x000d_  Katherine_x000d_  _x000d_   _x000d_  _x000d_  Katherine Arcaya | Research Lead | Evalueserve | +56 32 299 6100 (Extn. 6034) _x000d_  _x000d_   _x000d_  _x000d_  Evalueserve Chile S.A., Alvarez 646, Piso-10, Edf. Alcazar, Viña del Mar, 2580107 Chile_x000d_  _x000d_   _x000d_  _x000d_  From: Riseley, James [mailto:Riseley.James@"/>
    <e v="#VALUE!"/>
    <n v="0"/>
    <x v="0"/>
    <d v="2020-02-11T00:00:00"/>
    <x v="0"/>
    <x v="203"/>
    <s v="Correct"/>
  </r>
  <r>
    <n v="1131"/>
    <d v="2020-02-12T03:24:49"/>
    <s v="Llindrisca Figueroa"/>
    <s v="Spindler, Laura"/>
    <s v="BCG; Tamara Weitzel; Rajat Jain (Caps-08)"/>
    <s v="Attn. Laura: Evalueserve Update7: Integrations _RES1062183_ February 07, 2020"/>
    <s v="Hello Laura, _x000d_  _x000d_   _x000d_  _x000d_  Please find attached an update for your request. _x000d_  _x000d_   _x000d_  _x000d_  Today, we continued searching for the headquarters of each integration. We were able to cover 301 entries using the same methodology than before._x000d_  _x000d_   _x000d_  _x000d_  Efforts Invested: 7.5 Hours (Total Hours: 53.5 Hours)_x000d_  _x000d_  Charge Code: 397273-10_x000d_  _x000d_   _x000d_  _x000d_  Way forward: Please let us know if you have remarks. We will continue working on this tomorrow, Tuesday, February 12, as soon as we are back at the office unless you tell us otherwise. _x000d_  _x000d_   _x000d_  _x000d_  Best regards, _x000d_  _x000d_  Llindrisca_x000d_  _x000d_   _x000d_  _x000d_  Llindrisca Figueroa | Senior Business Analyst | Evalueserve | +56 32 299 6100 (Extn. 6090) _x000d_  _x000d_   _x000d_  _x000d_  Evalueserve Chile S.A., Alvarez 646, Piso-10, Edf. Alcazar, Viña del Mar, 2580107 Chile_x000d_  _x000d_   _x000d_  _x000d_  From: Llindrisca Figueroa _x000d_  Sent: Tuesday, February 11, 2020 9:29 AM_x000d_  To: Spindler, Laura &lt;Spindler.Laura@"/>
    <s v="397273-10_x000d_  "/>
    <n v="7.5"/>
    <x v="0"/>
    <d v="2020-02-11T00:00:00"/>
    <x v="53"/>
    <x v="65"/>
    <s v="Correct"/>
  </r>
  <r>
    <n v="1132"/>
    <d v="2020-02-12T03:25:37"/>
    <s v="Angela Nunez"/>
    <s v="Gilkes, Tamara"/>
    <s v="BCG"/>
    <s v="RE: Attn. Tamara: Evalueserve Update: Sustainable Growth for Megaregions data request_RES1065841_February 11, 2020"/>
    <s v="Hi Tamara, _x000d_  _x000d_   _x000d_  _x000d_  We are coming back with our update for the day. _x000d_  _x000d_   _x000d_  _x000d_  Progress: _x000d_  _x000d_  *         We have completed information for San Francisco-Oakland-Fremont until 2018 by checking Fact Finder and Census tables. Please note that for 2013 to 2018, we have taken information for San Francisco–Oakland–Hayward, CA MSA. This based on the information that the name for San Francisco–Oakland–Fremont, CA MSA was changed to San Francisco–Oakland–Hayward, CA MSA for the years 2013 to 2018 link &lt;https://en.wikipedia.org/wiki/San_Francisco%E2%80%93Oakland%E2%80%93Berkeley,_CA_Metropolitan_Statistical_Area&gt; , however we were not able to confirm this through an official source. _x000d_  _x000d_  *         After that, we searched the congestion % for Vancouver. For this, we checked the Tomtom traffic index. Most recent data was available on the website (2019-2017), hence we conducted press searches to locate historical data, through this methodology, we were able to include for years 2016-2012. _x000d_  _x000d_  o   Check ‘Congestion Vancouver’ tab to see the information along its sources._x000d_  _x000d_  o   As we were not finding more results for 2011 or further back. We decided to complete the remaining information for ‘housing’._x000d_  _x000d_  *         In the ‘housing tab’:_x000d_  _x000d_  o   We completed data for Seattle-Tacoma-Bellevue and US for 2006 to 2018._x000d_  _x000d_  o   For Portland-Vancouver-Hillsboro, we have taken information for Portland-Vancouver-Beaverton, OR-WA Metro Area. As information for the first is not available for before 2010 and we saw the screenshots in the tab are referenced for the second. _x000d_  _x000d_  *         We have highlighted in orange the figures taken for other MSA name, for your reference. _x000d_  _x000d_   _x000d_  _x000d_  Efforts Invested: 3.5 Hour (26.5 Hours)_x000d_  _x000d_  Charge Code: 330502-16_x000d_  _x000d_   _x000d_  _x000d_  Please let us know in case of any comments. We have blocked some capacity tomorrow, February 12, from our Chile center in case it is required. _x000d_  _x000d_   _x000d_  _x000d_  Have a nice rest of the day! _x000d_  _x000d_   _x000d_  _x000d_  Best regards, _x000d_  _x000d_  Ángela_x000d_  _x000d_   _x000d_  _x000d_  Angela Nunez | Senior Business Analyst | Evalueserve | +56 32 299 6100 (Extn. 6127) _x000d_  _x000d_   _x000d_  _x000d_  Evalueserve Chile S.A., Alvarez 646, Piso-10, Edf. Alcazar, Viña del Mar, 2580107 Chile_x000d_  _x000d_   _x000d_  _x000d_  From: Gilkes, Tamara [mailto:Gilkes.Tamara@"/>
    <s v="330502-16_x000d_  "/>
    <n v="3.5"/>
    <x v="0"/>
    <d v="2020-02-11T00:00:00"/>
    <x v="102"/>
    <x v="149"/>
    <s v="Correct"/>
  </r>
  <r>
    <n v="1133"/>
    <d v="2020-02-12T03:31:58"/>
    <s v="Sofia Gonzalez"/>
    <s v="Stinton, William; Tan, Alethea"/>
    <s v="BCG; Tamara Weitzel"/>
    <s v="RE: Attn. Alethea: Evalueserve Deliverable: Request for news scan on Coronavirus_RES1065660_February 11, 2020"/>
    <s v="Hi Will and Alethea,_x000d_  _x000d_   _x000d_  _x000d_  Please find attached the deliverable for your request._x000d_  _x000d_   _x000d_  _x000d_  We have been able to complete work on the remaining 10 countries in the list. Please note that there was one cell in the Country column (row 42) named as “Unknown”, hence we have not covered this._x000d_  _x000d_   _x000d_  _x000d_  Points to note:_x000d_  _x000d_  •        Countries highlighted in yellow are the prioritized countries listed in your previous email._x000d_  _x000d_  •        We have located another source that has relevant information for multiple countries which we have updated (China, Malaysia and Thailand): Brint - Business Updates &lt;http://www.brint.com.au/news/bri-usa-news-corona-virus-and-other-business-updates&gt; ._x000d_  _x000d_  •        When information was not available or not mentioned in press releases or Government webpages, we have added “n/a”. Please note that some countries did not have strict guidelines for quarantine and/or travel; they mainly provided advice._x000d_  _x000d_   _x000d_  _x000d_   _x000d_  _x000d_  In regards to China’s impact on road logistics, we have found different mentions on the news which we are including below. Please do note that we have not included this in the excel file due to the large amount of information that was already in China’s corresponding cell (on column G): _x000d_  _x000d_   _x000d_  _x000d_  *         Joc.com, Published on Feb 4, 2020 &lt;https://www.joc.com/rail-intermodal/coronavirus-heightens-urgency-post-cny-china-europe-rail-bookings_20200204.html&gt; : “Rail freight services have also been disrupted with suspensions to and from Wuhan in Hubei province, identified as ground zero in the coronavirus outbreak. The next train out of China is loading in Xi'an and scheduled to leave for Europe on Feb. 9. Other rail services from Xiamen, Zhengzhou, and Yiwu and destined for Hamburg and Duisburg in Germany have been scheduled for later in February, but space on all the services will be at a premium, warned Jacky Yan, Shanghai-based head of rail and intermodal at Chinatrans International._x000d_  _x000d_  “For the bookings we have received for the second half of [February], the Xi'an train is almost fully booked,” he told the webinar. “The capacity for freight trains is also limited. We have applied to the authorities to try to increase the number of block trains, but so far there is not enough capacity.”_x000d_  _x000d_  Yan said there was no centralized information source that updated rail schedules, and establishing what services were running and when required painstaking research, especially with much of the country still off work._x000d_  _x000d_  *         RailFreight.com, Published on Feb 4, 2020 &lt;https://www.railfreight.com/beltandroad/2020/02/04/webinar-china-rail-needs-trucks-to-get-back-on-track/?gdpr=accept&gt; : “The entire supply chain between Europe and China is currently disrupted due to the outbreak of the coronavirus. Rail could be the solution, but not without the local truck drivers in China. These are either locked, at home or not permitted just yet to return to work.”_x000d_  _x000d_  “But before that is all set in action, the truckers should be moved onto the roads, because there is no rail, sea or air freight without the first and last mile. “Travel restrictions for the working labor will most likely be the hardest hit. People who visited their families in urban regions may have difficulties to come back to their working places. Moreover, health plays an important role in China, therefore we can expect that many workers will be pressured to stay home until the situation gets better” explains Marco Reichel from Crane Worldwide Logistics.”_x000d_  _x000d_  *         Reuters, Published on Feb 6, 2020 &lt;https://www.reuters.com/article/us-china-health-shipping/chinas-coronavirus-disrupts-global-container-shipping-trade-idUSKBN2002K1&gt; : “Shipping and trade sources say regular schedules are also being affected by truck and port workers in China stuck at home or away from their places of work. In addition, warehouses around dock areas in China are not fully working. This has led to ships being diverted from China to ports in South Korea._x000d_  _x000d_  South Korea’s Busan port, one of the world’s major container terminals, has already seen a spillover with container capacity at 78% and could rise further from its usual level of 70%, a Busan port official said._x000d_  _x000d_  “Shippers are parking cargo at our ports, so later, perhaps when the coronavirus dies down and the level of cargo (backlogged in China ports) decreases, they can deploy a small ship to carry these cargo to their destination in Chinese ports,” the official said._x000d_  _x000d_  If container levels increased to over 80% it would be difficult to run the port efficiently, the official said.”_x000d_  _x000d_   _x000d_  _x000d_  Efforts Invested: 10 Hours (Total Hours: 37 Hours)_x000d_  _x000d_  Charge Code: 247767-57_x000d_  _x000d_   _x000d_  _x000d_  Hope that the information shared is clear and useful to your project._x000d_  _x000d_  Please do not hesitate in contacting us in case you require further assistance in this or in future projects, we will gladly help. _x000d_  _x000d_  Looking forward to working with you again._x000d_  _x000d_   _x000d_  _x000d_  Regards,_x000d_  _x000d_  Sofia_x000d_  _x000d_  Sofia Gonzalez | Senior Business Analyst | Evalueserve | +56 32 299 6100 (Extn. 6302) _x000d_  _x000d_   _x000d_  _x000d_  Evalueserve Chile S.A., Alvarez 646, Piso-10, Edf. Alcazar, Viña del Mar, 2580107 Chile_x000d_  _x000d_   _x000d_  _x000d_  From: Sofia Gonzalez _x000d_  Sent: Tuesday, February 11, 2020 9:39 AM_x000d_  To: Stinton, William &lt;Stinton.William@"/>
    <s v="247767-57_x000d_  "/>
    <n v="10"/>
    <x v="0"/>
    <d v="2020-02-11T00:00:00"/>
    <x v="48"/>
    <x v="136"/>
    <s v="Correct"/>
  </r>
  <r>
    <n v="1134"/>
    <d v="2020-02-12T03:34:01"/>
    <s v="Bruno Pasten"/>
    <s v="Alnoaimi, Abdulrahman"/>
    <s v="BCG; Prashant Singh"/>
    <s v="RE: Attn. Abdulrahman: Evalueserve Update3: Job titles of various board members_RES1067130_February 11, 2020"/>
    <s v="Hi Abdulrahman,_x000d_  _x000d_   _x000d_  _x000d_  Please find attached an update for your request. For today, we have been able to cover around 167 entries and completed 18 slides following the previously stated methodology. Below you can find a table with the progress so far:_x000d_  _x000d_   _x000d_  _x000d_  Slide_x000d_  _x000d_  Progress_x000d_  _x000d_   _x000d_  _x000d_  Slide_x000d_  _x000d_  Progress_x000d_  _x000d_   _x000d_  _x000d_  Slide_x000d_  _x000d_  Progress_x000d_  _x000d_  4_x000d_  _x000d_  Complete_x000d_  _x000d_   _x000d_  _x000d_  35_x000d_  _x000d_  Complete_x000d_  _x000d_   _x000d_  _x000d_  70_x000d_  _x000d_  Not started_x000d_  _x000d_   6_x000d_  _x000d_  Complete_x000d_  _x000d_   _x000d_  _x000d_  37_x000d_  _x000d_  Complete_x000d_  _x000d_   _x000d_  _x000d_  74_x000d_  _x000d_  Not started_x000d_  _x000d_  10_x000d_  _x000d_  Complete_x000d_  _x000d_   _x000d_  _x000d_  46_x000d_  _x000d_  Complete_x000d_  _x000d_   _x000d_  _x000d_  78_x000d_  _x000d_  Not started_x000d_  _x000d_  16_x000d_  _x000d_  Complete_x000d_  _x000d_   _x000d_  _x000d_  48_x000d_  _x000d_  Complete_x000d_  _x000d_   _x000d_  _x000d_  82_x000d_  _x000d_  Not started_x000d_  _x000d_  18_x000d_  _x000d_  Complete_x000d_  _x000d_   _x000d_  _x000d_  52_x000d_  _x000d_  Complete_x000d_  _x000d_   _x000d_  _x000d_  84_x000d_  _x000d_  Not started_x000d_  _x000d_  20_x000d_  _x000d_  Complete_x000d_  _x000d_   _x000d_  _x000d_  54_x000d_  _x000d_  Complete_x000d_  _x000d_   _x000d_  _x000d_  86_x000d_  _x000d_  Not started_x000d_  _x000d_  22_x000d_  _x000d_  Not started_x000d_  _x000d_   _x000d_  _x000d_  56_x000d_  _x000d_  Complete_x000d_  _x000d_   _x000d_  _x000d_  90_x000d_  _x000d_  Not started_x000d_  _x000d_  24_x000d_  _x000d_  Complete_x000d_  _x000d_   _x000d_  _x000d_  58_x000d_  _x000d_  Complete_x000d_  _x000d_   _x000d_  _x000d_  92_x000d_  _x000d_  Not started_x000d_  _x000d_  26_x000d_  _x000d_  Complete_x000d_  _x000d_   _x000d_  _x000d_  60_x000d_  _x000d_  Complete_x000d_  _x000d_   _x000d_  _x000d_  94_x000d_  _x000d_  Not started_x000d_  _x000d_  28_x000d_  _x000d_  Complete_x000d_  _x000d_   _x000d_  _x000d_  62_x000d_  _x000d_  Complete_x000d_  _x000d_   _x000d_  _x000d_  98_x000d_  _x000d_  Not started_x000d_  _x000d_  29_x000d_  _x000d_  Complete_x000d_  _x000d_   _x000d_  _x000d_  64_x000d_  _x000d_  Complete_x000d_  _x000d_   _x000d_  _x000d_   _x000d_  _x000d_   _x000d_  _x000d_  33_x000d_  _x000d_  Complete_x000d_  _x000d_   _x000d_  _x000d_  68_x000d_  _x000d_  Not started_x000d_  _x000d_   _x000d_  _x000d_   _x000d_  _x000d_   _x000d_  _x000d_   _x000d_  _x000d_  Points to note:_x000d_  _x000d_  *         Please advise us on Slide 22 for Citadel Company, we could not determine to which specific company is focusing on._x000d_  _x000d_  *         Slide 52 had the Board member duplicated, we erased one._x000d_  _x000d_   _x000d_  _x000d_  Efforts Invested: 41.5 Hours (Total Hours: 52 Hours)_x000d_  _x000d_  Charge Code: 64503-01_x000d_  _x000d_   _x000d_  _x000d_  Way forward: Please review the work done so far and let us know if you have any comments. We will continue working on your request tomorrow, February 12 from our Center once we resume operations._x000d_  _x000d_   _x000d_  _x000d_  Looking forward to your comments._x000d_  _x000d_   _x000d_  _x000d_  Best regards,_x000d_  _x000d_  Bruno_x000d_  _x000d_   _x000d_  _x000d_  Bruno Pasten | Business Analyst | Evalueserve | +56 32 299 6100 (Extn. 6119) _x000d_  _x000d_   _x000d_  _x000d_  Evalueserve Chile S.A., Alvarez 646, Piso-10, Edf. Alcazar, Viña del Mar, 2580107 Chile_x000d_  _x000d_   _x000d_  _x000d_  From: Bruno Pasten _x000d_  Sent: Tuesday, February 11, 2020 9:40 AM_x000d_  To: Alnoaimi, Abdulrahman &lt;Alnoaimi.Abdulrahman@"/>
    <s v="64503-01_x000d_  _x000d_"/>
    <n v="41.5"/>
    <x v="0"/>
    <d v="2020-02-11T00:00:00"/>
    <x v="55"/>
    <x v="166"/>
    <s v="Correct"/>
  </r>
  <r>
    <n v="1135"/>
    <d v="2020-02-12T04:20:36"/>
    <s v="Pablo Huber"/>
    <s v="Ong, Wei Jian"/>
    <s v="BCG; Bruno Pasten"/>
    <s v="RE: Attn. Samuel: Evalueserve update: Socialbakers sentiment analysis_RES1063166_Feb 11, 2020"/>
    <s v="Hi Wei,_x000d_  _x000d_   _x000d_  _x000d_  Please find attached an update for your request._x000d_  _x000d_   _x000d_  _x000d_  Kindly note that we were able to deploy multiple analysts (2) and covered all 100 reviews for Sprout Social, using the same methodology previously stated._x000d_  _x000d_   _x000d_  _x000d_  Efforts Invested: 11 Hours (Total Hours: 19.5 Hours)_x000d_  _x000d_  Charge Code: 317298-78_x000d_  _x000d_   _x000d_  _x000d_  Way Forward: Please review the work done on Sprout Social and let us know if you have any queries or comments. We will start working on “Hootsuite” reviews tomorrow Wednesday, once we resume operations for the day._x000d_  _x000d_   _x000d_  _x000d_  Best regards,_x000d_  _x000d_  Pablo_x000d_  _x000d_   _x000d_  _x000d_  Pablo Huber | Business Analyst | Evalueserve | +56 32 299 6100 (Anx. 6348)_x000d_  _x000d_  Evalueserve Chile S.A., Alvarez 646, Piso-10, Edf. Alcazar, Viña del Mar, 2580107 Chile_x000d_  _x000d_   _x000d_  _x000d_  From: Ong, Wei Jian [mailto:Ong.WeiJian@"/>
    <s v="317298-78_x000d_  "/>
    <n v="11"/>
    <x v="0"/>
    <d v="2020-02-11T00:00:00"/>
    <x v="72"/>
    <x v="91"/>
    <s v="Correct"/>
  </r>
  <r>
    <n v="1136"/>
    <d v="2020-02-12T09:15:19"/>
    <s v="Prashant Singh"/>
    <s v="Yu.Jason@bcg.com"/>
    <s v="BCG; Beard.Tommy@bcg.com"/>
    <s v="Attn. Jason: Evalueserve Request Receipt: Charge Code: 311414-64 | Deadline: 4am ET 2/12/2020 _RES1070238_February 12, 2020"/>
    <s v="Hi Jason,_x000d_  _x000d_   _x000d_  _x000d_  Thank you for reaching out to us,_x000d_  _x000d_   _x000d_  _x000d_  We have gone through the requirement and would like to highlight that we will not be able to use LinkedIn for this request, due to the copyright policies of the websites._x000d_  _x000d_   _x000d_  _x000d_  As per the standard LinkedIn user agreement (that a LinkedIn User has to accept prior to using LinkedIn Services), copying and reproducing LinkedIn data without the express consent of LinkedIn or the relevant user is prohibited. The applicable restrictions are also listed below:_x000d_  _x000d_   _x000d_  _x000d_  “LinkedIn User Agreement – Section 8.2 - LinkedIn “DOs” and “DON’Ts - Don'ts. You agree that you will not:_x000d_  _x000d_  *_x0009_Scrape or copy profiles and information of others through any means (including crawlers, browser plugins and add-ons, and any other technology or manual work);_x000d_  *_x0009_Copy or use the information, content or data of others available on the Services (except as expressly authorized);_x000d_  *_x0009_Copy, modify or create derivative works of LinkedIn, the Services or any related technology (except as expressly authorized by LinkedIn);_x000d_  *_x0009_Collect, use, copy, or transfer any information obtained from LinkedIn without the consent of LinkedIn;_x000d_  *_x0009_Share or disclose information of others without their express consent. “_x000d_  _x000d_   _x000d_  _x000d_  Let us know in case you have any alternate approach and we will be happy to assist you on this,_x000d_  _x000d_   _x000d_  _x000d_  Looking forward to your thoughts on thi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07:21:27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238 &lt;https://bcg.service-now.com/nav_to.do?uri=u_request_drs_kpo_evs.do%3Fsys_id=b3dd446f1bb6c0d4b176964ead4bcb97%26sysparm_stack=u_request_drs_kpo_evs_list.do&gt; _x000d_  Requestor: Yu Jason_x000d_  Request Subject: Charge Code: 311414-64 | Deadline: 4am ET 2/12/2020_x000d_  Requested Deadline: _x000d_  _x000d_  Original Request:_x000d_  From: Yu.Jason@"/>
    <s v="311414-64 | "/>
    <n v="0"/>
    <x v="1"/>
    <d v="2020-02-12T00:00:00"/>
    <x v="125"/>
    <x v="204"/>
    <s v="Error"/>
  </r>
  <r>
    <n v="1137"/>
    <d v="2020-02-12T09:31:22"/>
    <s v="Prashant Singh"/>
    <s v="Yu, Jason"/>
    <s v="BCG; Beard, Tommy"/>
    <s v="RE: Attn. Jason: Evalueserve Request Receipt: Charge Code: 311414-64 | Deadline: 4am ET 2/12/2020 _RES1070238_February 12, 2020"/>
    <s v="Hi Jason,_x000d_  _x000d_   _x000d_  _x000d_  Thank you for your clarification on this._x000d_  _x000d_   _x000d_  _x000d_  According to our compliance policies we are not allowed to use our personal IDs or register with personal IDs on LinkedIn. We can only use the publicly visible information for this research._x000d_  _x000d_   _x000d_  _x000d_  Let us know if this is suitable.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Yu, Jason &lt;Yu.Jason@"/>
    <e v="#VALUE!"/>
    <n v="0"/>
    <x v="1"/>
    <d v="2020-02-12T00:00:00"/>
    <x v="0"/>
    <x v="204"/>
    <s v="Correct"/>
  </r>
  <r>
    <n v="1138"/>
    <d v="2020-02-12T10:17:28"/>
    <s v="Prashant Singh"/>
    <s v="Mulligan.Thomas@bcg.com"/>
    <s v="BCG; Tamara Weitzel; Katherine Arcaya"/>
    <s v="Attn. Thomas: Evalueserve Request Receipt: Restart of past research _RES1054265 _RES1070168_February 12, 2020"/>
    <s v="Hi Thomas,_x000d_  _x000d_   _x000d_  _x000d_  Thank you for reaching out to us,_x000d_  _x000d_   _x000d_  _x000d_  Our Chile center is completely occupied today with previously pipelined requests. The earliest available slot to assist you on this request is tomorrow, February 13, 2020 from our Chile center. Katherine and team will be in touch with a detailed methodology and expected delivery timelines, once the team initiates work on the request tomorrow morning (7 am Pennsylvania).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2T00:00:00"/>
    <x v="0"/>
    <x v="205"/>
    <s v="Correct"/>
  </r>
  <r>
    <n v="1139"/>
    <d v="2020-02-12T10:30:08"/>
    <s v="Prashant Singh"/>
    <s v="Alnoaimi, Abdulrahman"/>
    <s v="BCG; Bruno Pasten"/>
    <s v="RE: Attn. Abdulrahman: Evalueserve Update3: Job titles of various board members_RES1067130_February 12, 2020"/>
    <s v="Hi Abdulrahman,_x000d_  _x000d_   _x000d_  _x000d_  Thank you for your notes,_x000d_  _x000d_   _x000d_  _x000d_  Our colleagues in Chile are offline right now; thus, Bruno and team will get back to you on this, once our Chile center resumes operations in 7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lnoaimi, Abdulrahman &lt;Alnoaimi.Abdulrahman@"/>
    <e v="#VALUE!"/>
    <n v="0"/>
    <x v="1"/>
    <d v="2020-02-12T00:00:00"/>
    <x v="0"/>
    <x v="166"/>
    <s v="Correct"/>
  </r>
  <r>
    <n v="1140"/>
    <d v="2020-02-12T10:34:44"/>
    <s v="Krati Goyal"/>
    <s v="Walton.Antoni@bcg.com"/>
    <s v="Tamara Weitzel; BCG"/>
    <s v="Attn. Antoni: Evalueserve Update: Look for R&amp;D spend and Revenues for a list of companies_RES1068381_February 12, 2020"/>
    <s v="Hi Antoni,_x000d_  _x000d_   _x000d_  _x000d_  Hope you had a chance to review the work shared._x000d_  _x000d_   _x000d_  _x000d_  I am resuming work to populate the missing metrics (highlighted in yellow) for the remaining 16 companies using the previously shared methodology. _x000d_  _x000d_   _x000d_  _x000d_  I plan to share the final output, in an updated Excel file, latest by 11:30 AM CET today (February 12, 2020)._x000d_  _x000d_   _x000d_  _x000d_  Hope this works.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China center will be closed till February 23, 2020, following a government advisory in the country_x000d_  _x000d_   _x000d_  _x000d_  From: Krati Goyal &lt;Krati.Goyal@evalueserve.com &lt;mailto:Krati.Goyal@evalueserve.com&gt; &gt; _x000d_  Sent: 11 February 2020 18:34_x000d_  To: Walton.Antoni@"/>
    <e v="#VALUE!"/>
    <n v="0"/>
    <x v="1"/>
    <d v="2020-02-12T00:00:00"/>
    <x v="0"/>
    <x v="179"/>
    <s v="Correct"/>
  </r>
  <r>
    <n v="1141"/>
    <d v="2020-02-12T10:35:20"/>
    <s v="Siddharrth Kumar"/>
    <s v="Chourasia, Amber"/>
    <s v="BCG"/>
    <s v="Attn. Amber: Evalueserve Update: policies in countries for Tobacco_RES1068848_February 12, 2020"/>
    <s v="Hi Amber,_x000d_  _x000d_   _x000d_  _x000d_  Thank you for your reply!_x000d_  _x000d_   _x000d_  _x000d_  I am now resuming work to capture the recent policy changes for tobacco and tobacco products (reduced risk products and ready-made cigarettes) for the remaining 11 countries, starting from Bulgaria. _x000d_  _x000d_   _x000d_  _x000d_  I will share an update on this, covering as much grounds as possible, by 7:00 pm IST, today (February 12, 2020)._x000d_  _x000d_   _x000d_  _x000d_  Let me know in case of any additions or re-alignment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
    <e v="#VALUE!"/>
    <n v="0"/>
    <x v="1"/>
    <d v="2020-02-12T00:00:00"/>
    <x v="0"/>
    <x v="185"/>
    <s v="Correct"/>
  </r>
  <r>
    <n v="1142"/>
    <d v="2020-02-12T10:36:22"/>
    <s v="Aman Bansal"/>
    <s v="Tancre.Romain@bcg.com"/>
    <s v="BCG"/>
    <s v="Attn. Romain: Evalueserve Update: Find revenue of fintech companies_RES1067004_February 12, 2020"/>
    <s v="Hi Romain, _x000d_  _x000d_  Hope you had a chance to review the work shared yesterday._x000d_  _x000d_  Since we did not hear back from you, and considering the time zone you are in, we understand you might not get a chance to reply. Hence, we are releasing the bandwidth today; we will book the earliest available slot once you let us know if you would like us to conduct a general internet search to validate the revenue numbers.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Looking forward to working with you on future assignments._x000d_  _x000d_  Regards,_x000d_  _x000d_  Evalueserve Team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Vandana Kushwaha &lt;Vandana.Kushwaha@evalueserve.com &lt;mailto:Vandana.Kushwaha@evalueserve.com&gt; &gt; _x000d_  Sent: 11 February 2020 19:28_x000d_  To: Tancre.Romain@"/>
    <e v="#VALUE!"/>
    <n v="0"/>
    <x v="1"/>
    <d v="2020-02-12T00:00:00"/>
    <x v="0"/>
    <x v="165"/>
    <s v="Correct"/>
  </r>
  <r>
    <n v="1143"/>
    <d v="2020-02-12T10:38:28"/>
    <s v="Sanprati Sharma"/>
    <s v="Bechara.Wissam@bcg.com"/>
    <s v="BCG; Mujtaba, Syed Aaqib; Tamara Weitzel; Nicolas Quagliotti"/>
    <s v="Attn. Wissam: Evalueserve Update: KSA tourism specific data/Other worldwide destinations tourism specific data_RES1066519_February 12, 2020"/>
    <s v="Hi Wissam,_x000d_  _x000d_   _x000d_  _x000d_  Thank you for the go-ahead!_x000d_  _x000d_   _x000d_  _x000d_  I am resuming work in identifying five additional International Cultural Centers. For the remaining two categories (Operas and amphitheaters), I will identify five international and five middle eastern centers, and will work simultaneously on both for identifying the information on their GFA, number of offerings, total number of visitors in a year and the accommodation capacity. To locate the required information, I will conduct a General Internet search._x000d_  _x000d_   _x000d_  _x000d_  I will invest the allocated budget of two hours and will share my update with you by 1.30 pm Dubai time today (February 12, 2020)._x000d_  _x000d_   _x000d_  _x000d_  Let me know in case of any re-alignment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11 February 2020 19:40_x000d_  To: Bechara, Wissam &lt;Bechara.Wissam@"/>
    <e v="#VALUE!"/>
    <n v="0"/>
    <x v="1"/>
    <d v="2020-02-12T00:00:00"/>
    <x v="0"/>
    <x v="154"/>
    <s v="Correct"/>
  </r>
  <r>
    <n v="1144"/>
    <d v="2020-02-12T10:41:43"/>
    <s v="Ankit Kumar Verma"/>
    <s v="Riseley.James@bcg.com"/>
    <s v="BCG"/>
    <s v="Attn. James: Evalueserve Acknowledgment: Assets in forestry &amp; agriculture in NSW, Austral_RES1070086_February 12, 2020"/>
    <s v="Hi James, _x000d_  _x000d_   _x000d_  _x000d_  Thank you for sharing the request with us!_x000d_  _x000d_   _x000d_  _x000d_  I have gone through the instructions provided in the request and the shared Excel file, my understanding is that you require me to identify facilities in Agricultural and Forestry industries for the shared six local government areas, on the following five parameters:_x000d_  _x000d_  *_x0009_Asset Name_x000d_  *_x0009_Industry &amp; Sub-Industry_x000d_  *_x0009_Address_x000d_  *_x0009_Brief Description of the Asset_x000d_  *_x0009_Spatial Coordinates_x000d_  _x000d_   _x000d_  _x000d_  I plan to leverage the websites of local government bodies, to collate a list of facilities and will then use google maps to capture the coordinates of the respective facility. I will perform a General internet search to fill in any further gaps._x000d_  _x000d_   _x000d_  _x000d_  I will share my findings for the day, covering as much ground as possible, by 12:30 am Sydney time, tomorrow (February 13, 2020)._x000d_  _x000d_   _x000d_  _x000d_  Feel free to reach out in case you have any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atherine Arcaya &lt;Katherine.Arcaya@evalueserve.com &lt;mailto:Katherine.Arcaya@evalueserve.com&gt; &gt; _x000d_  Sent: 12 February 2020 03:24_x000d_  To: Riseley, James &lt;Riseley.James@"/>
    <e v="#VALUE!"/>
    <n v="0"/>
    <x v="1"/>
    <d v="2020-02-12T00:00:00"/>
    <x v="0"/>
    <x v="203"/>
    <s v="Correct"/>
  </r>
  <r>
    <n v="1145"/>
    <d v="2020-02-12T10:42:22"/>
    <s v="Prashant Singh"/>
    <s v="Ong, Wei Jian"/>
    <s v="BCG; Bruno Pasten; Pablo Huber"/>
    <s v="RE: Attn. Samuel: Evalueserve update: Socialbakers sentiment analysis_RES1063166_Feb 12, 2020"/>
    <s v="Hi Wei,_x000d_  _x000d_   _x000d_  _x000d_  Apologies for the inconvenience caused,_x000d_  _x000d_   _x000d_  _x000d_  Our colleagues in Chile are offline right now; thus, Pablo and team will get back to you on this, once our Chile center resumes operations in 7 hours. _x000d_  _x000d_   _x000d_  _x000d_  Let us know in case of any changes,_x000d_  _x000d_   _x000d_  _x000d_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Ong, Wei Jian &lt;Ong.WeiJian@"/>
    <e v="#VALUE!"/>
    <n v="0"/>
    <x v="1"/>
    <d v="2020-02-12T00:00:00"/>
    <x v="0"/>
    <x v="91"/>
    <s v="Correct"/>
  </r>
  <r>
    <n v="1146"/>
    <d v="2020-02-12T10:43:43"/>
    <s v="Mansi Narang"/>
    <s v="Inumaru.Yuta@bcg.com"/>
    <s v="BCG; Shailabh Agrawal"/>
    <s v="Attn. Yuta: Evalueserve Update: Cosmetics Manufacturing Equipment Research_RES1069372_February 12, 2020"/>
    <s v="Hi Yuta, _x000d_  _x000d_   _x000d_  _x000d_  We hope you got a chance to review the shared work._x000d_  _x000d_   _x000d_  _x000d_  We have reserved some capacity to assist you on this request today (February 12, 2020) and are awaiting your response on the query stated in our previous Email regarding the terminologies available in the tab “Kettle Research” of the shared Excel file. Also, let us know if you would like us to continue work on the task by 2:30 PM Japan time, today (February 12, 2020). In case we do not hear back from you, we plan to release the booked capacity for the day, and will book the next earliest available slot, as per your requirement._x000d_  _x000d_   _x000d_  _x000d_  Looking forward to your reply,_x000d_  _x000d_   _x000d_  _x000d_  Best Regards,_x000d_  _x000d_  Shailabh and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si Narang _x000d_  Sent: February/11/2020 19:05_x000d_  To: Inumaru.Yuta@"/>
    <e v="#VALUE!"/>
    <n v="0"/>
    <x v="1"/>
    <d v="2020-02-12T00:00:00"/>
    <x v="0"/>
    <x v="197"/>
    <s v="Correct"/>
  </r>
  <r>
    <n v="1147"/>
    <d v="2020-02-12T10:49:37"/>
    <s v="Shikha Singh (CaPs-08)"/>
    <s v="Chaudhury.Azraa@bcg.com"/>
    <s v="ahn.alice@bcg.com; BCG"/>
    <s v="Attn. Azraa: Evalueserve Acknowledgement: Computational protein engineering technology_RES1070148_February 12, 2020"/>
    <s v="Hello Azraa, _x000d_  _x000d_   _x000d_  _x000d_  Thank you for sharing the request._x000d_  _x000d_   _x000d_  _x000d_  Since the deadline of your request has already passed, let us know if you would like us to initiate work on the task. We have reserved 9 hours of capacity on this request and based on your go ahead we will proceed accordingly._x000d_  _x000d_   _x000d_  _x000d_  In case we do not hear back from you by 1:00 AM New Jersey time today (February 12, 2020), we plan to release the reserved capacity. We understand that it might not be feasible for you to reply at the moment due to difference in time zones. However, please feel free to let us know in case of any further assistance required, and we will book the earliest available bandwidth for you._x000d_  _x000d_   _x000d_  _x000d_  Looking forward to hear from you,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04:11:24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148 &lt;https://bcg.service-now.com/nav_to.do?uri=u_request_drs_kpo_evs.do%3Fsys_id=ca50ef9b1bbecc903fbd2067ec4bcba0%26sysparm_stack=u_request_drs_kpo_evs_list.do&gt; _x000d_  Requestor: Chaudhury Azraa_x000d_  Request Subject: Computational protein engineering technology_x000d_  Requested Deadline: 2020-02-11 13:30_x000d_  _x000d_  Original Request:_x000d_  I need the following information for a number of different companies:_x000d_  _x000d_  Founding year_x000d_  Revenue_x000d_  VC funding_x000d_  Number of employees_x000d_  Corporate partnerships (list companies)_x000d_  Academic partnerships (list universities)_x000d_  Overview of products (list product with 1 sentence description of what it is)_x000d_  Underlying technology (1 sentence description of technology that supports product e.g. AI, machine learning, homology modeling)_x000d_  _x000d_  The companies I would like the above information for are:_x000d_  _x000d_  Schrodinger_x000d_  BIOVIA Discovery Studio_x000d_  Chemical Computing Group_x000d_  Atomwise_x000d_  Data Robot_x000d_  Benevolent AI_x000d_  Rosetta_x000d_  LabGenius _x000d_  Novafold_x000d_  Nmerate_x000d_  ProteinQure _x000d_  _x000d_  Please cc ahn.alice@"/>
    <e v="#VALUE!"/>
    <n v="0"/>
    <x v="1"/>
    <d v="2020-02-12T00:00:00"/>
    <x v="0"/>
    <x v="206"/>
    <s v="Correct"/>
  </r>
  <r>
    <n v="1148"/>
    <d v="2020-02-12T10:53:16"/>
    <s v="Nishant Nair"/>
    <s v="Balena.Ademir@bcg.com"/>
    <s v="BCG"/>
    <s v="Attn. Ademir: Evalueserve Acknowledgement: Sourcing: office boys in United Arab Emirates _RES1069063_February 12, 2020"/>
    <s v="Hi Ademir,_x000d_  _x000d_   _x000d_  _x000d_  Thank you for sharing the request._x000d_  _x000d_   _x000d_  _x000d_  I am initiating work to locate the salaries of “office boys” (alternatively coffee boys or tea boys) in United Arab Emirates. As suggested, I will leverage the third-party jobs websites Indeed and Pay scale to source the required information, followed by conducting an Open Internet search and further compare the shared scope of work against the website job description._x000d_  _x000d_   _x000d_  _x000d_  I plan to share an update on the task compiled in an Excel file, by 10:30 AM São Paulo time, today (February 12, 2020). Let me know, if you have any budget cap in mind for this task or if you would like me to capture any certain number of job offers._x000d_  _x000d_   _x000d_  _x000d_  Looking forward to your reply.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11 February 2020 14:09_x000d_  To: Balena.Ademir@"/>
    <e v="#VALUE!"/>
    <n v="0"/>
    <x v="1"/>
    <d v="2020-02-12T00:00:00"/>
    <x v="0"/>
    <x v="192"/>
    <s v="Correct"/>
  </r>
  <r>
    <n v="1149"/>
    <d v="2020-02-12T10:55:10"/>
    <s v="Smarth Grover"/>
    <s v="Beskin.Claire@bcg.com"/>
    <s v="Baker, Christopher; Teixeira, Duane; BCG"/>
    <s v="Attn. Claire: Evalueserve Capacity Release: Store growth in the U.S._RES1068629_February 12, 2020"/>
    <s v="Hi Claire,_x000d_  _x000d_   _x000d_  _x000d_  I hope you had a chance to review the shared work._x000d_  _x000d_   _x000d_  _x000d_  Since we did not hear back from you, we are releasing the capacity booked for today (February 12, 2020). However, we understand that it might not be possible for you to reply due to the difference in time zones, hence we have reserved some capacity to assist you on this request tomorrow (February 13, 2020). Please let us know if you would like us to resume the task and we will proceed accordingly, once we resume our operations by 11 pm EST, today (February 12, 2020).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marth Grover _x000d_  Sent: 11 February 2020 20:04_x000d_  To: Beskin, Claire &lt;Beskin.Claire@"/>
    <e v="#VALUE!"/>
    <n v="0"/>
    <x v="1"/>
    <d v="2020-02-12T00:00:00"/>
    <x v="0"/>
    <x v="184"/>
    <s v="Correct"/>
  </r>
  <r>
    <n v="1150"/>
    <d v="2020-02-12T10:57:58"/>
    <s v="Siddharrth Kumar"/>
    <s v="Chourasia, Amber"/>
    <s v="BCG"/>
    <s v="Attn. Amber: Evalueserve Update: policies in countries for Tobacco_RES1068848_February 12, 2020"/>
    <s v="Sure Amber, I will share an update as soon as I complete work on the developing countries, latest by 2:00 pm IST, today (February 12, 2020). Post this, I will resume work on the developed countries, and share another update by 7 pm IST today._x000d_  _x000d_   _x000d_  _x000d_  Hope this works. Let me know in case of any other changes._x000d_  _x000d_   _x000d_  _x000d_  Best regards,_x000d_  _x000d_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
    <e v="#VALUE!"/>
    <n v="0"/>
    <x v="1"/>
    <d v="2020-02-12T00:00:00"/>
    <x v="0"/>
    <x v="185"/>
    <s v="Correct"/>
  </r>
  <r>
    <n v="1151"/>
    <d v="2020-02-12T11:00:48"/>
    <s v="Shailabh Agrawal"/>
    <s v="Mopuri.Abhinav@bcg.com"/>
    <s v="BCG"/>
    <s v="Attn. Abhinav: Evalueserve Acknowledgement: List of gen. merch and specialty store companies (retail) in the US_RES1069714_February 12, 2020"/>
    <s v="Hi Abhinav,_x000d_  _x000d_   _x000d_  _x000d_  Greetings from India Center!_x000d_  _x000d_   _x000d_  _x000d_  Since the deadline for this request has already passed, let us know if you still require assistance on this request. Given a go ahead, we will then initiate work on the request and will share detailed methodology and estimated timelines. _x000d_  _x000d_   _x000d_  _x000d_  We understand due to difference in the time-zone you may not be able to reply at this moment, hence we are releasing the capacity booked to assist on this request today and will book the next earliest available slot, post receiving your go-ahead on the request._x000d_  _x000d_   _x000d_  _x000d_  Hope this works for you and let us know in case of any changes,_x000d_  _x000d_   _x000d_  _x000d_  Best regards,_x000d_  _x000d_  Shailabh_x000d_  _x000d_   _x000d_  _x000d_  Shailabh Agrawal | Business Analyst | Evalueserve | + 91 124 462 2300 (Extn. 141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ianca Metzler &lt;bianca.metzler@evalueserve.com &lt;mailto:bianca.metzler@evalueserve.com&gt; &gt; _x000d_  Sent: 11 February 2020 21:47_x000d_  To: Mopuri.Abhinav@"/>
    <e v="#VALUE!"/>
    <n v="0"/>
    <x v="1"/>
    <d v="2020-02-12T00:00:00"/>
    <x v="0"/>
    <x v="200"/>
    <s v="Correct"/>
  </r>
  <r>
    <n v="1152"/>
    <d v="2020-02-12T11:06:30"/>
    <s v="Prashant Singh"/>
    <s v="Zuluaga Martinez, David"/>
    <s v="BCG; Kathrin Groszhart; Bianca Metzler"/>
    <s v="RE: Attn. David: EVS - BCG - Deliverable - JFK Transformation_RES1068770_ February 11, 2020"/>
    <s v="Hi David,_x000d_  _x000d_   _x000d_  _x000d_  Thank you for sharing the follow up request._x000d_  _x000d_   _x000d_  _x000d_  Our colleagues in Romania are offline right now; thus, Kathrin and team will get back to you with the update on capacity in next 2 hours.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Zuluaga Martinez, David &lt;ZuluagaMartinez.David@"/>
    <e v="#VALUE!"/>
    <n v="0"/>
    <x v="1"/>
    <d v="2020-02-12T00:00:00"/>
    <x v="0"/>
    <x v="190"/>
    <s v="Correct"/>
  </r>
  <r>
    <n v="1153"/>
    <d v="2020-02-12T11:08:04"/>
    <s v="Sakshi Sharma"/>
    <s v="Evans.Danielle@bcg.com"/>
    <s v="BCG; Karri Veera Bhadrareddy"/>
    <s v="Attn. Danielle: Evalueserve Acknowledgement: Data request _RES1068715_February 12, 2020"/>
    <s v="Hi Danielle,_x000d_  _x000d_   _x000d_  _x000d_  Thank you for sharing the request with us. _x000d_  _x000d_   _x000d_  _x000d_  We are initiating work to find out information on the parameters such as market size, forecasted growth (from 2020-2025) and competitive landscape for the shared list of sub-segments under the seven markets: Aero structures, Cyber, Radar, Sensors, Armor, Precision munitions and Electric warfare. As suggested, we will first cover the parameters ‘Market size’ and ‘Forecasted Growth’ for each of the segments under the mentioned markets and post that we will conduct research on the ‘Competitive landscape’ of these markets. _x000d_  _x000d_   _x000d_  _x000d_  To carry out the research, we will leverage our available databases such as EMIS (market reports) and Thomson One (for industry reports), followed by conducting a General Internet search. _x000d_  _x000d_   _x000d_  _x000d_  We will share our findings, compiled in a Word document, covering as much ground as possible, by 3:30 pm Tel Aviv time, today (February 12, 2020). Let us know in case you have any budget cap on the request. _x000d_  _x000d_   _x000d_  _x000d_  Looking forward to your reply,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11 February 2020 11:14_x000d_  To: Evans.Danielle@"/>
    <e v="#VALUE!"/>
    <n v="0"/>
    <x v="1"/>
    <d v="2020-02-12T00:00:00"/>
    <x v="0"/>
    <x v="187"/>
    <s v="Correct"/>
  </r>
  <r>
    <n v="1154"/>
    <d v="2020-02-12T11:10:39"/>
    <s v="Ankit Kumar Verma"/>
    <s v="Riseley.James@bcg.com"/>
    <s v="BCG"/>
    <s v="Attn. James: Evalueserve Update: Assets in forestry &amp; agriculture in NSW, Austral_RES1070086_February 12, 2020"/>
    <s v="Hi James, _x000d_  _x000d_   _x000d_  _x000d_  Thank you for the quick reply._x000d_  _x000d_   _x000d_  _x000d_  As suggested, I will be performing a General internet search to collate a comprehensive list of facilities dealing in the Agricultural and Forestry industries for the shared six locations._x000d_  _x000d_   _x000d_  _x000d_  I will share my findings for the day, covering as much ground as possible, by 12:30 am Sydney time, tomorrow (February 13, 2020)._x000d_  _x000d_   _x000d_  _x000d_  Feel free to reach out in case you have any further suggestions._x000d_  _x000d_   _x000d_  _x000d_  Regards, _x000d_  _x000d_  Ankit_x000d_  _x000d_   _x000d_  _x000d_  Ankit Kumar Verma_x000d_  _x000d_  Business Analyst, CaPS-08 (IND-SZ-2)_x000d_  _x000d_  Evalueserve_x000d_  _x000d_   _x000d_  _x000d_  Office: + 91 124 462 2300 (Extn. 2625)_x000d_  _x000d_  ankit.verma1@evalueserve.com &lt;mailto:ankit.verma1@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iseley, James &lt;Riseley.James@"/>
    <e v="#VALUE!"/>
    <n v="0"/>
    <x v="1"/>
    <d v="2020-02-12T00:00:00"/>
    <x v="0"/>
    <x v="203"/>
    <s v="Correct"/>
  </r>
  <r>
    <n v="1155"/>
    <d v="2020-02-12T11:11:51"/>
    <s v="Ritaban Mukhopadhyay"/>
    <s v="Halgeri.Ashwin@bcg.com"/>
    <s v="BCG"/>
    <s v="Attn. Ashwin: Evalueserve Acknowledgement: Scan for acquisition targets_RES1070157_February 12, 2020"/>
    <s v="Hi Ashwin,_x000d_  _x000d_   _x000d_  _x000d_  Thank you for reaching out to us and greetings from our India centre._x000d_  _x000d_   _x000d_  _x000d_  I am initiating work to locate information on the below mentioned points:_x000d_  _x000d_   _x000d_  _x000d_  Task 1 – Identify potential acquisition targets in the real estate industry after understanding the business operated by your client (CBRE's TCC division &lt;https://www.cbre.com/tcc&gt; ). As suggested, I will look for the targets in the 4 regions (Bay Area, Florida, the UK, and Continental Europe) with strong local presence._x000d_  _x000d_   _x000d_  _x000d_  Task 2 – Capture the following details of Greystar &lt;https://www.greystar.com/&gt; , which has been identified as a potential target_x000d_  _x000d_  *_x0009_Purchase Price_x000d_  *_x0009_Financials, i.e – Revenue/Net Sales_x000d_  *_x0009_Business/Office Locations/Location of current assets_x000d_  *_x0009_Employee count_x000d_  _x000d_   _x000d_  _x000d_  To look for the required information, I plan to conduct a General Internet search to identify the potentials targets for CBRE's TCC division &lt;https://www.cbre.com/tcc&gt; . As Greystar &lt;https://www.greystar.com/&gt;  is a private company, I will first leverage the Orbis database to track their financial information, followed by scanning their company website and conduct a General Internet search to fill out any further gaps._x000d_  _x000d_   _x000d_  _x000d_  I will share an update of my findings compiled in an Excel file, by 5:30 am Los Angeles time, today (February 12, 2020)_x000d_  _x000d_   _x000d_  _x000d_  I hope this works well with you. Let me know in case of any further suggestions/alteration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2T00:00:00"/>
    <x v="0"/>
    <x v="207"/>
    <s v="Correct"/>
  </r>
  <r>
    <n v="1156"/>
    <d v="2020-02-12T11:15:27"/>
    <s v="Prashant Singh"/>
    <s v="Jonas.Michael@bcg.com"/>
    <s v="BCG; Bianca Metzler"/>
    <s v="Attn. Michael: Evalueserve Request Receipt: Important and urgent request: Supplier search _RES1070398_ February 12, 2020"/>
    <s v="Hi Michael,_x000d_  _x000d_   _x000d_  _x000d_  Thank you for reaching out to us,_x000d_  _x000d_   _x000d_  _x000d_  The earliest available slot to assist you on this request is today, February 12, 2020 from our Romania centre. Let us know if the timelines work for you and we will book the bandwidth accordingly. The team will share a detailed methodology and expected delivery timelines once they initiate work on the request in next 2 hours._x000d_  _x000d_   _x000d_  _x000d_  Bianca (CCed) will get back to you with further details once the team initiates work on the request.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x000d_  _x000d_  _________________________________x000d_  _x000d_  From: Request Management System_x000d_  Sent: 12 February 2020 10:41:33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398 &lt;https://bcg.service-now.com/nav_to.do?uri=u_request_drs_kpo_evs.do%3Fsys_id=009bbcab1bfec0d4b176964ead4bcb09%26sysparm_stack=u_request_drs_kpo_evs_list.do&gt; _x000d_  Requestor: Jonas Michael_x000d_  Request Subject: Important and urgent request: Supplier search_x000d_  Requested Deadline: _x000d_  _x000d_  Original Request:_x000d_  From: Jonas.Michael@"/>
    <e v="#VALUE!"/>
    <n v="0"/>
    <x v="1"/>
    <d v="2020-02-12T00:00:00"/>
    <x v="0"/>
    <x v="208"/>
    <s v="Correct"/>
  </r>
  <r>
    <n v="1157"/>
    <d v="2020-02-12T11:16:44"/>
    <s v="Prince Girdhar"/>
    <s v="Ray.Nissim@bcg.com"/>
    <s v="BCG; Burkhard.Catie@bcg.com; Tanuj Anand"/>
    <s v="Attn. Nissim: Evalueserve Acknowledgement: Market Size / Top Players for Highly Concentrated Industries_RES1070314_February 12, 2020"/>
    <s v="Hi Nissim,_x000d_  _x000d_   _x000d_  _x000d_  Thank you for sharing the request with us._x000d_  _x000d_   _x000d_  _x000d_  We are initiating work on the task, to locate information for US market size for the shared 8 industries (‘Search engine’, ‘Sanitary Paper Product Manufacturing’, ‘Wireless Telecommunications Carriers’, ‘Major Household Appliance’, ‘Satellite TV Providers’, ‘Soda Production’, ‘Tire Manufacturing’ and ‘Food Service Contractors’). _x000d_  _x000d_   _x000d_  _x000d_  The link shared (https://news.cision.com/ibisworld/r/top-10-highly-concentrated-industries,c9219248) only provides the 2019 market size and does not provide information on the top player’s market share in the US. Thus, to locate the asked information, we will leverage EMIS (for press search) and Thomson One (for analyst report) followed by a General Internet search. In case of limited information availability for the year 2019, we plan to capture the asked information for the years 2017 or 2018 (as per the availability). Hope this is suitable._x000d_  _x000d_   _x000d_  _x000d_  We will share our findings compiled in the shared power-point deck along with the relevant sources, by 7:30 am Chicago time, today (February 12, 2020). Also, please let us know if you have any budget cap in mind for the request._x000d_  _x000d_   _x000d_  _x000d_  Looking forward to hearing from you,_x000d_  _x000d_   _x000d_  _x000d_  Regards,_x000d_  _x000d_  Tanuj and Prince_x000d_  _x000d_   _x000d_  _x000d_  Prince Girdhar | Business Analyst | Evalueserve | + 91 124 462 2300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09:03:18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314 &lt;https://bcg.service-now.com/nav_to.do?uri=u_request_drs_kpo_evs.do%3Fsys_id=cd15a0ab1bfac0d4b176964ead4bcb7c%26sysparm_stack=u_request_drs_kpo_evs_list.do&gt; _x000d_  Requestor: Ray Nissim_x000d_  Request Subject: Request: Market Size / Top Players for Highly Concentrated Industries_x000d_  Requested Deadline: _x000d_  _x000d_  Original Request:_x000d_  From: Ray.Nissim@"/>
    <e v="#VALUE!"/>
    <n v="0"/>
    <x v="1"/>
    <d v="2020-02-12T00:00:00"/>
    <x v="0"/>
    <x v="209"/>
    <s v="Correct"/>
  </r>
  <r>
    <n v="1158"/>
    <d v="2020-02-12T11:17:56"/>
    <s v="Shourya Jaiswal"/>
    <s v="Rai.Amit@bcg.com"/>
    <s v="Meenu Kumari; MS.Sarath@bcg.com; Fatima.Rubia@bcg.com; BCG"/>
    <s v="Attn. Amit: Evalueserve Update: Wordcount from the annual report of telco companies_RES1069032_February 12, 2020"/>
    <s v="Hi Amit,_x000d_  _x000d_   _x000d_  _x000d_  Thank you for sharing the guidance on formatting of the compiled information._x000d_  _x000d_   _x000d_  _x000d_  I am resuming work on the task to segregate the data populated in the last update as per each keyword. This will make a total of 5 tabs._x000d_  _x000d_   _x000d_  _x000d_  I will share my findings, in an Excel, by 12:30, pm IST, today (February 12, 2020)._x000d_  _x000d_   _x000d_  _x000d_  Please let me know in case of any change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Rai, Amit &lt;Rai.Amit@"/>
    <e v="#VALUE!"/>
    <n v="0"/>
    <x v="1"/>
    <d v="2020-02-12T00:00:00"/>
    <x v="0"/>
    <x v="196"/>
    <s v="Correct"/>
  </r>
  <r>
    <n v="1159"/>
    <d v="2020-02-12T11:17:50"/>
    <s v="Himanshu Gaur"/>
    <s v="Antony.Abby@bcg.com"/>
    <s v="BCG"/>
    <s v="Attn. Abby: Evalueserve Acknowledgement: Revenue Growth_RESDRSTMT03_February 12, 2020"/>
    <s v="Hi Abby, _x000d_  _x000d_   _x000d_  _x000d_  I am initiating work on this request, to locate revenue (column E) for the listed 28 companies in the Excel file shared by you. _x000d_  _x000d_   _x000d_  _x000d_  As suggested, I will follow the following criteria; capturing revenue for the year of acquisition and if the revenue for the year of acquisition is not available, then capturing the closest year revenue before the acquisition year. Also, as mentioned in case of Birlasoft (where only certain assets were acquired, if revenue attributable to those assets are available), similarly I will go through press releases for all 28 mentioned companies in order to understand the acquisition details. _x000d_  _x000d_   _x000d_  _x000d_  In order to locate this information, I will check company websites and IR materials (if available), leverage subscription databases such as Factiva and further conduct an Open Internet search. _x000d_  _x000d_   _x000d_  _x000d_  I will share an interim covering as much companies as possible by 2 PM IST, today (February 12, 2020)._x000d_  _x000d_   _x000d_  _x000d_  Hope this works for you, please let me know in case of any re-alignments.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Antony, Abby &lt;Antony.Abby@"/>
    <e v="#VALUE!"/>
    <n v="0"/>
    <x v="1"/>
    <d v="2020-02-12T00:00:00"/>
    <x v="0"/>
    <x v="210"/>
    <s v="Correct"/>
  </r>
  <r>
    <n v="1160"/>
    <d v="2020-02-12T11:17:41"/>
    <s v="Varunika Shah"/>
    <s v="Vaishnavi.Sagar@bcg.com"/>
    <s v="BCG; Jain.Vaibhav@bcg.com"/>
    <s v="Attn. Sagar: Evalueserve Update: Digital Payments Landscape Benchmarks_ February 12, 2020"/>
    <s v="Hi Sagar,_x000d_  _x000d_   _x000d_  _x000d_  Thanks for sharing the additional task._x000d_  _x000d_   _x000d_  _x000d_  I am initiating work to capture information for the nine countries on the parameters: Total POS or POS per person, Presence of local switch and 24/7 payments system. Based on the preliminary research conducted, information on local switch and 24/7 payment systems will be available in a qualitative format. Hence, for them I plan to capture Yes/No, followed by the description. Hope this works._x000d_  _x000d_   _x000d_  _x000d_  I will prioritize countries in the order mentioned in the Email below i.e. India, Ghana, Mexico, Kenya, Thailand, Tanzania, Peru, Rwanda and Bangladesh. To locate data on the required ask, I will primarily conduct a General internet search and leverage Factiva database. As suggested, I will compile my findings in an Excel sheet and share an interim update by 3:00 pm IST, today (February 12, 2020). _x000d_  _x000d_   _x000d_  _x000d_  Let me know in case of any changes.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ishnavi, Sagar &lt;Vaishnavi.Sagar@"/>
    <e v="#VALUE!"/>
    <n v="0"/>
    <x v="1"/>
    <d v="2020-02-12T00:00:00"/>
    <x v="0"/>
    <x v="7"/>
    <s v="Correct"/>
  </r>
  <r>
    <n v="1161"/>
    <d v="2020-02-12T11:20:17"/>
    <s v="Nishant Nair"/>
    <s v="Balena.Ademir@bcg.com"/>
    <s v="BCG"/>
    <s v="Attn. Ademir: Evalueserve Update: Sourcing: office boys in United Arab Emirates _RES1069063_February 12, 2020"/>
    <s v="Hi Ademir,_x000d_  _x000d_   _x000d_  _x000d_  Thank you for the swift response._x000d_  _x000d_   _x000d_  _x000d_  As suggested, I will capture information on all the job listings under “office boys” from Indeed and Pay scale (for UAE). Further, I will conduct a Google search for such job offers and create an average salary, using a sample of at least 30 offers._x000d_  _x000d_   _x000d_  _x000d_  Let me know in case of changes._x000d_  _x000d_   _x000d_  _x000d_  Best regards,_x000d_  _x000d_  Nishant_x000d_  _x000d_   _x000d_  _x000d_  Nishant Nair | Senior Business Analyst | Evalueserve | + 91 124 462 2300 (Extn. 2082)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alena, Ademir &lt;Balena.Ademir@"/>
    <e v="#VALUE!"/>
    <n v="0"/>
    <x v="1"/>
    <d v="2020-02-12T00:00:00"/>
    <x v="0"/>
    <x v="192"/>
    <s v="Correct"/>
  </r>
  <r>
    <n v="1162"/>
    <d v="2020-02-12T11:27:04"/>
    <s v="Swapnil Jain"/>
    <s v="Yu.Jason@bcg.com"/>
    <s v="BCG; Beard, Tommy; Prashant Singh"/>
    <s v="Attn. Jason: Evalueserve Acknowledgement &amp; Update: Charge Code: 311414-64 | Deadline: 4am ET 2/12/2020 _RES1070238_February 12, 2020"/>
    <s v="Hi Jason,_x000d_  _x000d_   _x000d_  _x000d_  Thank you for your patience!_x000d_  _x000d_   _x000d_  _x000d_  I invested some time to identify the number of employees from the suggested four companies through openly available data on linkedin, for designation ‘Commercial HVAC Technician’, in the US. Since, we can not login using our personal login credentials, I conducted an Open Internet search using the search string as “company name and LinkedIn” and got the result as per the below snippet, which required login credentials for further information on the employees for the asked title. _x000d_  _x000d_   _x000d_  _x000d_  _x000d_  _x000d_   _x000d_  _x000d_  For another search using the job title in serach string, the search results displayed were as per the below snippet. Here also, it required login access:_x000d_  _x000d_   _x000d_  _x000d_  _x000d_  _x000d_   _x000d_  _x000d_  Furthermore, I conducted an Open Internet search and scanned BoardEx database for the ask, unfortunately, no significant results were available. _x000d_  _x000d_   _x000d_  _x000d_  Way forward: Since the desired results were not available through this methodology and as communicated by my colleague Prashant that we are not allowed to use our personal IDs or register with personal IDs on LinkedIn, I am holding my efforts on the task. Let me know in case you have any alternate approach to proceed on this request, and I will re-align my research accordingly._x000d_  _x000d_   _x000d_  _x000d_  Looking forward to hearing from you,_x000d_  _x000d_   _x000d_  _x000d_  Kind regards,_x000d_  _x000d_  Swapnil_x000d_  _x000d_   _x000d_  _x000d_  Swapnil Jain | Senior Business Analyst | Evalueserve | + 91 124 462 2300 (Extn. 155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Yu, Jason &lt;Yu.Jason@"/>
    <e v="#VALUE!"/>
    <n v="0"/>
    <x v="1"/>
    <d v="2020-02-12T00:00:00"/>
    <x v="0"/>
    <x v="204"/>
    <s v="Correct"/>
  </r>
  <r>
    <n v="1163"/>
    <d v="2020-02-12T11:30:13"/>
    <s v="Nittya Balodia"/>
    <s v="Chauhan.Urvashi@bcg.com"/>
    <s v="BCG"/>
    <s v="Attn. Urvashi: Evalueserve Acknowledgement: App downloads and Country Benchmark: February 12, 2020"/>
    <s v="Hi Urvashi,_x000d_  _x000d_   _x000d_  _x000d_  Thank you for sharing this request. _x000d_  _x000d_   _x000d_  _x000d_  I am initiating work to locate information on the below two asks, mentioned in the E-mail below. I will prioritize working on Ask 1, followed by Ask 2. _x000d_  _x000d_  *_x0009_Ask 1: Populating revenue (latest available year) and iOS app size data in the shared Excel worksheet. For this, I will leverage Thomson One (for public companies) and Orbis database (for private companies), company IR materials, scan the appstore &lt;https://apps.apple.com/us/app/airbnb/id401626263&gt;  website and will later follow-up by conducting an Open Internet search to fill in any gaps_x000d_  *_x0009_Ask 2: Benchmark the countries namely France, Singapore, Philippines, Thailand, Malaysia, Indonesia and India, for the below mentioned questions: _x000d_  _x000d_  *_x0009_Is there a lot of SMS-based spam, especially in the prepaid phone segment. What is the average level of such spam (e.g. per person per month)_x000d_  *_x0009_Do operators sell bulk SMS to advertisers_x000d_  *_x0009_no-SMS spam / anti-bulk SMS spam legislation scenario in the mentioned markets_x000d_  _x000d_   _x000d_  _x000d_  I will compile my findings in an Excel file, and share an interim update on the Ask 1 by 2:00 pm, IST today (February 12, 2020). _x000d_  _x000d_   _x000d_  _x000d_  Do let me know in case of any changes. _x000d_  _x000d_   _x000d_  _x000d_  Regards,_x000d_  _x000d_  Nittya_x000d_  _x000d_   _x000d_  _x000d_  Nittya Balodia | Senior Business Analyst | Evalueserve | + 91 124 462 2300 (Extn. 221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Chauhan, Urvashi &lt;Chauhan.Urvashi@"/>
    <e v="#VALUE!"/>
    <n v="0"/>
    <x v="1"/>
    <d v="2020-02-12T00:00:00"/>
    <x v="0"/>
    <x v="7"/>
    <s v="Correct"/>
  </r>
  <r>
    <n v="1164"/>
    <d v="2020-02-12T11:31:47"/>
    <s v="Manpreet Kaur (Caps-08)"/>
    <s v="Rose.Mitch@bcg.com"/>
    <s v="BCG; Mohan.Shyam@bcg.com; MS.Sarath@bcg.com"/>
    <s v="Attn. Mitchell: Evalueserve Acknowledgement  RES1068798 - MarketAxess data pull request_February 12, 2020"/>
    <s v="Hi Mitchell,_x000d_  _x000d_   _x000d_  _x000d_  We are initiating work to capture information on 21 requested parameters (such as total revenue, commission revenue, license fees etc.) in the Yellow highlighted cells of the shared Excel file. _x000d_  _x000d_   _x000d_  _x000d_  As suggested, to capture the information, we will leverage all the annual reports of MarketAxess &lt;https://www.marketaxess.com/&gt;  (since 2004) and will include the page numbers for your reference. We will also send the zip file with all Annual reports from 2004 -2019._x000d_  _x000d_   _x000d_  _x000d_  We will share our findings, covering as many years as possible, by 8:30 AM Miami time, February 12, 2020._x000d_  _x000d_   _x000d_  _x000d_  Hope this is suitable._x000d_  _x000d_   _x000d_  _x000d_  Warm regards,_x000d_  _x000d_  Evalueserve Team_x000d_  _x000d_   _x000d_  _x000d_  Manpreet Kaur | Business Analyst | Evalueserve | + 91 124 462 2300 (Extn. 1767)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Prashant Singh &lt;Prashant.Singh@evalueserve.com &lt;mailto:Prashant.Singh@evalueserve.com&gt; &gt; _x000d_  Sent: 11 February 2020 12:30_x000d_  To: Rose, Mitchell &lt;Rose.Mitch@"/>
    <e v="#VALUE!"/>
    <n v="0"/>
    <x v="1"/>
    <d v="2020-02-12T00:00:00"/>
    <x v="0"/>
    <x v="7"/>
    <s v="Correct"/>
  </r>
  <r>
    <n v="1165"/>
    <d v="2020-02-12T11:39:19"/>
    <s v="Sakshi Sharma"/>
    <s v="Evans.Danielle@bcg.com"/>
    <s v="BCG; Karri Veera Bhadrareddy"/>
    <s v="Attn. Danielle: Evalueserve Acknowledgement: Data request _RES1068715_February 12, 2020"/>
    <s v="Hi Danielle,_x000d_  _x000d_   _x000d_  _x000d_  Thank you for your reply!_x000d_  _x000d_   _x000d_  _x000d_  As suggested by you, we will try to cover as much information as possible on asked segments and share an update by 1:00 pm Tel Aviv time, today (February 12, 2020). However, we are not sure that information on all segments could be covered this time._x000d_  _x000d_   _x000d_  _x000d_  Hope this works.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Evans, Danielle &lt;Evans.Danielle@"/>
    <e v="#VALUE!"/>
    <n v="0"/>
    <x v="1"/>
    <d v="2020-02-12T00:00:00"/>
    <x v="0"/>
    <x v="187"/>
    <s v="Correct"/>
  </r>
  <r>
    <n v="1166"/>
    <d v="2020-02-12T11:48:38"/>
    <s v="Devansh Bilala"/>
    <s v="Quitman.Harrison@bcg.com"/>
    <s v="BCG"/>
    <s v="Attn. Harrison: Evalueserve Update: Data capture for Equinor_RES1068608_February 12, 2020"/>
    <s v="Hi Harrison,_x000d_  _x000d_   _x000d_  _x000d_  I am glad that the shared output was in line with your expectations._x000d_  _x000d_   _x000d_  _x000d_  I have initiated work to locate the highlighted line items (‘Depreciation, Amortisation and Net Impairment Losses’, ‘Net Operating Income/(Loss)’, ‘Additions to PP&amp;E’ and ‘Non-current segment assets’) for each segment and the overall company for all the years starting from 2007 to 2019 by following the previously stated methodology._x000d_  _x000d_   _x000d_  _x000d_  I plan to share my output by 5:30 AM, Pacific time, February 12, 2020._x000d_  _x000d_   _x000d_  _x000d_  Please let me know in case of any changes or suggestions._x000d_  _x000d_   _x000d_  _x000d_  Regards,_x000d_  _x000d_  Devansh_x000d_  _x000d_   _x000d_  _x000d_  Devansh Bilala | Business Analyst | Evalueserve | + 91 124 462 2300 (Extn. 297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Quitman, Harrison &lt;Quitman.Harrison@"/>
    <e v="#VALUE!"/>
    <n v="0"/>
    <x v="1"/>
    <d v="2020-02-12T00:00:00"/>
    <x v="0"/>
    <x v="183"/>
    <s v="Correct"/>
  </r>
  <r>
    <n v="1167"/>
    <d v="2020-02-12T11:52:24"/>
    <s v="Neha Sharma"/>
    <s v="Kan.ShingChun@bcg.com"/>
    <s v="Ghosh, Kaustav; Llindrisca Figueroa; Estrellita, Vania; BCG; Tamara Weitzel; Katherine Arcaya; Bianca Metzler; Mohan, Shyam; Mathew, Diji; Jarusombathi.Sethapong@bcg.com; Aman Bansal; Nitika Madad"/>
    <s v="Attn. Vania, Daniel: Evalueserve Acknowledgment: Company profile data_RES1070373_ February 12, 2020"/>
    <s v="Hi Daniel,_x000d_  _x000d_   _x000d_  _x000d_  We are initiating work on the request to capture information on the requested parameters for the list of 22 companies in the Excel file shared by you. Also, we will search for more news and M&amp;A details for Lazada._x000d_  _x000d_   _x000d_  _x000d_  To locate the required information, we plan to run a batch search on Orbis database followed by conducting a General Internet search. Based on our experience, we would like to highlight that Orbis might provide an estimate of figures and not the exact values. We will highlight such cases in Blue._x000d_  _x000d_   _x000d_  _x000d_  We will share an update, covering as many companies as possible, by 9:30 PM Singapore Time, today (February 12, 2020)._x000d_  _x000d_   _x000d_  _x000d_  Please let us know in case of any realignments._x000d_  _x000d_   _x000d_  _x000d_  Regards,_x000d_  Evalueserve team_x000d_  _x000d_   _x000d_  _x000d_  Neha Sharma | Senior Business Analyst | Evalueserve | + 91 124 462 2300 (Extn. 299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Kan, Shing Chun &lt;Kan.ShingChun@"/>
    <e v="#VALUE!"/>
    <n v="0"/>
    <x v="1"/>
    <d v="2020-02-12T00:00:00"/>
    <x v="0"/>
    <x v="211"/>
    <s v="Correct"/>
  </r>
  <r>
    <n v="1168"/>
    <d v="2020-02-12T11:56:44"/>
    <s v="Prashant Singh"/>
    <s v="Jonas, Michael"/>
    <s v="BCG; Bianca Metzler"/>
    <s v="RE: Attn. Michael: Evalueserve Request Receipt: Important and urgent request: Supplier search _RES1070398_ February 12, 2020"/>
    <s v="Hi Michael,_x000d_  _x000d_   _x000d_  _x000d_  Thank you for your go-ahead on this,_x000d_  _x000d_   _x000d_  _x000d_  The capacity has been blocked and the team will be in touch with more details on delivery timelines and methodology in next 1 hour.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Jonas, Michael &lt;Jonas.Michael@"/>
    <e v="#VALUE!"/>
    <n v="0"/>
    <x v="1"/>
    <d v="2020-02-12T00:00:00"/>
    <x v="0"/>
    <x v="208"/>
    <s v="Correct"/>
  </r>
  <r>
    <n v="1169"/>
    <d v="2020-02-12T11:58:23"/>
    <s v="Mansi Narang"/>
    <s v="Inumaru.Yuta@bcg.com"/>
    <s v="BCG"/>
    <s v="Attn. Yuta: Evalueserve Capacity Release: Cosmetics Manufacturing Equipment Research_RES1069372_February 12, 2020"/>
    <s v="Hi Yuta,_x000d_  _x000d_   _x000d_  _x000d_  Since we have not heard back from you on the next steps for this request, we are releasing the booked capacity for the day. Feel free to let us know in case you require further assistance on this or any other request, and we will book the earliest available bandwidth, as per your requirement.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ave a great day ahead!_x000d_  _x000d_   _x000d_  _x000d_  Best regards,_x000d_  _x000d_  Mansi_x000d_  _x000d_   _x000d_  _x000d_  Mansi Narang | Business Analyst | Evalueserve | + 91 124 462 2300 (Extn. 9184)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Mansi Narang _x000d_  Sent: February/12/2020 10:44_x000d_  To: Inumaru.Yuta@"/>
    <e v="#VALUE!"/>
    <n v="0"/>
    <x v="1"/>
    <d v="2020-02-12T00:00:00"/>
    <x v="0"/>
    <x v="197"/>
    <s v="Correct"/>
  </r>
  <r>
    <n v="1170"/>
    <d v="2020-02-12T12:00:13"/>
    <s v="Shourya Jaiswal"/>
    <s v="McGovern.Audrey@bcg.com"/>
    <s v="BCG"/>
    <s v="Attn. Audrey: Evalueserve Update: IIS - Mission Area Markets - Market share and growth_RES1066117_ February 12, 2020"/>
    <s v="Hi Audrey,_x000d_  _x000d_   _x000d_  _x000d_  Thank you for your reply._x000d_  _x000d_   _x000d_  _x000d_  Please download the source reports for the work done on February 07, 2020 (Update 1), from the following send.bcg link: https://send.bcg.com/JqjOSoMhAeX4igufyhR6SShV_x000d_  _x000d_   _x000d_  _x000d_  Kindly let me know in case of any concern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cGovern, Audrey (Hoiles) &lt;McGovern.Audrey@"/>
    <e v="#VALUE!"/>
    <n v="0"/>
    <x v="1"/>
    <d v="2020-02-12T00:00:00"/>
    <x v="0"/>
    <x v="144"/>
    <s v="Correct"/>
  </r>
  <r>
    <n v="1171"/>
    <d v="2020-02-12T12:05:51"/>
    <s v="Shikha Singh (CaPs-08)"/>
    <s v="Chaudhury.Azraa@bcg.com"/>
    <s v="ahn.alice@bcg.com; BCG"/>
    <s v="Attn. Azraa: Evalueserve Capacity Release: Computational protein engineering technology_RES1070148_February 12, 2020"/>
    <s v="Hello Azraa, _x000d_  _x000d_   _x000d_  _x000d_  We understand that due to a difference in time zone, it would have been difficult for you to revert back, hence, we are releasing today’s reserved capacity from India center. However, please feel free to let us know in case of any further assistance required, and we will book the earliest available bandwidth accordingly.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hikha Singh (CaPs-08) &lt;Shikha.Singh1@evalueserve.com &lt;mailto:Shikha.Singh1@evalueserve.com&gt; &gt; _x000d_  Sent: 12 February 2020 10:49_x000d_  To: Chaudhury.Azraa@"/>
    <e v="#VALUE!"/>
    <n v="0"/>
    <x v="1"/>
    <d v="2020-02-12T00:00:00"/>
    <x v="0"/>
    <x v="206"/>
    <s v="Correct"/>
  </r>
  <r>
    <n v="1172"/>
    <d v="2020-02-12T12:12:52"/>
    <s v="Shourya Jaiswal"/>
    <s v="McGovern.Audrey@bcg.com"/>
    <s v="BCG"/>
    <s v="Attn. Audrey: Evalueserve Update: IIS - Mission Area Markets - Market share and growth_RES1066117_ February 12, 2020"/>
    <s v="Hi Audrey,_x000d_  _x000d_   _x000d_  _x000d_  Thank you for sharing the additional task._x000d_  _x000d_   _x000d_  _x000d_  I will intiate work on the request in the second half of my day i.e. by 4:00 AM, ET, to capture financial figures on requested parameters such as “Size of market (USD)”, “CAGR / expected growth rate” for six different regions namely; ‘US’, ‘North/South America’, ‘MENA’, ‘Europe’, ‘Asia Pacific’, ‘Others’, mentioned  in the Excel file shared with the follow-up task. However, data on the above mentioned metrices could be on a lower side and also the information might not be available as per the shared regions. For example: in case of MENA, data might be available for MEA only. Hence, for such cases, I will collate the figures in column named ‘Others’._x000d_  _x000d_   _x000d_  _x000d_  I plan to work on both the tab of the request i.e. first I will populate data for tab named, IIS (for 11 markets) and then after completing this tab, I will initiate work on the second tab named, SAS (for eight markets)._x000d_  _x000d_   _x000d_  _x000d_  To locate the required information, I will leverage EMIS database (for market reports), followed by conducting a General Internet search. _x000d_  _x000d_   _x000d_  _x000d_  I will share an update, covering maximum markets as per the capacity availability, in the Excel file by 8:30 AM, ET, February 12, 2020 (Wednesday)._x000d_  _x000d_   _x000d_  _x000d_  Let me know in case of any changes.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McGovern, Audrey (Hoiles) &lt;McGovern.Audrey@"/>
    <e v="#VALUE!"/>
    <n v="0"/>
    <x v="1"/>
    <d v="2020-02-12T00:00:00"/>
    <x v="0"/>
    <x v="144"/>
    <s v="Correct"/>
  </r>
  <r>
    <n v="1173"/>
    <d v="2020-02-12T12:22:25"/>
    <s v="Tanuj Anand"/>
    <s v="Hosain.Misha@bcg.com"/>
    <s v="BCG; Katherine Arcaya"/>
    <s v="Attn. Misha: Evalueserve Deliverable: Toronto Raptors and NBA popularity around the world_RES1066987_February 12, 2020"/>
    <s v="Hi Misha,_x000d_  _x000d_   _x000d_  _x000d_  I am glad that the output shared was aligned with your requirements. Let us know in case you require our assistance on any other task and we would be happy to book the latest available slot to assist you accordingly._x000d_  _x000d_   _x000d_  _x000d_  Looking forward to working with you on future assignments._x000d_  _x000d_   _x000d_  _x000d_  Best regards,_x000d_  _x000d_  Tanuj_x000d_  _x000d_   _x000d_  _x000d_  Tanuj Anand | Senior Business Analyst | Evalueserve | + 91 124 462 2300 (Extn. 180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osain, Misha &lt;Hosain.Misha@"/>
    <e v="#VALUE!"/>
    <n v="0"/>
    <x v="1"/>
    <d v="2020-02-12T00:00:00"/>
    <x v="0"/>
    <x v="156"/>
    <s v="Correct"/>
  </r>
  <r>
    <n v="1174"/>
    <d v="2020-02-12T12:28:59"/>
    <s v="Sanprati Sharma"/>
    <s v="BCG"/>
    <m/>
    <s v="Attn. Wissam: Evalueserve Update: KSA tourism specific data/Other worldwide destinations tourism specific data_RES1066519_February 12, 2020"/>
    <s v="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
    <e v="#VALUE!"/>
    <n v="0"/>
    <x v="1"/>
    <d v="2020-02-12T00:00:00"/>
    <x v="0"/>
    <x v="154"/>
    <s v="Correct"/>
  </r>
  <r>
    <n v="1175"/>
    <d v="2020-02-12T12:32:53"/>
    <s v="Shourya Jaiswal"/>
    <s v="Rai.Amit@bcg.com"/>
    <s v="Meenu Kumari; MS.Sarath@bcg.com; Fatima.Rubia@bcg.com; BCG"/>
    <s v="Attn. Amit: Evalueserve Deliverable: Wordcount from the annual report of telco companies_RES1069032_February 12, 2020"/>
    <s v="Hi Amit,_x000d_  _x000d_   _x000d_  _x000d_  Thank you for your patience._x000d_  _x000d_   _x000d_  _x000d_  I have completed the task to collate data on wordcount for each keyword into five separate tabs namely; ‘Sustainability’, ‘Environment’, ‘CO2’, ‘Waste’ and ‘Scope 3’. I have used the data from the previously shared update and have compiled these tabs in the same Excel file._x000d_  _x000d_   _x000d_  _x000d_  Efforts Invested: 1 hour in this update (Total:4 hours) _x000d_  _x000d_  Charge Code: Please share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Let us know in case of any further assistance required on any project and we will book the earliest available slot to help you on the same.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From: Shourya Jaiswal _x000d_  Sent: 12 February 2020 11:18_x000d_  To: Rai.Amit@"/>
    <s v="Please share"/>
    <n v="1"/>
    <x v="1"/>
    <d v="2020-02-12T00:00:00"/>
    <x v="8"/>
    <x v="196"/>
    <s v="Correct"/>
  </r>
  <r>
    <n v="1176"/>
    <d v="2020-02-12T12:38:05"/>
    <s v="Shourya Jaiswal"/>
    <s v="Rai.Amit@bcg.com"/>
    <s v="Meenu Kumari; MS.Sarath@bcg.com; Fatima.Rubia@bcg.com; BCG"/>
    <s v="Attn. Amit: Evalueserve Deliverable: Wordcount from the annual report of telco companies_RES1069032_February 12, 2020"/>
    <s v="Hi Amit,_x000d_  _x000d_   _x000d_  _x000d_  Apologies for missing the file in the previous Email. Attached the is Excel file for your reference._x000d_  _x000d_   _x000d_  _x000d_  Regards,_x000d_  _x000d_  Shourya_x000d_  _x000d_   _x000d_  _x000d_  Shourya Jaiswal | Business Analyst | Evalueserve | + 91 124 462 2300 (Extn. 9956) _x000d_  _x000d_   _x000d_  _x000d_  Evalueserve.com Private Limited,Tower 6, 8th Floor, Candor Gurgaon One Realty Projects Pvt. Ltd., IT/ITES SEZ, Candor TechSpace, Tikri Sector-48, Gurugram-122001, Haryana, India_x000d_  _x000d_   _x000d_  _x000d_  From: Shourya Jaiswal _x000d_  Sent: 12 February 2020 12:33_x000d_  To: Rai.Amit@"/>
    <e v="#VALUE!"/>
    <n v="0"/>
    <x v="1"/>
    <d v="2020-02-12T00:00:00"/>
    <x v="0"/>
    <x v="196"/>
    <s v="Correct"/>
  </r>
  <r>
    <n v="1177"/>
    <d v="2020-02-12T12:40:27"/>
    <s v="Ritaban Mukhopadhyay"/>
    <s v="Halgeri.Ashwin@bcg.com"/>
    <s v="BCG"/>
    <s v="Attn. Ashwin: Evalueserve Update: Scan for acquisition targets_RES1070157_February 12, 2020"/>
    <s v="Hi Ashwin,_x000d_  _x000d_   _x000d_  _x000d_  Thank you for your reply and further suggestions on Task 1._x000d_  _x000d_   _x000d_  _x000d_  As suggested, I will conduct a General Internet search to identify target companies in the three sectors (building types) – Multifamily, Senior Living and Life Science for the provided areas. Further, I will focus my research to identify the key players in the given sectors and operating in these areas. Also, I would like to clarify that I will not be searching for the players operating in the UK, and Continental Europe, which were provided in the earlier scope. Hope it is fine._x000d_  _x000d_   _x000d_  _x000d_  I will cover as many players as possible and share an update of my progress by 5:30 am Los Angeles time, today (February 12, 2020)._x000d_  _x000d_   _x000d_  _x000d_  I hope my understanding is aligned to your requirements. Let me know in case of further alterations._x000d_  _x000d_   _x000d_  _x000d_  Best regards,_x000d_  _x000d_  Ritaban_x000d_  _x000d_   _x000d_  _x000d_  Ritaban Mukhopadhyay | Senior Business Analyst | Evalueserve | + 91 124 462 2300 (Extn. 938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Halgeri, Ashwin &lt;Halgeri.Ashwin@"/>
    <e v="#VALUE!"/>
    <n v="0"/>
    <x v="1"/>
    <d v="2020-02-12T00:00:00"/>
    <x v="0"/>
    <x v="207"/>
    <s v="Correct"/>
  </r>
  <r>
    <n v="1178"/>
    <d v="2020-02-12T12:47:28"/>
    <s v="Neha Sharma"/>
    <s v="Kan.ShingChun@bcg.com"/>
    <s v="Ghosh, Kaustav; Llindrisca Figueroa; Estrellita, Vania; BCG; Tamara Weitzel; Katherine Arcaya; Bianca Metzler; Mohan, Shyam; Mathew, Diji; Jarusombathi, Sethapong; Aman Bansal; Nitika Madad"/>
    <s v="Attn. Vania, Daniel: Evalueserve Acknowledgment: Company profile data_RES1070373_ February 12, 2020"/>
    <s v="Hi Daniel,_x000d_  _x000d_   _x000d_  _x000d_  Thank you for your swift reply._x000d_  _x000d_   _x000d_  _x000d_  The Direct KPO team does not have access to Capital IQ. You can send an email to AskDRS@"/>
    <e v="#VALUE!"/>
    <n v="0"/>
    <x v="1"/>
    <d v="2020-02-12T00:00:00"/>
    <x v="0"/>
    <x v="211"/>
    <s v="Correct"/>
  </r>
  <r>
    <n v="1179"/>
    <d v="2020-02-12T13:00:41"/>
    <s v="Adela Blaga"/>
    <s v="Oudenot.Pierre-Adrien@bcg.com"/>
    <s v="BCG; Placet.Anouk@bcg.com"/>
    <s v="Attn. Pierre-Adrien: EVS - BCG - Update 2 - Quotation - Emails analysis_RES1068184_February 11, 2020"/>
    <s v="Hello Pierre-Adrien,_x000d_  _x000d_   _x000d_  _x000d_  Hope you are well and many thanks for the feedback and indications._x000d_  _x000d_   _x000d_  _x000d_  We have resumed operations at our Romania center and I am about to continue the work on the rest of e-mails, updating the latest file you shared._x000d_  _x000d_   _x000d_  _x000d_  I will be in touch with the final results as soon as completed._x000d_  _x000d_   _x000d_  _x000d_  Meanwhile, any changes that may occur on your side, please let me know._x000d_  _x000d_   _x000d_  _x000d_  Best regards,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Oudenot, Pierre-Adrien [mailto:Oudenot.Pierre-Adrien@"/>
    <e v="#VALUE!"/>
    <n v="0"/>
    <x v="4"/>
    <d v="2020-02-12T00:00:00"/>
    <x v="0"/>
    <x v="176"/>
    <s v="Correct"/>
  </r>
  <r>
    <n v="1180"/>
    <d v="2020-02-12T13:07:30"/>
    <s v="Bianca Metzler"/>
    <s v="Tiew.WeeKee@bcg.com"/>
    <s v="BCG"/>
    <s v="Attn. Wee Kee: EVS Acknowledgement: Hotel players in Indonesia_RES1070516_February 12, 2020"/>
    <s v="Hi Wee Kee,_x000d_  _x000d_   _x000d_  _x000d_  Many thanks for reaching out to us. We will gladly help with this research today, February 12, from our Romania center and share the results with you as soon as completed, no later than 6 pm, Kuala Lumpur time._x000d_  _x000d_   _x000d_  _x000d_  Should there be any changes or notes from your side, in the meantime, please feel free to let us know.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
    <e v="#VALUE!"/>
    <n v="0"/>
    <x v="4"/>
    <d v="2020-02-12T00:00:00"/>
    <x v="0"/>
    <x v="212"/>
    <s v="Correct"/>
  </r>
  <r>
    <n v="1181"/>
    <d v="2020-02-12T13:09:45"/>
    <s v="Laura Blaga"/>
    <s v="Daher Mansour, Jean"/>
    <s v="Abboud, Montaha; BCG"/>
    <s v="Attn. Jean: EVS - BCG - Update 1 - Labor laws - Complexities of laying off, hiring and managing staff_RES1067958_February 10, 2020"/>
    <s v="Hi Jean and Montaha,_x000d_  _x000d_   _x000d_  _x000d_  Hope you had a great start of the day._x000d_  _x000d_   _x000d_  _x000d_  We have resumed operations at our Romania center and I was wondering if you might need further assistance on this request, in order to plan our day accordingly. In case we do not hear from you until 12 pm Dubai time, I plan to release the capacity for the day._x000d_  _x000d_   _x000d_  _x000d_  Looking forward to your rep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Daher Mansour, Jean [mailto:DaherMansour.Jean@"/>
    <e v="#VALUE!"/>
    <n v="0"/>
    <x v="4"/>
    <d v="2020-02-12T00:00:00"/>
    <x v="0"/>
    <x v="174"/>
    <s v="Correct"/>
  </r>
  <r>
    <n v="1182"/>
    <d v="2020-02-12T13:13:52"/>
    <s v="Smarth Grover"/>
    <s v="Guo.Joyce@bcg.com"/>
    <s v="BCG"/>
    <s v="Attn. Joyce: Evalueserve Acknowledgement: Change in Consumer Distrust/Net Trust Score overtime_RES1070503_February 12, 2020"/>
    <s v="Hi Joyce,_x000d_  _x000d_   _x000d_  _x000d_  Thank you for sharing the request with us._x000d_  _x000d_   _x000d_  _x000d_  I am initiating work to capture information on the change in ‘consumer trust’ for the last 15 years in Australia. As suggested, I will try to locate specific information related to the decline of trust in banks relative to other industries. _x000d_  _x000d_   _x000d_  _x000d_  To look for the ask, I will check Factiva database to capture relevant news articles/press releases discussing such topics and further conduct an Open Internet search to fill out the gaps._x000d_  _x000d_   _x000d_  _x000d_  I will invest the allocated budget of 3 hours and will share my findings in an Excel file by 12:30 am Melbourne time, tomorrow (February 13, 2020)._x000d_  _x000d_   _x000d_  _x000d_  Let me know in case of any suggestions/realignmen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
    <e v="#VALUE!"/>
    <n v="0"/>
    <x v="1"/>
    <d v="2020-02-12T00:00:00"/>
    <x v="0"/>
    <x v="213"/>
    <s v="Correct"/>
  </r>
  <r>
    <n v="1183"/>
    <d v="2020-02-12T13:21:33"/>
    <s v="Paula Barb"/>
    <s v="Gruenvogel.Oliver@bcg.com"/>
    <s v="BCG"/>
    <s v="Attn. Oliver: EVS Acknowledgement: Search for wholesale distribution locations; 2 companies; 3 countries_RES1069687_February 12, 2020"/>
    <s v="Hi Oliver,_x000d_  _x000d_   _x000d_  _x000d_  Hope my email finds you well. _x000d_  _x000d_   _x000d_  _x000d_  We have just started operations in the Romania office and I am about to initiate work on this request._x000d_  _x000d_   _x000d_  _x000d_  As methodology, I will populate the Excel you shared for the 3 countries using the indicated sources. I will send you an update later today, by 2 pm CET, February 12. In the meantime, feel free to let me know in case of any notes or suggestions.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Gruenvogel, Oliver &lt;Gruenvogel.Oliver@"/>
    <e v="#VALUE!"/>
    <n v="0"/>
    <x v="4"/>
    <d v="2020-02-12T00:00:00"/>
    <x v="0"/>
    <x v="199"/>
    <s v="Correct"/>
  </r>
  <r>
    <n v="1184"/>
    <d v="2020-02-12T13:21:04"/>
    <s v="Marion Volk"/>
    <s v="Alam.Azhar@bcg.com"/>
    <s v="BCG; Kathrin Groszhart"/>
    <s v="Attn. Azhar: EVS - BCG - Update 4: Prices of beverages _RES1067230_February 11, 2020"/>
    <s v="Hi Azhar,_x000d_  _x000d_   _x000d_  _x000d_  Hope your day started well and you got a chance to go through the results shared yesterday._x000d_  _x000d_   _x000d_  _x000d_  We have resumed operations at our Romania center and we will continue work on task 1 today, February 12. We will finish gathering the prices for the remaining items for the spirits category and then start work on the whiskey category._x000d_  _x000d_   _x000d_  _x000d_  Regarding task 2 - services in restaurants/bars within Jumeirah Group Hotels – it would be great if you could look over the results shared yesterday and guide us through the following issue:_x000d_  _x000d_  *         A lot of the fields are work in progress due to the fact that they do not seem to be restaurants or bars, e.g. banquet mas, minibar, room service or executive lounge. For these specific cases, it would be great if you could share a bit more guidance._x000d_  _x000d_   _x000d_  _x000d_  We will get back to you as soon as we finish task 1. Meanwhile, should you have any notes or suggestions for task 2, please let us know._x000d_  _x000d_   _x000d_  _x000d_  Kind regards,_x000d_  _x000d_  Marion_x000d_  _x000d_   _x000d_  _x000d_  Marion Volk | Business Analyst | Evalueserve | +40 364 730 300 (Extn. 3377)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on Volk _x000d_  Sent: Tuesday, February 11, 2020 6:03 PM_x000d_  To: Alam.Azhar@"/>
    <e v="#VALUE!"/>
    <n v="0"/>
    <x v="4"/>
    <d v="2020-02-12T00:00:00"/>
    <x v="0"/>
    <x v="167"/>
    <s v="Correct"/>
  </r>
  <r>
    <n v="1185"/>
    <d v="2020-02-12T13:21:02"/>
    <s v="Shikha Singh (CaPs-08)"/>
    <s v="ahn.alice@bcg.com"/>
    <s v="Chaudhury.Azraa@bcg.com; BCG"/>
    <s v="Attn. Azraa: Evalueserve Acknowledgement: Computational protein engineering technology_RES1070148_February 12, 2020"/>
    <s v="Hi Alice,_x000d_  _x000d_   _x000d_  _x000d_  Thank you for the swift reply!_x000d_  _x000d_   _x000d_  _x000d_  I am initiating work on the task, to locate details catering to the below mentioned parameters for the shared list of 11 companies: _x000d_  _x000d_  *_x0009_Founding year_x000d_  *_x0009_Revenue_x000d_  *_x0009_VC funding_x000d_  *_x0009_Number of employees_x000d_  *_x0009_Corporate partnerships (where I will list the name of companies)_x000d_  *_x0009_Academic partnerships (update the list of universities)_x000d_  *_x0009_Overview of products (list the products with a brief description about them)_x000d_  *_x0009_Underlying technology (brief description of the technology that supports the products)_x000d_  _x000d_  To collate the asked information, I plan to leverage Orbis database to conduct a batch search for private companies and Thomson One database for publicly listed companies. I plan to refer Crunchbase to update details around VC funding, if available. Additionally, I will scan the official websites of these companies and scan their IR material, followed by conducting a General Internet search._x000d_  _x000d_   _x000d_  _x000d_  I plan to share an update, compiled in an Excel file, covering as much as possible, by 8:30 AM New Jersey time, today (February 12, 2020)._x000d_  _x000d_   _x000d_  _x000d_  Let me know in case of any other suggestions or alterations,_x000d_  _x000d_   _x000d_  _x000d_  Regards,_x000d_  _x000d_  Shikha_x000d_  _x000d_   _x000d_  _x000d_  Shikha Singh | Business Analyst | Evalueserve | + 91 124 462 2300 (Extn. 1245)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Ahn, Alice &lt;Ahn.Alice@"/>
    <e v="#VALUE!"/>
    <n v="0"/>
    <x v="1"/>
    <d v="2020-02-12T00:00:00"/>
    <x v="0"/>
    <x v="206"/>
    <s v="Correct"/>
  </r>
  <r>
    <n v="1186"/>
    <d v="2020-02-12T13:26:49"/>
    <s v="Maria Somfelean"/>
    <s v="Jonas, Michael"/>
    <s v="BCG; Bianca Metzler"/>
    <s v="Attn. Michael: Evalueserve Request Receipt: Important and urgent request: Supplier search _RES1070398_ February 12, 2020"/>
    <s v="Hi Michael,_x000d_  _x000d_   _x000d_  _x000d_  Hope my Email finds you well._x000d_  _x000d_   _x000d_  _x000d_  We have resumed operations from our Romania center and we are initiating work on this request. We have looked over the requirements and as of now, everything is clear. Therefore, we plan to start with a General Internet search to identify 15-20 small suppliers for the listed categories with a focus on Middle East region. We will include the suppliers in an Excel file along with their name, annual revenue, country of headquarter and the distance in km between supplier location and SABIC. For annual revenues, we will search for annual reports in case available, otherwise we will use Orbis and Factiva databases. _x000d_  _x000d_   _x000d_  _x000d_  As the scope is to identify 15-20 suppliers per each category, it would be hard, as of now, to estimate whether we will be able to finish the entire request today. Nonetheless, we plan to send you an update with our progress latest by our EOD, 5 PM CET, and in case needed, we will also book some capacity for tomorrow to continue work on this._x000d_  _x000d_   _x000d_  _x000d_  Please feel free to let us know in case of any notes or suggestions from your sid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Prashant Singh _x000d_  Sent: Wednesday, February 12, 2020 8:26 AM_x000d_  To: Jonas, Michael &lt;Jonas.Michael@"/>
    <e v="#VALUE!"/>
    <n v="0"/>
    <x v="4"/>
    <d v="2020-02-12T00:00:00"/>
    <x v="0"/>
    <x v="208"/>
    <s v="Correct"/>
  </r>
  <r>
    <n v="1187"/>
    <d v="2020-02-12T13:32:50"/>
    <s v="Peggy Meng"/>
    <s v="Shimokawa, Yuki"/>
    <s v="Tuul, Tuvshin; BCG; Sheng, Adrienne; Sylvie Nathalius; Arslan Zhou; Yoshioka, Tatsuyuki; Saito, Eriko; Rachel Li"/>
    <s v="RE:  DRSチームへのご依頼) 香港愛你康有限公司に係る中国語/英語サーチのご依頼"/>
    <s v="Hi Yuki,_x000d_  _x000d_   _x000d_  _x000d_  This is Peggy from Evalueserve China center and thank you for reaching out to us._x000d_  _x000d_   _x000d_  _x000d_  Unfortunately, China Center is currently WFH (Work from Home) for all the staff to prevent the spread of NCP (Novel Coronavirus Pneumonia). Meanwhile, China Center is not allowed to provide WFH for BCG (only work in the office is allowed). Thus, we will return normal operations and be able to pick BCG request from Feb 24, 2020._x000d_  _x000d_   _x000d_  _x000d_  Sorry for the inconvenience but if you need assistance from our other centers, please create new request in the RMS as usual and one of the other 3 centers will assist you in English according to their capacity._x000d_  _x000d_   _x000d_  _x000d_  Besides English, China center also provides research in languages listed below:_x000d_  _x000d_   _x000d_  _x000d_  Chinese _x000d_  _x000d_   Japanese _x000d_  _x000d_   Korean _x000d_  _x000d_   Indonesian _x000d_  _x000d_   Vietnamese _x000d_  _x000d_   Thai _x000d_  _x000d_   Filipino _x000d_  _x000d_   _x000d_  _x000d_  SEA languages highlighted in yellow needs to book at least 1~2 days in advance._x000d_  _x000d_   _x000d_  _x000d_  You can also book our Japanese capacity after Feb 24 in advance. Please feel free to reach out to us if you have any other questions._x000d_  _x000d_   _x000d_  _x000d_  Regards,_x000d_  _x000d_  Peggy_x000d_  _x000d_   _x000d_  _x000d_  Peggy Meng | Senior Business Analyst | Evalueserve | +86 21 2602 7000 (Extn. 7262) _x000d_  _x000d_   _x000d_  _x000d_  Evalueserve Business Consulting (Shanghai) Co. Ltd., Suite 601, 701, Building - 88, Nong 777, Guang Zhong West Road, 200072 Shanghai, China_x000d_  _x000d_   _x000d_  _x000d_  *China center will be WFH (Work From Home) from Feb 10 to 21 to prevent the spread of NCP (Novel Coronavirus Pneumonia) and China Center will return to normal operation from February 24, 2020._x000d_  _x000d_   _x000d_  _x000d_  From: Shimokawa, Yuki &lt;Shimokawa.Yuki@"/>
    <e v="#VALUE!"/>
    <n v="0"/>
    <x v="2"/>
    <d v="2020-02-12T00:00:00"/>
    <x v="0"/>
    <x v="7"/>
    <s v="Correct"/>
  </r>
  <r>
    <n v="1188"/>
    <d v="2020-02-12T13:32:40"/>
    <s v="Sanprati Sharma"/>
    <s v="Bechara.Wissam@bcg.com"/>
    <s v="BCG; Mujtaba, Syed Aaqib; Tamara Weitzel; Nicolas Quagliotti"/>
    <s v="Attn. Wissam: Evalueserve Call Summary: KSA tourism specific data/Other worldwide destinations tourism specific data_RES1066519_February 12, 2020"/>
    <s v="Hi Wissam,_x000d_  _x000d_   _x000d_  _x000d_  Thank you for your time over call!_x000d_  _x000d_   _x000d_  _x000d_  As discussed, I will first finish the remaining work on the Cultural Centers tab and will cease my effort for the parameter ‘total offerings/shows’. Post this, I will initiate work on the remaining sections for the Opera Houses and Amphitheaters. _x000d_  _x000d_   _x000d_  _x000d_  I will share an update for the ‘Cultural Centers’ by 2.30 pm Dubai time and my final update for the day by 5.30 pm Dubai time today (February 12, 2020)._x000d_  _x000d_   _x000d_  _x000d_  Hope this works well with you.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2 February 2020 12:29_x000d_  To: BCG &lt;BCG@evalueserve.com &lt;mailto:BCG@evalueserve.com&gt; &gt;_x000d_  Subject: Attn. Wissam: Evalueserve Update: KSA tourism specific data/Other worldwide destinations tourism specific data_RES1066519_February 12, 2020_x000d_  _x000d_   _x000d_  _x000d_  Hi all,_x000d_  _x000d_   _x000d_  _x000d_  Marking the DL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From: Bechara, Wissam &lt;Bechara.Wissam@"/>
    <e v="#VALUE!"/>
    <n v="0"/>
    <x v="1"/>
    <d v="2020-02-12T00:00:00"/>
    <x v="0"/>
    <x v="154"/>
    <s v="Correct"/>
  </r>
  <r>
    <n v="1189"/>
    <d v="2020-02-12T13:37:18"/>
    <s v="Siddharrth Kumar"/>
    <s v="Chourasia, Amber"/>
    <s v="BCG; Mansi Narang"/>
    <s v="Attn. Amber: Evalueserve Update: policies in countries for Tobacco_RES1068848_February 12, 2020"/>
    <s v="Hi Amber,_x000d_  _x000d_   _x000d_  _x000d_  With this update, we have completed work on the remaining three developing countries (Bulgaria, South Africa and Croatia), using the methodology as followed in our previous updates. Our findings are compiled in the attached Excel file._x000d_  _x000d_   _x000d_  _x000d_  During the course of my research, we came across the WHO report on the Global Tobacco Epidemic, 2019 for Bulgaria, South Africa and Croatia as well, which can be extracted from the following links:_x000d_  _x000d_  *_x0009_Bulgaria &lt;https://www.who.int/tobacco/surveillance/policy/country_profile/bgr.pdf?ua=1&gt; _x000d_  *_x0009_South Africa &lt;https://www.who.int/tobacco/surveillance/policy/country_profile/zaf.pdf?ua=1&gt; _x000d_  *_x0009_Croatia &lt;https://www.who.int/tobacco/surveillance/policy/country_profile/hrv.pdf?ua=1&gt; _x000d_  _x000d_   _x000d_  _x000d_  Efforts Invested: 3 Hours (Total: 10 Hours)_x000d_  _x000d_  Charge Code: 188900-59_x000d_  _x000d_   _x000d_  _x000d_  Way Forward: We have initiated work on the eight developed countries, and will share another update on this, by 7:00 IST, today (February 12, 2020)._x000d_  _x000d_   _x000d_  _x000d_  Let us know in case of any suggestions or queries._x000d_  _x000d_   _x000d_  _x000d_  Best regards,_x000d_  _x000d_  Mansi and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rrth Kumar &lt;Siddharrth.Kumar@evalueserve.com &lt;mailto:Siddharrth.Kumar@evalueserve.com&gt; &gt; _x000d_  Sent: 12 February 2020 10:58_x000d_  To: Chourasia, Amber &lt;Chourasia.Amber@"/>
    <s v="188900-59_x000d_  "/>
    <n v="3"/>
    <x v="1"/>
    <d v="2020-02-12T00:00:00"/>
    <x v="104"/>
    <x v="185"/>
    <s v="Correct"/>
  </r>
  <r>
    <n v="1190"/>
    <d v="2020-02-12T13:37:43"/>
    <s v="Maria Somfelean"/>
    <s v="Jonas.Michael@bcg.com"/>
    <s v="BCG; Bianca Metzler"/>
    <s v="Attn. Michael: Evalueserve Request Receipt: Important and urgent request: Supplier search _RES1070398_ February 12, 2020"/>
    <s v="Hi Michael,_x000d_  _x000d_   _x000d_  _x000d_  Thank you for your swift reply and note on this. Indeed, searching for 15-20 suppliers in total will improve the deliverable timeline and we will be able to send you the final results latest by our EOD, 5 pm CET. _x000d_  _x000d_   _x000d_  _x000d_  Nonetheless, in case of any changes from our side while conducting the research, we will reach out to you with an update._x000d_  _x000d_   _x000d_  _x000d_  Best wishes,_x000d_  _x000d_  Maria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From: Jonas, Michael [mailto:Jonas.Michael@"/>
    <e v="#VALUE!"/>
    <n v="0"/>
    <x v="4"/>
    <d v="2020-02-12T00:00:00"/>
    <x v="0"/>
    <x v="208"/>
    <s v="Correct"/>
  </r>
  <r>
    <n v="1191"/>
    <d v="2020-02-12T13:38:26"/>
    <s v="Aman Bansal"/>
    <s v="Chester.Brian@bcg.com"/>
    <s v="BCG"/>
    <s v="Attn. Brian: Evalueserve Acknowledgment: Average wages across cities_RES1070009_Feb 12, 2020"/>
    <s v="Hi Brian,_x000d_  _x000d_   _x000d_  _x000d_  We are initiating work to capture average wages data for Pune (India) and Dalian (China). As suggested, we will also look for any additional information pertaining to ‘total labor costs’  including wage, benefits, bonuses._x000d_  _x000d_   _x000d_  _x000d_  We plan to spend 3 hours and conduct a General Internet search to look for any statistical data for wages and labor costs._x000d_  _x000d_   _x000d_  _x000d_  We will share the output by 7.30 PM Chicago time, February 12, 2020._x000d_  _x000d_   _x000d_  _x000d_  Best Regards,_x000d_  _x000d_  Aman_x000d_  _x000d_   _x000d_  _x000d_  Aman Bansal | Senior Business Analyst | Evalueserve | + 91 124 462 2300 (Extn. 9958) _x000d_  _x000d_   _x000d_  _x000d_  Evalueserve.com Private Limited,Tower 6, 8th Floor, Candor Gurgaon One Realty Projects Pvt. Ltd., IT/ITES SEZ, Candor TechSpace, Tikri Sector-48, Gurugram-122001, Haryana, India_x000d_  _x000d_   _x000d_  _x000d_  *China center will be closed until February 23, 2020, following a government advisory in the country._x000d_  _x000d_   _x000d_  _x000d_  From: Katherine Arcaya &lt;Katherine.Arcaya@evalueserve.com &lt;mailto:Katherine.Arcaya@evalueserve.com&gt; &gt; _x000d_  Sent: 12 February 2020 01:12_x000d_  To: Chester.Brian@"/>
    <e v="#VALUE!"/>
    <n v="0"/>
    <x v="1"/>
    <d v="2020-02-12T00:00:00"/>
    <x v="0"/>
    <x v="202"/>
    <s v="Correct"/>
  </r>
  <r>
    <n v="1192"/>
    <d v="2020-02-12T13:39:10"/>
    <s v="Andra Ciobanu"/>
    <s v="Terada, Ikuko"/>
    <s v="Umemura, Takuma; Bianca Metzler; BCG"/>
    <s v="Attn. Ikuko: EVS - BCG - Deliverable _RESearch: the tech development in Airbus and Boeing_RES1065053_February 11, 2019"/>
    <s v="Hi Ikuko,_x000d_  _x000d_   _x000d_  _x000d_  Thank you for the feedback, I’m glad I was able to help._x000d_  _x000d_   _x000d_  _x000d_  Of course, I will be happy to assist you whenever research is needed._x000d_  _x000d_   _x000d_  _x000d_  Have a great rest of the day,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Terada, Ikuko [mailto:Terada.Ikuko@"/>
    <e v="#VALUE!"/>
    <n v="0"/>
    <x v="4"/>
    <d v="2020-02-12T00:00:00"/>
    <x v="0"/>
    <x v="137"/>
    <s v="Correct"/>
  </r>
  <r>
    <n v="1193"/>
    <d v="2020-02-12T13:53:37"/>
    <s v="Sanprati Sharma"/>
    <s v="Bechara, Wissam"/>
    <s v="BCG; Mujtaba, Syed Aaqib; Tamara Weitzel; Nicolas Quagliotti"/>
    <s v="Attn. Wissam: Evalueserve Update: KSA tourism specific data/Other worldwide destinations tourism specific data_RES1066519_February 12, 2020"/>
    <s v="Sure Wissam, I will focus on the Cultural Centers and the Opera and will not work on Amphitheatres for now._x000d_  _x000d_   _x000d_  _x000d_  Regards,_x000d_  _x000d_  Sanprati 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Bechara, Wissam &lt;Bechara.Wissam@"/>
    <e v="#VALUE!"/>
    <n v="0"/>
    <x v="1"/>
    <d v="2020-02-12T00:00:00"/>
    <x v="0"/>
    <x v="154"/>
    <s v="Correct"/>
  </r>
  <r>
    <n v="1194"/>
    <d v="2020-02-12T13:54:01"/>
    <s v="Varunika Shah"/>
    <s v="Jain.Vaibhav@bcg.com"/>
    <s v="Vaishnavi.Sagar@bcg.com; BCG"/>
    <s v="Attn. Sagar: Evalueserve Update: Digital Payments Landscape Benchmarks_ February 12, 2020"/>
    <s v="Hi Vaibhav,_x000d_  _x000d_   _x000d_  _x000d_  Thank you for your time over the call._x000d_  _x000d_   _x000d_  _x000d_  As discussed, I have populated information for the three countries namely India, Ghana and Mexico on the asked parameters. My findings are compiled in the attached Excel file with their respective sources. In order to capture the above information, I conducted General Internet search by using keywords such as Payment switch, total POS etc. _x000d_  _x000d_   _x000d_  _x000d_  During the course of my research, I found that Mexico does not have a local switch for payments. Also, as suggested I capped my efforts to 20 minutes for the parameter, “24/7 payments system”._x000d_  _x000d_   _x000d_  _x000d_  Efforts Invested: 2 hours (Total: 18 hours)_x000d_  _x000d_  Charge Code: 235389-58_x000d_  _x000d_   _x000d_  _x000d_  Way Forward: I will continue working on the remaining six countries to populate information for the three asked parameters and send an update by 7.00 pm, IST today (February 12, 2020)._x000d_  _x000d_   _x000d_  _x000d_  Hope you find the shared information useful._x000d_  _x000d_   _x000d_  _x000d_  Regards,_x000d_  _x000d_  Varunika_x000d_  _x000d_   _x000d_  _x000d_  Varunika Shah | Business Analyst | Evalueserve | + 91 124 462 2300 (Extn. 176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Varunika Shah &lt;Varunika.Shah@evalueserve.com &lt;mailto:Varunika.Shah@evalueserve.com&gt; &gt; _x000d_  Sent: 12 February 2020 11:18_x000d_  To: Vaishnavi.Sagar@"/>
    <s v="235389-58_x000d_  "/>
    <n v="2"/>
    <x v="1"/>
    <d v="2020-02-12T00:00:00"/>
    <x v="95"/>
    <x v="7"/>
    <s v="Correct"/>
  </r>
  <r>
    <n v="1195"/>
    <d v="2020-02-12T14:01:26"/>
    <s v="Himanshu Gaur"/>
    <s v="Antony.Abby@bcg.com"/>
    <s v="BCG"/>
    <s v="RE: Attn. Abby: Evalueserve Update 1: Revenue Growth_RESDRSTMT03_February 12, 2020"/>
    <s v="Hi Abby, _x000d_  _x000d_   _x000d_  _x000d_  In this update, I have completed work to locate revenue figures for the first 7 target companies acquired by ‘EXL Holdings’. However, overall information on the ask is limited as majority of the companies are private in nature, hence I have captured the information, depending on the data availability. _x000d_  _x000d_   _x000d_  _x000d_  In order to locate the information, I primarily checked company websites and press releases. Unfortunately, that did not yield any useful results. Further I checked Factiva and 10-K reports for the company ‘EXL Holdings’.  I have compiled my findings in the attached Excel file and have added an additional column to capture comments. _x000d_  _x000d_   _x000d_  _x000d_  Efforts Invested: 2 hours_x000d_  _x000d_  Charge Code: 343715-06_x000d_  _x000d_   _x000d_  _x000d_  Effort Estimation: It took me ~15-20 minutes per company to check for information exhaustively from sources such as company websites, Factiva, Press releases and EXL Holding’s 10-K reports. Therefore going by this estimate, it would take me 6 additional hours to complete the remaining 21 companies. _x000d_  _x000d_   _x000d_  _x000d_  Way Forward: Please review the works done so far, and let me know the future course of action on this request. Meanwhile, I am continuing work to locate revenue information for the remaining 21 companies, and will share an update covering as much ground as possible by 7 PM IST, today (February 12,2020)._x000d_  _x000d_   _x000d_  _x000d_  Looking forward to your reply. _x000d_  _x000d_   _x000d_  _x000d_  Regards,_x000d_  _x000d_  Himanshu Gaur_x000d_  _x000d_   _x000d_  _x000d_  Himanshu Gaur_x000d_  _x000d_  Business Analyst, CaPS-08 (IND-SZ-2)_x000d_  _x000d_  Evalueserve_x000d_  _x000d_   _x000d_  _x000d_  Office: + 91 124 462 2300 (Extn. 1793)_x000d_  _x000d_  himanshu.gaur@evalueserve.com &lt;mailto:himanshu.gaur@evalueserve.com&gt; _x000d_  _x000d_   _x000d_  _x000d_  Evalueserve - powered by mind+machine™ &lt;http://www.evalueserve.com/&gt; _x000d_  _x000d_   _x000d_  _x000d_  Connect with us on Linkedin &lt;https://www.linkedin.com/company/evalueserve&gt; _x000d_  _x000d_   _x000d_  _x000d_  Evalueserve.com Private Limited,Tower 6, 8th Floor, Candor Gurgaon One Realty Projects Pvt. Ltd., IT/ITES SEZ, Candor TechSpace, Tikri Sector-48, Gurugram-122001, Haryana, India_x000d_  _x000d_   _x000d_  _x000d_  From: Himanshu Gaur _x000d_  Sent: 12 February 2020 11:18_x000d_  To: 'Antony.Abby@"/>
    <s v="343715-06_x000d_  "/>
    <n v="2"/>
    <x v="1"/>
    <d v="2020-02-12T00:00:00"/>
    <x v="126"/>
    <x v="210"/>
    <s v="Correct"/>
  </r>
  <r>
    <n v="1196"/>
    <d v="2020-02-12T14:15:01"/>
    <s v="Andrada Cenan"/>
    <s v="Carrasco, Jennifer; Santos, Alberto"/>
    <s v="BCG"/>
    <s v="EN Press Energy, 02-12-20"/>
    <m/>
    <e v="#VALUE!"/>
    <n v="0"/>
    <x v="4"/>
    <d v="2020-02-12T00:00:00"/>
    <x v="0"/>
    <x v="7"/>
    <s v="Correct"/>
  </r>
  <r>
    <n v="1197"/>
    <d v="2020-02-12T14:20:02"/>
    <s v="Adela Blaga"/>
    <s v="Oudenot.Pierre-Adrien@bcg.com"/>
    <s v="BCG; Placet.Anouk@bcg.com"/>
    <s v="Attn. Pierre-Adrien: EVS - BCG - Deliverable - Quotation - Emails analysis_RES1068184_February 12, 2020"/>
    <s v="Hello Pierre-Adrien,_x000d_  _x000d_   _x000d_  _x000d_  I have now covered all the e-mails and added the final results in the attached Excel file. _x000d_  _x000d_   _x000d_  _x000d_  Efforts Invested: 0.5 Hours (Total Hours: 8)_x000d_  _x000d_  Charge Code: 246126-53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n case I can further assist with this or any other research request, do let me know._x000d_  _x000d_   _x000d_  _x000d_  Have a great day,_x000d_  _x000d_  Adela_x000d_  _x000d_   _x000d_  _x000d_  Adela Blaga | Business Analyst | Evalueserve | +40 364 730 300 (Extn. 313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Adela Blaga _x000d_  Sent: Wednesday, February 12, 2020 9:31 AM_x000d_  To: Oudenot.Pierre-Adrien@"/>
    <s v="246126-53_x000d_  "/>
    <n v="0.5"/>
    <x v="4"/>
    <d v="2020-02-12T00:00:00"/>
    <x v="124"/>
    <x v="176"/>
    <s v="Correct"/>
  </r>
  <r>
    <n v="1198"/>
    <d v="2020-02-12T14:30:40"/>
    <s v="Siddharrth Kumar"/>
    <s v="Chourasia, Amber"/>
    <s v="BCG; Mansi Narang"/>
    <s v="Attn. Amber: Evalueserve Update: policies in countries for Tobacco_RES1068848_February 12, 2020"/>
    <s v="Hi Amber, _x000d_  _x000d_   _x000d_  _x000d_  Thank you for the quick reply! _x000d_  _x000d_   _x000d_  _x000d_  As suggested, we will work only on the countries Italy, South Korea and Japan, and will share an update as soon as we have completed work on these countries, latest by 5:00 pm IST, today (February 12, 2020)._x000d_  _x000d_   _x000d_  _x000d_  Let me know in case you want us to incorporate any other suggestions or changes._x000d_  _x000d_   _x000d_  _x000d_  Best regards,_x000d_  _x000d_  Mansi and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Chourasia, Amber &lt;Chourasia.Amber@"/>
    <e v="#VALUE!"/>
    <n v="0"/>
    <x v="1"/>
    <d v="2020-02-12T00:00:00"/>
    <x v="0"/>
    <x v="185"/>
    <s v="Correct"/>
  </r>
  <r>
    <n v="1199"/>
    <d v="2020-02-12T14:43:48"/>
    <s v="Liliana Polgar"/>
    <s v="Marmolejo.Mariano@bcg.com; deSimon.Luis@bcg.com"/>
    <s v="BCG"/>
    <s v="Update: 4Q19 Spanish Banks' Results - February 12, 2020"/>
    <s v="Hi Mariano, _x000d_  _x000d_  Hi Luis,_x000d_  _x000d_   _x000d_  _x000d_  I hope you are doing well. _x000d_  _x000d_   _x000d_  _x000d_  I am writing with an update on the Spanish banks’ quarterly results. We have checked and the banks already reported their fourth quarter financial results for the fiscal year 2019. We would be able to book the capacity with our team and share the financials with you latest by Thursday, February 20. _x000d_  _x000d_   _x000d_  _x000d_  Do let us know if you still require assistance on this task and we will be glad to plan accordingly. _x000d_  _x000d_   _x000d_  _x000d_  Look forward to your reply. _x000d_  _x000d_   _x000d_  _x000d_  Best wishes, _x000d_  _x000d_  Liliana _x000d_  _x000d_   _x000d_  _x000d_  Liliana Polgar | Manager | Evalueserve | + 40 364 730 325 (Extn. 3325) _x000d_  _x000d_   _x000d_  _x000d_  S.C. Evalueserve S.R.L. Olimpia Business Center Calea Dorobantilor, nr. 98-100, Etaj 7, Cluj-Napoca, Cluj 400609, Romania_x000d_  _x000d_   _x000d_  _x000d_  From: Marmolejo, Mariano [mailto:Marmolejo.Mariano@"/>
    <e v="#VALUE!"/>
    <n v="0"/>
    <x v="4"/>
    <d v="2020-02-12T00:00:00"/>
    <x v="0"/>
    <x v="7"/>
    <s v="Correct"/>
  </r>
  <r>
    <n v="1200"/>
    <d v="2020-02-12T14:57:26"/>
    <s v="Andrada Cenan"/>
    <s v="Santos.Alberto@bcg.com"/>
    <s v="BCG; Carrasco, Jennifer"/>
    <s v="RE: EN Press Energy, 02-12-20"/>
    <s v="Hola Alberto,_x000d_  _x000d_   _x000d_  _x000d_  Muchas gracias por tu respuesta. _x000d_  _x000d_   _x000d_  _x000d_  Cuando vi las dos noticias, me pregunté si debería dejarlas a ambas o eliminar una de ellas, porque me pareció que ambas ofrecen detalles importantes, pero en general, hablan de lo mismo :) Gracias de nuevo, cuando voy a encontrar un caso parecido en el futuro, voy a elegir la noticia que me parezca la más completa de las dos._x000d_  _x000d_   _x000d_  _x000d_  ¡Que tengas un buen día por delante!_x000d_  _x000d_   _x000d_  _x000d_  Saludos,_x000d_  _x000d_  Andrada_x000d_  _x000d_   _x000d_  _x000d_  Andrada Cenan | Senior Business Analyst | Evalueserve | +40 364 730 324 (Extn. 3324) _x000d_  _x000d_   _x000d_  _x000d_  S.C. Evalueserve S.R.L., Olimpia Business Center, Calea Dorobantilor, 98-100, Etaj 4, Cluj-Napoca, Cluj 400609, Romania_x000d_  _x000d_   _x000d_  _x000d_  From: Santos, Alberto [mailto:Santos.Alberto@"/>
    <e v="#VALUE!"/>
    <n v="0"/>
    <x v="4"/>
    <d v="2020-02-12T00:00:00"/>
    <x v="0"/>
    <x v="7"/>
    <s v="Correct"/>
  </r>
  <r>
    <n v="1201"/>
    <d v="2020-02-12T14:59:02"/>
    <s v="Laura Blaga"/>
    <s v="Daher Mansour, Jean"/>
    <s v="Abboud, Montaha; BCG"/>
    <s v="Attn. Jean: EVS - BCG - Update 1 - Labor laws - Complexities of laying off, hiring and managing staff_RES1067958_February 10, 2020"/>
    <s v="Hi Jean,_x000d_  _x000d_   _x000d_  _x000d_  Thank you for your Email and confirmation of next steps._x000d_  _x000d_   _x000d_  _x000d_  Then, I will continue work on the below mentioned 5 targeted countries, by applying the previously stated methodology and will come back with another update, covering as much as possible, by our EOD, 8 pm Dubai time._x000d_  _x000d_   _x000d_  _x000d_  In the meantime, should you have any suggestions or notes regarding the output, please feel free to let me know and I will adjust accordingly._x000d_  _x000d_   _x000d_  _x000d_  Best wishes,_x000d_  _x000d_  Laura_x000d_  _x000d_   _x000d_  _x000d_  Laura Blaga | Business Analyst | Evalueserve | +40 364 730 300 (Extn. 3385) _x000d_  _x000d_   _x000d_  _x000d_  S.C. Evalueserve S.R.L., Olimpia Business Center, Calea Dorobantilor, 98-100, Etaj 4, Cluj-Napoca, Cluj 400609, Romania_x000d_  _x000d_  *China center will be closed till February 23, 2020, following a government advisory in the country._x000d_  _x000d_  From: Daher Mansour, Jean [mailto:DaherMansour.Jean@"/>
    <e v="#VALUE!"/>
    <n v="0"/>
    <x v="4"/>
    <d v="2020-02-12T00:00:00"/>
    <x v="0"/>
    <x v="174"/>
    <s v="Correct"/>
  </r>
  <r>
    <n v="1202"/>
    <d v="2020-02-12T15:09:13"/>
    <s v="Liliana Polgar"/>
    <s v="Marmolejo, Mariano"/>
    <s v="de Simon, Luis; BCG"/>
    <s v="RE: Update: 4Q19 Spanish Banks' Results - February 12, 2020"/>
    <s v="Thank you for your prompt reply, Mariano. _x000d_  _x000d_   _x000d_  _x000d_  We have blocked the capacity and will keep you updated on this. _x000d_  _x000d_   _x000d_  _x000d_  Have a great day, _x000d_  _x000d_  Liliana_x000d_  _x000d_   _x000d_  _x000d_  Liliana Polgar | Manager | Evalueserve | + 40 364 730 325 (Extn. 3325) _x000d_  _x000d_   _x000d_  _x000d_  S.C. Evalueserve S.R.L. Olimpia Business Center Calea Dorobantilor, nr. 98-100, Etaj 7, Cluj-Napoca, Cluj 400609, Romania_x000d_  _x000d_   _x000d_  _x000d_  From: Marmolejo, Mariano [mailto:Marmolejo.Mariano@"/>
    <e v="#VALUE!"/>
    <n v="0"/>
    <x v="4"/>
    <d v="2020-02-12T00:00:00"/>
    <x v="0"/>
    <x v="7"/>
    <s v="Correct"/>
  </r>
  <r>
    <n v="1203"/>
    <d v="2020-02-12T15:23:33"/>
    <s v="Kathrin Groszhart"/>
    <s v="ZuluagaMartinez.David@bcg.com"/>
    <s v="BCG"/>
    <s v="Attn. David: EVS - BCG - Updated Deliverable - JFK Transformation_RES1068770_ February 12, 2020"/>
    <s v="Hi David, _x000d_  _x000d_   _x000d_  _x000d_  Thank you for your feedback and for the additional task._x000d_  _x000d_   _x000d_  _x000d_  PGAL is an international design firm specializing in architecture, interiors, engineering, and planning for a diverse portfolio of public and private sector clients. It employs more than 300 professionals across 13 regional offices. (Source &lt;https://www.pgal.com/about-pgal&gt; ) The company has worked on numerous projects, 15 of them belonging to the transportation and infrastructure category. (Source &lt;https://www.pgal.com/projects#grid&gt; ) Currently (from 2020 up to 2025), PGAL is engaged with 8 projects, like the Consolidated Rent-A-Car Facility (ConRAC) at LAX airport, which will be the largest ConRAC in the world, or the new North concourse at Ronald Reagan Washington National Airport. (Source &lt;https://www.pgal.com/projects#grid&gt; )_x000d_  _x000d_   _x000d_  _x000d_  AECOM delivers professional services from planning, design and engineering to consulting and construction management. Its key markets are building, energy, environment, governments, transportation and water and has approximately 86,000 employees as of September 30, 2019. (Source &lt;https://www.aecom.com/documents/annual-report/aecom-2019-annual-report-10k.pdf&gt; ) Furthermore, AECOM had approximately a revenue of USD 20.2 billion during fiscal year 2019 and ranked #1 in Transportation and General Building in Engineering News-Record’s 2019 “Top 500 Design Firms”. (Source &lt;https://www.aecom.com/about-aecom/&gt; )_x000d_  _x000d_   _x000d_  _x000d_  AECOM has worked on hundreds of projects in the transportation and the infrastructure &amp; facilities sectors, including Big-I reconstruction &lt;https://www.aecom.com/projects/big-i-reconstruction/&gt; , Olmsted Dam &lt;https://www.aecom.com/projects/olmsted-dam?utm_source=website&amp;utm_medium=mega_menu&amp;utm_campaign=new_design&gt;  and Bank station capacity upgrade &lt;https://www.aecom.com/projects/bank-station-capacity-upgrade/&gt; . (Source 1 &lt;https://www.aecom.com/projects/?qm%5B%5D=2465&gt; , source 2 &lt;https://www.aecom.com/projects/?qm%5B%5D=23562&gt; )_x000d_  _x000d_   _x000d_  _x000d_  AECOM has three brands:_x000d_  _x000d_  *_x0009_AECOM Capital &lt;https://www.aecom.com/aecom-capital/&gt; : “investor in and developer of real estate, infrastructure and public-private partnerships across North America and select international markets. To date, AECOM Capital has invested in projects with a total development investment value in excess of $4.2 billion.”_x000d_  *_x0009_AECOM Hunt &lt;https://www.aecom.com/aecom-hunt/&gt; : has a broad portfolio in the automotive industry, transportation, hospitality industry and has built iconic sport stadiums._x000d_  *_x0009_AECOM Tishman &lt;https://www.aecom.com/aecom-tishman/&gt; : “has managed some of the largest and most complex mixed-use and mega development projects in the U.S., in total building more than 600 million square feet. From luxury residential buildings to complex mixed-use mega-developments, historic renovations […]” AECOM Tishman is #1 Top Contractor by Engineering News-Record New York and built two of the three tallest buildings in the U.S., including One World Trade Center – the tallest tower in the Western Hemisphere._x000d_  _x000d_   _x000d_  _x000d_  Efforts Invested: 1 Hour (Total Hours: 3.5 Hours)_x000d_  _x000d_  Charge Code: 09799-81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I hope the results prove useful and please let us know in case you need further help on this request or on anything else._x000d_  _x000d_   _x000d_  _x000d_  Best wishes,_x000d_  _x000d_  Kathrin_x000d_  _x000d_   _x000d_  _x000d_  Kathrin Groszhart | Business Analyst | Evalueserve | +40 364 730 300 (Extn. 3376) _x000d_  _x000d_   _x000d_  _x000d_  S.C. Evalueserve S.R.L., Olimpia Business Center, Calea Dorobantilor, 98-100, Etaj 4, Cluj-Napoca, Cluj 400609, Romania_x000d_  _x000d_   _x000d_  _x000d_  * China center will be closed till February 23, 2020, following a government advisory in the country_x000d_  _x000d_   _x000d_  _x000d_  From: Prashant Singh &lt;Prashant.Singh@evalueserve.com &lt;mailto:Prashant.Singh@evalueserve.com&gt; &gt; _x000d_  Sent: Wednesday, February 12, 2020 7:36 AM_x000d_  To: Zuluaga Martinez, David &lt;ZuluagaMartinez.David@"/>
    <s v="09799-81_x000d_  _x000d_"/>
    <n v="1"/>
    <x v="4"/>
    <d v="2020-02-12T00:00:00"/>
    <x v="88"/>
    <x v="190"/>
    <s v="Correct"/>
  </r>
  <r>
    <n v="1204"/>
    <d v="2020-02-12T15:29:28"/>
    <s v="Andra Ciobanu"/>
    <s v="Kern.Maxime@bcg.com"/>
    <s v="Liliana Polgar; BCG"/>
    <s v="EVS - BCG - TMT IGTI Newsletter - February 12, 2020"/>
    <s v="Hi Maxime, _x000d_  _x000d_   _x000d_  _x000d_  Hope you are having a nice morning._x000d_  _x000d_   _x000d_  _x000d_  The latest iteration of the TMT IGTI newsletter includes one article about Italy, one on Turkey and four concerning global matters._x000d_  _x000d_   _x000d_  _x000d_  I look forward to any thoughts or suggestions you might have._x000d_  _x000d_   _x000d_  _x000d_  Best wishes,_x000d_  _x000d_  Andra_x000d_  _x000d_   _x000d_  _x000d_  Andra Ciobanu | Business Analyst | Evalueserve | +40 364 730 370 _x000d_  _x000d_   _x000d_  _x000d_  S.C. Evalueserve S.R.L., Olimpia Business Center, Calea Dorobantilor, 98-100, Etaj 4, Cluj-Napoca, Cluj 400609, Romania_x000d_  _x000d_   _x000d_  _x000d_  From: Andra Ciobanu _x000d_  Sent: Tuesday, February 11, 2020 11:29 AM_x000d_  To: Kern.Maxime@"/>
    <e v="#VALUE!"/>
    <n v="0"/>
    <x v="4"/>
    <d v="2020-02-12T00:00:00"/>
    <x v="0"/>
    <x v="7"/>
    <s v="Correct"/>
  </r>
  <r>
    <n v="1205"/>
    <d v="2020-02-12T15:31:45"/>
    <s v="Maria Somfelean"/>
    <s v="Jonas.Michael@bcg.com"/>
    <s v="BCG; Bianca Metzler"/>
    <s v="Attn. Michael: EVS - BCG - Deliverable - Important and urgent request: Supplier search _RES1070398_ February 12, 2020"/>
    <s v="Hi Michael,_x000d_  _x000d_   _x000d_  _x000d_  We are coming back with the final results on this task – please find attached the Excel file containing 20 suppliers across all targeted categories. _x000d_  _x000d_   _x000d_  _x000d_  In order to identify these suppliers, we have conducted a General Internet search for each category and took the most relevant players that we came across. We have focused on Saudi Arabia and Middle East region and gathered the available details but do note that since some of the companies are small and local players, the financial information was not always provided. For distance in km, we have used Google Maps and added the distance as indicated between the identified companies and SABIC._x000d_  _x000d_   _x000d_  _x000d_  Notes:_x000d_  _x000d_  *         Please note that some of the figures for revenues are estimated, as extracted from Orbis – for better visibility, these were marked with italic.  _x000d_  _x000d_  *         Whenever the company had several branches, we have included the cities and checked the distance to the client’s address, for your future reference._x000d_  _x000d_  *         Some companies offer multiple products and services - in these cases, we have included in the Category column all the types of products and services offered within our scope._x000d_  _x000d_   _x000d_  _x000d_  Efforts Invested: 4.5 Hours _x000d_  _x000d_  Charge Code: 281432-47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results prove useful and do not hesitate to reach out in case further help is needed on this or anything else._x000d_  _x000d_   _x000d_  _x000d_  Best wishes,_x000d_  _x000d_  Maria _x000d_  _x000d_   _x000d_  _x000d_  Maria Somfelean | Senior Business Analyst | Evalueserve | +40 364 730 328 (Extn. 3328)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Maria Somfelean _x000d_  Sent: Wednesday, February 12, 2020 10:07 AM_x000d_  To: Jonas.Michael@"/>
    <s v="281432-47_x000d_  "/>
    <n v="4.5"/>
    <x v="4"/>
    <d v="2020-02-12T00:00:00"/>
    <x v="127"/>
    <x v="208"/>
    <s v="Correct"/>
  </r>
  <r>
    <n v="1206"/>
    <d v="2020-02-12T15:49:34"/>
    <s v="Smarth Grover"/>
    <s v="Guo.Joyce@bcg.com"/>
    <s v="BCG"/>
    <s v="Attn. Joyce: Evalueserve Update: Change in Consumer Distrust/Net Trust Score overtime_RES1070503_February 12, 2020"/>
    <s v="Hi Joyce,_x000d_  _x000d_   _x000d_  _x000d_  Thank you for your reply._x000d_  _x000d_   _x000d_  _x000d_  I understand that you require a consistent metric to compare the change in ‘trust’, however, during my preliminary research, I could not identify any specific trust metric which is used across all industries. For example, I could locate the following metrics related to change in trust in Australia:_x000d_  _x000d_   _x000d_  _x000d_  *_x0009_Roy Morgan provides a ‘Consumer Confidence Rating &lt;http://www.roymorgan.com/morganpoll/consumer-confidence/consumer-monthly-results&gt; ’: The ANZ-Roy Morgan Consumer Confidence Rating is 100.0 plus the simple unweighted average of the difference between the percentage of respondents who give a favourable and those who give unfavourable answers to five key questions (Link &lt;http://www.roymorgan.com/morganpoll/consumer-confidence/consumer-confidence&gt; )_x000d_  *_x0009_The Melbourne Institute and Westpac Bank publishes a ‘Consumer Sentiment Index &lt;https://tradingeconomics.com/australia/consumer-confidence&gt; ’: The Index is an average of five component indexes which reflect consumers' evaluations of their household financial situation over the past year and the coming year, anticipated economic conditions over the coming year and the next five years, and buying conditions for major household items_x000d_  _x000d_   _x000d_  _x000d_  The metrics used in these surveys are different and hence it is difficult to locate a consistent metric. Please let me know if you have any such metric in mind that can be used for all industries. Also, please suggest a suitable time to connect over a call to discuss the request._x000d_  _x000d_   _x000d_  _x000d_  For now, I will capture all such metrics available through an Open Internet search, along with their values, for the years 2002-2019 (based on availability)._x000d_  _x000d_   _x000d_  _x000d_  Looking forward to your thoughts._x000d_  _x000d_   _x000d_  _x000d_  Best regards,_x000d_  _x000d_  Smarth_x000d_  _x000d_   _x000d_  _x000d_  Smarth Grover | Business Analyst | Evalueserve | + 91 124 462 2300 (Extn. 9283)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Guo, Joyce &lt;Guo.Joyce@"/>
    <e v="#VALUE!"/>
    <n v="0"/>
    <x v="1"/>
    <d v="2020-02-12T00:00:00"/>
    <x v="0"/>
    <x v="213"/>
    <s v="Correct"/>
  </r>
  <r>
    <n v="1207"/>
    <d v="2020-02-12T15:52:02"/>
    <s v="Krati Goyal"/>
    <s v="Walton.Antoni@bcg.com"/>
    <s v="Tamara Weitzel; BCG"/>
    <s v="Attn. Antoni: Evalueserve Deliverable: Look for R&amp;D spend and Revenues for a list of companies_RES1068381_February 12, 2020"/>
    <s v="Hi Antoni,_x000d_  _x000d_   _x000d_  _x000d_  I am glad that the output was in line with your expectations._x000d_  _x000d_   _x000d_  _x000d_  I have completed work to populate the missing metrics (highlighted in yellow) for 61 companies, using the previously shared methodology and compiled my findings in the attached Excel file. Please note, for all the companies the information availability was on a lower side. As suggested previously, I have not captured revenue figures for companies where the R&amp;D spend was not reported. _x000d_  _x000d_   _x000d_  _x000d_  Summarized below is some additional information based on my research:_x000d_  _x000d_  *_x0009_Orange Group: In 2018, the Group continued its research and innovation activities devoting 700 million Euros (i.e. 1.7% of revenue) to R&amp;D including employee costs, as well as operating and investment expenditure related to research and innovation for new products and services (Page 33- Link &lt;https://www.orange.com/en/content/download/49734/1426754/version/2/file/DDR%202018%20Orange%20VA.pdf&gt; )_x000d_  *_x0009_Altice Portugal: _x000d_  _x000d_  _x0009_*_x0009_The company is leading in terms of human resources allocated to innovation, with an annual effort of more than 700 people dedicated exclusively to R&amp;D and Innovation. Altice Labs, in Aveiro, is a good example of Altice Portugal's investment, already a reference in the global market, with products and solutions in four continents, bringing innovation made in Portugal worldwide, in 35 countries and touching more than 250 million people (Link &lt;https://www.telecom.pt/en-us/media/noticias/pages/2019/fevereiro/altice_empresa_que_mais_investe_id.aspx&gt; ). _x000d_  _x0009_*_x0009_Also, the Altice Group is leading innovation in Portugal. Between 2015 and 2017, the group devoted over 200 million Euros to activities connected to innovation (Link &lt;https://www.exago.com/blog/how-altice-group-leading-innovation-portugal&gt; )_x000d_  _x000d_  *_x0009_Bouygues Telecom: It is the first in France to launch sharp Start-over service on Bbox using Accurate EPG by collaborating with Alpha Networks (Link &lt;https://alphanetworks.tv/bouygues-telecom-launches-sharp-start-over-service-on-bbox-using-accurateepg/&gt; )_x000d_  _x000d_   _x000d_  _x000d_  Note: There were companies who reported the revenue and R&amp;D cost figures in different currencies (example: USD, CNY, RMB, etc). I have converted these figures (as on 31st Dec 2017 and 2018) to Euros and updated the exchange rates in the ‘Conversion’ tab._x000d_  _x000d_   _x000d_  _x000d_  Efforts Invested: 3 Hours (Total: 10 hours)_x000d_  _x000d_  Charge Code: 340481-11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Please review the work shared and let me know in case of any suggestions. Also, let us know in case you require any further assistance and we will happy to book the earliest available slot._x000d_  _x000d_   _x000d_  _x000d_  Kind regards,_x000d_  _x000d_  Krati_x000d_  _x000d_   _x000d_  _x000d_  Krati Goyal | Business Analyst | Evalueserve | + 91 124 462 2300 (Extn. 2677) _x000d_  _x000d_   _x000d_  _x000d_  Evalueserve.com Private Limited,Tower 6, 8th Floor, Candor Gurgaon One Realty Projects Pvt. Ltd., IT/ITES SEZ, Candor TechSpace, Tikri Sector-48, Gurugram-122001, Haryana, India_x000d_  _x000d_   _x000d_  _x000d_  From: Walton, Antoni &lt;Walton.Antoni@"/>
    <s v="340481-11_x000d_  "/>
    <n v="3"/>
    <x v="1"/>
    <d v="2020-02-12T00:00:00"/>
    <x v="121"/>
    <x v="179"/>
    <s v="Correct"/>
  </r>
  <r>
    <n v="1208"/>
    <d v="2020-02-12T16:15:55"/>
    <s v="Bianca Metzler"/>
    <s v="Tiew.WeeKee@bcg.com"/>
    <s v="BCG"/>
    <s v="Attn. Wee Kee: EVS - BCG - Deliverable - Hotel players in Indonesia_RES1070516_February 12, 2020"/>
    <s v="Hi Wee Kee,_x000d_  _x000d_   _x000d_  _x000d_  Apologies for the slight delay. We are reaching out with the details that we have managed to find in the 1 hour budget. _x000d_  _x000d_   _x000d_  _x000d_  In the available time, we have conducted a General Internet search to find information about the hotel market in Indonesia. As methodology, we started searching for reports regarding the hotel industry, the main players, forecasts, trends in Indonesia, followed by another research based on press articles and media reports. _x000d_  _x000d_   _x000d_  _x000d_  As a general overview of the findings, most of the information is available in the form of paid reports which have been listed below, for your reference, together with some additional articles. Please do note that data regarding the market share of the key players is quite low._x000d_  _x000d_   _x000d_  _x000d_  Key players:_x000d_  _x000d_  *_x0009_According to a 2018 report, “Asia Pacific Chains &amp; Hotels Report 2018”, the main chain groups and domestic chain groups are listed in the below screenshot. In case you are also interested in the brands, this data is available on page 28. (source &lt;https://www.hospitalitynet.org/file/152008555.pdf&gt; )_x000d_  _x000d_    _x000d_  _x000d_   _x000d_  _x000d_  Trends:_x000d_  _x000d_  *_x0009_Domestic travel is on a rise, this was reflected in strong hotel performance as occupancy grew at 6.2%, surpassing the supply growth for the year at 3%. Domestic hotels dominate the market, accounting for 71% of total hotels in Indonesia. Archipelago International and Santika Indonesia Hotels &amp; Resort lead the market with 120 hotels and 101 hotels, respectively. The Indonesian government wanted to achieve 20 million foreign tourist arrivals and 300 million domestic trips by 2019, making effort on 10 destinations, dubbed ‘the new Balis’. (source &lt;https://www.hospitalitynet.org/file/152008555.pdf&gt; , page 27)_x000d_  *_x0009_In an article from August 2019, it is mentioned that a trio of Indonesian-based hotel management companies – Archipelago International, Tauzia International Management and Artotel Group – unveiled their latest expansion plans within and outside the country. For example, Archipelago has signed an agreement with Cuban tourism company Grupo de Turismo Gaviota to manage the Grand Aston Cayo Las Brujas Beach Resort &amp; Spa in Havana. (source &lt;https://www.ttgasia.com/2019/08/14/indonesian-hotel-groups-hungry-for-expansion/&gt; )_x000d_  _x000d_   _x000d_  _x000d_  AirBnB:_x000d_  _x000d_  *_x0009_In an article from November 2017, it is mentioned that traditional hotels in Indonesia are having difficulty competing with AirBnB and asked the government to block it entirely. As an respons, AirBnB head of public policy in Southeast Asia, Mich Goh said that his company complies with all of the existing provisions of the tax code in Indonesia and is working with policymakers here and around the world to find the right way to collect fair tax revenues from their host community. (source &lt;https://coconuts.co/jakarta/news/indonesian-hospitality-association-want-government-block-airbnb-ministry/&gt; )_x000d_  *_x0009_In another article from December 2017, Ministry of Tourism, Arief Yahya, allowed Airbnb and similar accommodation marketplace services to operate in Indonesia by five-point restrictions: _x000d_  _x000d_  _x0009_*_x0009_Firstly, related to territorial coverage, this regulation will apply throughout Indonesia. _x000d_  _x0009_*_x0009_Secondly, regarding the length of stay (LoS) limits. Ministry of Tourism gives two types of LoS limits to the accommodator who use service providers like Airbnb. Maximum time of 360 days (a year) for the accommodator using services of player in area with fewer inns, otherwise the more hospitable area has maximum time of 180 days (9 months). Furthermore, minimum length of stay is set, should be more than a day._x000d_  _x0009_*_x0009_Third, is the point about taxation. Ministry of Tourism is leaving accommodators tax-free. Arief Yahya said that accommodators and other similar companies are small and medium business entrepreneurs._x000d_  _x0009_*_x0009_Forth, for business licensing. Ministry of Tourism is not requiring business license for those operating in tourist destination with fewer inns. The regulation is applied otherwise for those in the area with lots of inns._x000d_  _x0009_*_x0009_Lastly, it is about homestay service standards. In the area with fewer inns, the accommodator must have a hotel service standard. It is applied otherwise. (source &lt;https://dailysocial.id/post/ministry-of-tourism-sets-five-points-of-airbnb-restrictions-in-indonesia&gt; )_x000d_  _x000d_   _x000d_  _x000d_  Paid reports and additional information:_x000d_  _x000d_  *_x0009_THE LATEST JAKARTA &amp; BALI HOTEL MARKET UPDATE FOR H1 2019 &lt;http://traveltext.id/2019/08/08/the-latest-jakarta-bali-hotel-market-update-for-h1-2019/&gt;  – gives an overview of foreign tourist arrivals growth and impact on hotel business, hotel performance compared to other Asia-Pacific countries._x000d_  *_x0009_Country overview: Indonesia’s hotel market to see 124 openings [Infographic] &lt;https://tophotel.news/country-overview-indonesias-hotel-market-to-see-124-openings/&gt;  – a outlook for 2020, Indonesia’s hotel market looks promising with 124 hotels and 24,249 new rooms in its pipeline for the coming years._x000d_  *_x0009_JAKARTA HOTEL MARKET &lt;https://www.colliers.com/-/media/files/marketresearch/apac/indonesia/q3-2018-colliersquarterly-jakarta-hotel.pdf?la=en-GB&gt;  – as of Q3 of 2018, provides data on demand for hotel accommodation in Jakarta, hotel supply, occupancy rate and future forecast._x000d_  *_x0009_Hospitality Industry in Indonesia Market Research &amp; Statistics &lt;https://www.reportlinker.com/ci02226/Hospitality.html/coverage/Asia:Indonesia&gt;  – paid reports regarding, hotel industry, market, restaurant industry, hotel supply, forecasts._x000d_  *_x0009_Indonesia among biggest players in Asia-Pacific hotel industry &lt;https://www.thejakartapost.com/travel/2018/06/30/indonesia-among-biggest-players-in-asia-pacific-hotel-industry.html&gt;  - the study, compiled in December 2017, revealed that China dominated the Asia-Pacific hotel industry with a market share of 50 percent, with 2,754 existing and 1,532 pipeline properties, followed by Australia with 10 percent market share and India with 8 percent. Meanwhile, Indonesia was said to own 6 percent of the market share with 356 existing and 228 pipeline properties._x000d_  *_x0009_Indonesia Hotel watch 2017 &lt;https://www.hotelnewsresource.com/pdf17/HVS090617.pdf&gt;  – offers a general view of the market, financial data, macro-overview, hotel demand and supply analysis Indonesia by province._x000d_  _x000d_   _x000d_  _x000d_  Key statistics:_x000d_  _x000d_  *_x0009_According to a 2018 report, “Asia Pacific Chains &amp; Hotels Report 2018”, below are some key statistics for 2017 on the Indonesia hotel industry. (source &lt;https://www.hospitalitynet.org/file/152008555.pdf&gt; , page 26)_x000d_  _x000d_  _x000d_  _x000d_   _x000d_  _x000d_  Efforts Invested: 1 Hours _x000d_  _x000d_  Charge Code: 420075-04_x000d_  _x000d_   _x000d_  _x000d_  Please fill-in the Evalueserve feedback survey to help us assist you better on this &lt;&lt;Link &lt;https://apac01.safelinks.protection.outlook.com/?url=https%3A%2F%2Fwww.113.vovici.net%2Fse%2F13B2588B3F7E3C38&amp;data=02%7C01%7Cgeorge.maier%40evalueserve.com%7C87d9278d5776495881c008d5b044879a%7C0483ae51a627466ea7ddde2ac7e1238e%7C1%7C0%7C636608730806186170&amp;sdata=5%2FCkeStfjbq9CW32aN0hCKfgIfg2fMDhAbC8bin95II%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Hope the results are useful, feel free to contact us in case of any further assistance._x000d_  _x000d_   _x000d_  _x000d_  Best wishes,_x000d_  _x000d_  Bianca_x000d_  _x000d_   _x000d_  _x000d_  Bianca Metzler | Manager | Evalueserve | +40 364 730 300 (Extn. 3354) _x000d_  _x000d_   _x000d_  _x000d_  S.C. Evalueserve S.R.L., Olimpia Business Center, Calea Dorobantilor, 98-100, Etaj 4, Cluj-Napoca, Cluj 400609, Romania_x000d_  _x000d_   _x000d_  _x000d_  *China center will be closed till February 23, 2020, following a government advisory in the country._x000d_  _x000d_   _x000d_  _x000d_  From: Bianca Metzler &lt;bianca.metzler@evalueserve.com&gt; _x000d_  Sent: Wednesday, February 12, 2020 9:37 AM_x000d_  To: Tiew.WeeKee@"/>
    <s v="420075-04_x000d_  "/>
    <n v="1"/>
    <x v="4"/>
    <d v="2020-02-12T00:00:00"/>
    <x v="128"/>
    <x v="212"/>
    <s v="Correct"/>
  </r>
  <r>
    <n v="1209"/>
    <d v="2020-02-12T16:20:45"/>
    <s v="Sanprati Sharma"/>
    <s v="Bechara, Wissam"/>
    <s v="BCG; Mujtaba, Syed Aaqib; Tamara Weitzel; Nicolas Quagliotti"/>
    <s v="Attn. Wissam: Evalueserve Update: KSA tourism specific data/Other worldwide destinations tourism specific data_RES1066519_February 12, 2020"/>
    <s v="Hi Wissam,_x000d_  _x000d_   _x000d_  _x000d_  I have completed the remaining work on the Cultural Centers and have added additional five international centers. I have compiled my findings in tab titled ‘Cultural Centers’ of the attached Excel file. To locate the required information, I conducted a General Internet search._x000d_  _x000d_   _x000d_  _x000d_  Note: In case of Abu Dhabi National Exhibition Centre - ADNEC and Dubai World Trade Centre, there are multiple conference/exhibition halls for which the seating capacity of each hall has been provided separately. Hence, I have calculated the total seating capacity by adding the capacity of each exhibition hall from the cited sources._x000d_  _x000d_   _x000d_  _x000d_  Efforts Invested: 2 Hours (Total: 33 hours; India Centre: 30 Hours ; Chile Centre: 3 Hours)_x000d_  _x000d_  Charge Code: 264593-60_x000d_  _x000d_   _x000d_  _x000d_  Way Forward: Please review the shared work and let me know in case of any changes. Meanwhile, I will continue my work on the Opera section and will share my update by 5.30 pm Dubai time today (February 12, 2020)._x000d_  _x000d_   _x000d_  _x000d_  Let me know in case of any changes,_x000d_  _x000d_   _x000d_  _x000d_  Regards,_x000d_  _x000d_  Sanprati_x000d_  _x000d_   _x000d_  _x000d_  Sanprati Sharma | Business Analyst | Evalueserve | + 91 124 462 2300 (Extn. 2361)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nprati Sharma &lt;Sanprati.Sharma@evalueserve.com &lt;mailto:Sanprati.Sharma@evalueserve.com&gt; &gt; _x000d_  Sent: 12 February 2020 13:54_x000d_  To: Bechara, Wissam &lt;Bechara.Wissam@"/>
    <s v="264593-60_x000d_  "/>
    <n v="2"/>
    <x v="1"/>
    <d v="2020-02-12T00:00:00"/>
    <x v="99"/>
    <x v="154"/>
    <s v="Correct"/>
  </r>
  <r>
    <n v="1210"/>
    <d v="2020-02-12T16:24:03"/>
    <s v="Siddharrth Kumar"/>
    <s v="Chourasia, Amber'"/>
    <s v="BCG; Mansi Narang"/>
    <s v="Attn. Amber: Evalueserve Deliverable: policies in countries for Tobacco_RES1068848_February 12, 2020"/>
    <s v="Hi Amber,_x000d_  _x000d_   _x000d_  _x000d_  We have completed work on Italy, South Korea and Japan. Our findings are compiled in the attached Excel file._x000d_  _x000d_   _x000d_  _x000d_  We came across the WHO report on the Global Tobacco Epidemic, 2019 for these countries as well, and they can be downloaded from the following links:_x000d_  _x000d_  *_x0009_Italy &lt;https://www.who.int/tobacco/surveillance/policy/country_profile/ita.pdf&gt; _x000d_  *_x0009_South Korea &lt;https://www.who.int/tobacco/surveillance/policy/country_profile/kor.pdf&gt; _x000d_  *_x0009_Japan &lt;https://www.who.int/tobacco/surveillance/policy/country_profile/jpn.pdf&gt; _x000d_  _x000d_   _x000d_  _x000d_  Efforts Invested: 3 Hours (Total: 13 Hours)_x000d_  _x000d_  Charge Code: 188900-59_x000d_  _x000d_   _x000d_  _x000d_  Please fill-in the Evalueserve feedback survey to help us serve you better on this &lt;&lt;Link &lt;https://apac01.safelinks.protection.outlook.com/?url=https%3A%2F%2Fwww.113.vovici.net%2Fse%2F13B2588B3F7E3C38&amp;data=02%7C01%7C%7C4758e4604b8f4684583308d5a5ebd15d%7C0483ae51a627466ea7ddde2ac7e1238e%7C1%7C0%7C636597354599182883&amp;sdata=fOJebdAB8PN5dakbsGkYVgf794M4Nq%2FV%2FRNecWxG6Oc%3D&amp;reserved=0&gt; &gt;&gt;. Your responses/feedback will be automatically forwarded to Anurag Yadav, BCG manager responsible for the Evalueserve relationship. Please feel free to write to Anurag directly at mailto:Yadav.Anurag@BCG.com &lt;mailto:Yadav.Anurag@BCG.com&gt;  in case you have any questions on the feedback process._x000d_  _x000d_   _x000d_  _x000d_  We hope this adds value to your research._x000d_  _x000d_   _x000d_  _x000d_  Let us know in case you require further assistance on this request or any other request, and we will book the earliest available bandwidth, as per your requirement._x000d_  _x000d_   _x000d_  _x000d_  Best regards,_x000d_  _x000d_  Mansi and Siddharrth_x000d_  _x000d_   _x000d_  _x000d_  Siddharrth Kumar | Senior Business Analyst | Evalueserve | + 91 124 462 2300 (Extn. 1891) _x000d_  _x000d_   _x000d_  _x000d_  Evalueserve.com Private Limited,Tower 6, 7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iddharrth Kumar _x000d_  Sent: 12 February 2020 14:31_x000d_  To: 'Chourasia, Amber' &lt;Chourasia.Amber@"/>
    <s v="188900-59_x000d_  "/>
    <n v="3"/>
    <x v="1"/>
    <d v="2020-02-12T00:00:00"/>
    <x v="104"/>
    <x v="185"/>
    <s v="Correct"/>
  </r>
  <r>
    <n v="1211"/>
    <d v="2020-02-12T16:28:58"/>
    <s v="Prashant Singh"/>
    <s v="Kwon.Joseph@bcg.com"/>
    <s v="BCG"/>
    <s v="Attn. Joseph: Evalueserve Request Receipt: Request to research the car length of selected train and metro _RES1070748_ February 12, 2020 "/>
    <s v="Hi Joseph,_x000d_  _x000d_   _x000d_  _x000d_  Thank you for reaching out to us,_x000d_  _x000d_   _x000d_  _x000d_  Unfortunately, all our centres are completely occupied today with previously pipelined requests._x000d_  _x000d_   _x000d_  _x000d_  The earliest available slot to assist you on this request is tomorrow, February 13, 2020 from our India center. Let us know if the timeline is suitable and we will book the bandwidth accordingly. The team will share a detailed methodology along with expected delivery timelines once we initiate work on the request tomorrow morning (1 pm Seoul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________________________________x000d_  _x000d_  From: Request Management System_x000d_  Sent: 12 February 2020 15:51:16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748 &lt;https://bcg.service-now.com/nav_to.do?uri=u_request_drs_kpo_evs.do%3Fsys_id=9e724a6f1b3244d4b176964ead4bcb0b%26sysparm_stack=u_request_drs_kpo_evs_list.do&gt; _x000d_  Requestor: Kwon Joseph_x000d_  Request Subject: Request to research the car length of selected train and metro_x000d_  Requested Deadline: _x000d_  _x000d_  Original Request:_x000d_  From: Kwon.Joseph@"/>
    <e v="#VALUE!"/>
    <n v="0"/>
    <x v="1"/>
    <d v="2020-02-12T00:00:00"/>
    <x v="0"/>
    <x v="214"/>
    <s v="Correct"/>
  </r>
  <r>
    <n v="1212"/>
    <d v="2020-02-12T16:39:38"/>
    <s v="Prashant Singh"/>
    <s v="Verbitskiy.Dmitriy@bcg.com"/>
    <s v="BCG"/>
    <s v="Attn. Dmitriy: Evalueserve Request Receipt: Help on getting coordinates from addresses _RES1070775_February 12, 2020"/>
    <s v="Hi Dmitriy,_x000d_  _x000d_   _x000d_  _x000d_  Thank you for reaching out to us,_x000d_  _x000d_   _x000d_  _x000d_  Unfortunately, all our centres are completely occupied today with previously pipelined requests._x000d_  _x000d_   _x000d_  _x000d_  The earliest available slot to assist you on this request is tomorrow, February 13, 2020 from our India center. Let us know if the timeline is suitable and we will book the bandwidth accordingly. The team will share a detailed methodology along with expected delivery timelines once we initiate work on the request tomorrow morning (4:30 am Copenhagen time)._x000d_  _x000d_   _x000d_  _x000d_  Let us know in case of any changes,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_________________________________x000d_  _x000d_  From: Request Management System_x000d_  Sent: 12 February 2020 16:15:59 (UTC+05:30) Chennai, Kolkata, Mumbai, New Delhi_x000d_  To: Nittya Balodia; Romina Paola Curti; Rachel Li; Rahul Bhatia; Sylvie Nathalius; Tamara Weitzel; Katherine Arcaya; Carmen Anca Negus; Neha Sharma; Liliana Polgar; Abhishek Dwivedi; Maria Somfelean; Ritaban Mukhopadhyay; Abhini Thakur; Varun Arora; Llindrisca Figueroa; Angela Nunez; Shefali Agarwal; Deepak Dawar; Deepak Rathore; Ankur Dwivedi; shreya.gupta@evalueserve.com &lt;mailto:shreya.gupta@evalueserve.com&gt; ; Sofia Gonzalez; Siddharrth Kumar; Peggy Meng; Bianca Metzler; Mayank Sehgal_x000d_  Subject: New Request has been Assigned to your Group_x000d_  _x000d_  Dear EVS Team Leads,_x000d_  _x000d_  _x000d_  You have new research request in the RMS:_x000d_  Request RES1070775 &lt;https://bcg.service-now.com/nav_to.do?uri=u_request_drs_kpo_evs.do%3Fsys_id=e63802e31bb244d4b176964ead4bcbcf%26sysparm_stack=u_request_drs_kpo_evs_list.do&gt; _x000d_  Requestor: Verbitskiy Dmitriy_x000d_  Request Subject: Help on getting coordinates from addresses_x000d_  Requested Deadline: _x000d_  _x000d_  Original Request:_x000d_  From: Verbitskiy.Dmitriy@"/>
    <e v="#VALUE!"/>
    <n v="0"/>
    <x v="1"/>
    <d v="2020-02-12T00:00:00"/>
    <x v="0"/>
    <x v="215"/>
    <s v="Correct"/>
  </r>
  <r>
    <n v="1213"/>
    <d v="2020-02-12T16:42:22"/>
    <s v="Prashant Singh"/>
    <s v="Kwon, Joseph"/>
    <s v="BCG"/>
    <s v="RE: Attn. Joseph: Evalueserve Request Receipt: Request to research the car length of selected train and metro _RES1070748_ February 12, 2020"/>
    <s v="Hi Joseph,_x000d_  _x000d_   _x000d_  _x000d_  Our Chile center is fully occupied today with previously committed requests, the earliest available slot to assist you on this request will be tomorrow February 13, 2020 from India center. Let us know if the timeline is suitable and we will book the bandwidth accordingly._x000d_  _x000d_   _x000d_  _x000d_  Looking forward to your reply,_x000d_  _x000d_   _x000d_  _x000d_  Kind Regards,_x000d_  _x000d_  Prashant_x000d_  _x000d_  Prashant Singh | Business Analyst | Evalueserve | + 91 124 462 2300 (Extn. 1929) _x000d_  _x000d_   _x000d_  _x000d_  Evalueserve.com Private Limited,Tower 6, 8th Floor, Candor Gurgaon One Realty Projects Pvt. Ltd., IT/ITES SEZ, Candor TechSpace, Tikri Sector-48, Gurugram-122001, Haryana, India_x000d_  _x000d_   _x000d_  _x000d_  From: Kwon, Joseph &lt;Kwon.Joseph@"/>
    <e v="#VALUE!"/>
    <n v="0"/>
    <x v="1"/>
    <d v="2020-02-12T00:00:00"/>
    <x v="0"/>
    <x v="214"/>
    <s v="Correct"/>
  </r>
  <r>
    <n v="1214"/>
    <d v="2020-02-12T16:48:03"/>
    <s v="Sakshi Sharma"/>
    <s v="Evans.Danielle@bcg.com"/>
    <s v="BCG; Karri Veera Bhadrareddy"/>
    <s v="Attn. Danielle: Evalueserve Update: Data request _RES1068715_February 12, 2020"/>
    <s v="Hi Danielle,_x000d_  _x000d_   _x000d_  _x000d_  In this update, we have covered the first four markets (Aerostructures, Cyber, Radar and Sensors) and captured information on their Market size and projected CAGR (as per the availability) in the attached Word document. To carry out the research, we have leveraged EMIS database (to check for market reports), followed by conducting a General Internet search. However, the available of information is quite scattered and taking us more than the expected time to cover the information. _x000d_  _x000d_   _x000d_  _x000d_  Please retrieve the reports, using the shared link: https://send.bcg.com/DdHtBi5d6984Ntgx9TJWqWNV _x000d_  _x000d_   _x000d_  _x000d_  Notes:_x000d_  _x000d_   _x000d_  _x000d_  Aero structures_x000d_  _x000d_  *_x0009_Using EMIS and General Internet search, we could not locate any consolidated market report which contains information regarding the asked sub segments (Military aerostructures, Aircraft modifications, MRO &amp; Services and Cargo Conversion). However, we came across a report ‘Aerospace and Defense Materials (2018-2025)’ published by Grand View Research, which contains information regarding ‘Aerospace &amp; defense materials market estimates and forecasts, by aerostructure, (2014-2025)’. As of now, we have captured this information in the Word document_x000d_  *_x0009_Using Thomson One, we came across some analyst reports which provides information on Military Aviation MRO market 2015-2025 and covers SWOT analysis, Industry trends and Major programs; however this does not provide any information specific to the ask. We are attaching the pull-outs for the same, for your reference_x000d_  _x000d_   _x000d_  _x000d_  Cyber_x000d_  _x000d_  *_x0009_No information could be captured related to the ‘Commercial’ segment of the Cyber market_x000d_  *_x0009_However using EMIS database, I could locate a report on the Global Cyber Security Market named ‘Global Cyber Security Market - Growth, Trends and Forecasts_2018 – 2023’ published by Modor Intelligence_x000d_  _x000d_  *_x0009_The report has segmented the Cyber security market into eight sub-segments such as Aerospace, Defense, and Intelligence, BFSI, Healthcare, Manufacturing  Retail, Government, IT and Telecommunication and Other End-user Industries and provides information on their revenues from the year 2017-2023, along with the projected CAGR for each of these segments_x000d_  _x000d_  Source: Page 56, Modor Intelligence_Global Cyber Security Market - Growth, Trends and Forecasts_2018 – 2023 (attached)_x000d_  _x000d_  *_x0009_Please let me know your thoughts on this, if you would like to cover information on any of these segments_x000d_  _x000d_  *_x0009_Also, while conducting a General Internet search, I came across a report on Commercial Cyber Security Market By Security, named ‘Commercial Cyber Security Market By Security (Network Security, Cloud Security, Content Security, Wireless Security, Application Security, Endpoint Security), Solutions (Identity &amp; Access Management, Risk &amp; Vulnerability Management, DDoS Mitigation) - Global Forecast to 2022’ published by Infoholic Research in 2016, but it is a paid report which costs USD 3,500 for Single user_x000d_  _x000d_  *_x0009_The report covers information on Market Analysis of the Global Commercial Cyber Security market, its geographic segmentation, Commercial Cyber Security Market by Verticals (by security types, by solutions and by services) and its Competitive landscape_x000d_  *_x0009_We believe that the report would be of use for your analysis; thus, we are sharing the link of the report for your reference. Link: https://www.infoholicresearch.com/report/commercial-cyber-security-market/_x000d_  _x000d_  Radar_x000d_  _x000d_  *_x0009_For this market, we could locate a report using EMIS named ‘Global Radar Systems Market - Growth, Trends, and Forecast (2019 - 2024)’ which was published by Modor Intelligence. The reports majorly covers information related to the ask; thus, we have captured it in the Word document_x000d_  _x000d_   _x000d_  _x000d_  Sensors_x000d_  _x000d_  *_x0009_We could not locate any market reports for Signals Intelligence (SIGINT) Market using EMIS related to military and defence. _x000d_  *_x0009_However, while conducting a General Internet search, we could locate a  paid report ‘Signals Intelligence (SIGINT) Market by Type, Application and Region - Global Forecast to 2023’ published by Markets and Markets_x000d_  _x000d_  *_x0009_The reports states that ‘The global SIGINT market size is expected to grow from USD 12.8 billion in 2018 to USD 15.6 billion by 2023, at a Compound Annual Growth Rate (CAGR) of 4.1% during the forecast period (2018-2023)’ (Link &lt;https://www.marketsandmarkets.com/Market-Reports/signals-intelligence-market-192913423.html&gt; )_x000d_  *_x0009_The report may contain information regarding military SIGINT market and the cost of the report is USD 5,650 for Single user_x000d_  _x000d_   _x000d_  _x000d_  Efforts Invested: 7 hours_x000d_  _x000d_  Charge Code: 396393-14_x000d_  _x000d_   _x000d_  _x000d_  Way Forward: Please review the shared work and let us know in case of any queries. Meanwhile, we are continuing work on the Priority 1 for the remaining 3 markets and post that, we will work on the Priority 2 for the 7 markets. We will share another update with you, covering as much ground as possible, by 3:30 pm Tel Aviv time, today (February 12, 2020)._x000d_  _x000d_   _x000d_  _x000d_  Looking forward to your reply,_x000d_  _x000d_   _x000d_  _x000d_  Regards,_x000d_  _x000d_  Veera and Sakshi_x000d_  _x000d_   _x000d_  _x000d_  Sakshi Sharma | Business Analyst | Evalueserve | + 91 124 462 2440_x000d_  _x000d_   _x000d_  _x000d_  Evalueserve.com Private Limited,Tower 6, 8th Floor, Candor Gurgaon One Realty Projects Pvt. Ltd., IT/ITES SEZ, Candor TechSpace, Tikri Sector-48, Gurugram-122001, Haryana, India_x000d_  _x000d_   _x000d_  _x000d_  *China center will be closed till February 23, 2020, following a government advisory in the country._x000d_  _x000d_   _x000d_  _x000d_  From: Sakshi Sharma _x000d_  Sent: 12 February 2020 11:39_x000d_  To: Evans.Danielle@"/>
    <s v="396393-14_x000d_  "/>
    <n v="7"/>
    <x v="1"/>
    <d v="2020-02-12T00:00:00"/>
    <x v="66"/>
    <x v="187"/>
    <s v="Correct"/>
  </r>
  <r>
    <n v="1215"/>
    <d v="2020-02-12T16:48:11"/>
    <s v="Ratika Saxena"/>
    <s v="Guo.Joyce@bcg.com"/>
    <s v="BCG"/>
    <s v="Attn. Joyce: Evalueserve Acknowledgement_ Archive reports_RES1070568_ February 12, 2020"/>
    <s v="Hi Joyce,_x000d_  _x000d_   _x000d_  _x000d_  Thank you for sharing the request, and I hope you are doing good!_x000d_  _x000d_   _x000d_  _x000d_  I am initiating the research to look for past editions (2005-2018) of the suggested two reports, viz, Ipsos Global Trust in Professions survey (for Australia) and Australian Governance Institute Ethic Index. To locate this, I plan to scan the archives from the websites of Ipsos and Governance Institute of Australia. I will further conduct a General Internet search to fill in the gaps._x000d_  _x000d_   _x000d_  _x000d_  I plan to share my findings for the day by 12:30 am Melbourne time today (February 12, 2020), along with further timelines, if required._x000d_  _x000d_   _x000d_  _x000d_  Hope this works well. Feel free to suggest any realignments,_x000d_  _x000d_   _x000d_  _x000d_  Best regards,_x000d_  _x000d_  Ratika_x000d_  _x000d_   _x000d_  _x000d_  Ratika Saxena | Senior Business Analyst | Evalueserve | + 91 124 462 2300 (Extn. 1369) _x000d_  _x000d_   _x000d_  _x000d_  Evalueserve.com Private Limited,Tower 6, 8th Floor, Candor Gurgaon One Realty Projects Pvt. Ltd., IT/ITES SEZ, Candor TechSpace, Tikri Sector-48, Gurugram-122001, Haryana, India_x000d_  _x000d_   _x000d_  _x000d_  _________________________________x000d_  _x000d_  F"/>
    <e v="#VALUE!"/>
    <n v="0"/>
    <x v="1"/>
    <d v="2020-02-12T00:00:00"/>
    <x v="0"/>
    <x v="216"/>
    <s v="Correct"/>
  </r>
  <r>
    <n v="1216"/>
    <d v="2020-02-12T16:49:14"/>
    <s v="Paula Barb"/>
    <s v="Gruenvogel.Oliver@bcg.com"/>
    <s v="BCG"/>
    <s v="Attn. Oliver: EVS - BCG - Update - Search for wholesale distribution locations; 2 companies; 3 countries_RES1069687_February 12, 2020"/>
    <s v="Hi Oliver,_x000d_  _x000d_   _x000d_  _x000d_  As promised, I am sending a first update covering the locations of the companies in Great Britain, France and Germany, except Phoenix’s locations in Great Britain. _x000d_  _x000d_   _x000d_  _x000d_  Please see the following remarks:_x000d_  _x000d_  *_x0009_For Phoenix UK, I have found they have 13 locations in UK, with no list available on their website. If needed, I can book additional hours today to further look into this and see if I can find the distribution list for this country using other sources._x000d_  *_x0009_Phoenix Group states on their website that they have 24 distribution locations in France however I have only identified 21 on their dedicated site for France._x000d_  *_x0009_McKesson (GEHE Pharma Handel) has 18 locations in Germany. (source &lt;https://www.gehe.de/unternehmen/ueber-gehe&gt; )_x000d_  *_x0009_For McKesson (AAH Pharmaceuticals), I have found 15 locations on their website, with no indication if these are distribution centers._x000d_  _x000d_   _x000d_  _x000d_  Efforts Invested: 4 Hours_x000d_  _x000d_  Charge Code: Please share_x000d_  _x000d_   _x000d_  _x000d_  Look forward to hearing from you._x000d_  _x000d_   _x000d_  _x000d_  Kind regards,_x000d_  _x000d_  Paula_x000d_  _x000d_   _x000d_  _x000d_  Paula Barb | Business Analyst | Evalueserve | +40 364 730 142 (Extn. 3142) _x000d_  _x000d_   _x000d_  _x000d_  S.C. Evalueserve S.R.L., Olimpia Business Center, Calea Dorobantilor, 98-100, Etaj 7, Cluj-Napoca, Cluj 400609, Romania_x000d_  _x000d_   _x000d_  _x000d_  From: Gruenvogel, Oliver &lt;Gruenvogel.Oliver@"/>
    <s v="Please share"/>
    <n v="4"/>
    <x v="4"/>
    <d v="2020-02-12T00:00:00"/>
    <x v="8"/>
    <x v="199"/>
    <s v="Correc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s v="Indonesia Weekly newsletter"/>
    <s v="Albertus Siagian"/>
    <x v="0"/>
    <s v="Siagian.Albertus@bcg.com"/>
    <d v="2020-02-07T00:00:00"/>
    <s v=""/>
    <n v="2"/>
  </r>
  <r>
    <x v="0"/>
    <x v="0"/>
    <s v="Indonesia Weekly newsletter"/>
    <s v="Albertus Siagian"/>
    <x v="0"/>
    <s v="Siagian.Albertus@bcg.com"/>
    <d v="2020-02-10T00:00:00"/>
    <s v=""/>
    <n v="2.5"/>
  </r>
  <r>
    <x v="1"/>
    <x v="1"/>
    <s v="Thailand Newsletter"/>
    <s v="Suyanee Hachavanich"/>
    <x v="0"/>
    <s v="Hachavanich.Suyanee@bcg.com"/>
    <d v="2020-02-03T00:00:00"/>
    <s v=""/>
    <n v="2"/>
  </r>
  <r>
    <x v="2"/>
    <x v="1"/>
    <s v="TMT Newsletter"/>
    <s v="Anurag gaur"/>
    <x v="0"/>
    <s v="Gaur.Anurag@bcg.com"/>
    <d v="2020-02-03T00:00:00"/>
    <s v=""/>
    <n v="2"/>
  </r>
  <r>
    <x v="3"/>
    <x v="1"/>
    <s v="CI Global_x000d__x000a_"/>
    <s v="Yasmina Langevin"/>
    <x v="0"/>
    <s v="langevin.yasmina@bcg.com"/>
    <d v="2020-02-03T00:00:00"/>
    <s v=""/>
    <n v="13"/>
  </r>
  <r>
    <x v="4"/>
    <x v="1"/>
    <s v="Weekly Reports"/>
    <s v="Multiple Requestors"/>
    <x v="0"/>
    <s v="Schachtner.Michael@bcg.com"/>
    <d v="2020-02-03T00:00:00"/>
    <s v=""/>
    <n v="1"/>
  </r>
  <r>
    <x v="5"/>
    <x v="1"/>
    <s v="Compliance Newsletter"/>
    <s v="Anand Kumar"/>
    <x v="0"/>
    <s v="Kumar.Anand@bcg.com"/>
    <d v="2020-02-03T00:00:00"/>
    <s v=""/>
    <n v="6"/>
  </r>
  <r>
    <x v="6"/>
    <x v="1"/>
    <s v="FW: Request RES1027820 - RE: Need help on land cost data."/>
    <s v="Siddhartha Gupta"/>
    <x v="1"/>
    <s v="Gupta.Siddhartha@bcg.com"/>
    <d v="2020-02-03T00:00:00"/>
    <n v="43864.472962962966"/>
    <n v="3.5"/>
  </r>
  <r>
    <x v="7"/>
    <x v="1"/>
    <s v="Sustainability in CPG"/>
    <s v="Nidhi Singh"/>
    <x v="0"/>
    <s v="Singh.Nidhi@bcg.com"/>
    <d v="2020-02-03T00:00:00"/>
    <n v="43864.464826388888"/>
    <n v="7"/>
  </r>
  <r>
    <x v="8"/>
    <x v="1"/>
    <s v="Need help on travel research"/>
    <s v="Mujtaba Syed Aaqib"/>
    <x v="0"/>
    <s v="Mujtaba.SyedAaqib@bcg.com"/>
    <d v="2020-02-03T00:00:00"/>
    <n v="43862.000081018516"/>
    <n v="4.5"/>
  </r>
  <r>
    <x v="9"/>
    <x v="1"/>
    <s v="Industry 4.0 Factories Research"/>
    <s v="Yuta Inumaru"/>
    <x v="2"/>
    <s v="Inumaru.Yuta@bcg.com"/>
    <d v="2020-02-03T00:00:00"/>
    <n v="43864.461238425924"/>
    <n v="7"/>
  </r>
  <r>
    <x v="10"/>
    <x v="1"/>
    <s v="Need help on Telco products benchmarking"/>
    <s v="Vania Estrellita"/>
    <x v="3"/>
    <s v="Estrellita.Vania@bcg.com"/>
    <d v="2020-02-03T00:00:00"/>
    <n v="43864.469780092593"/>
    <n v="12"/>
  </r>
  <r>
    <x v="11"/>
    <x v="1"/>
    <s v="App Descriptions"/>
    <s v="Urvashi Chauhan"/>
    <x v="0"/>
    <s v="Chauhan.Urvashi@bcg.com"/>
    <d v="2020-02-03T00:00:00"/>
    <s v=""/>
    <n v="1"/>
  </r>
  <r>
    <x v="12"/>
    <x v="1"/>
    <s v="RE: [Update] RES1052325: Data request on all sectors"/>
    <s v="Wray Wang"/>
    <x v="4"/>
    <s v="Wang.Wray@bcg.com"/>
    <d v="2020-02-03T00:00:00"/>
    <n v="43864.515532407408"/>
    <n v="2"/>
  </r>
  <r>
    <x v="13"/>
    <x v="1"/>
    <s v="Request for input of Medicare IT data"/>
    <s v="Best Halle"/>
    <x v="0"/>
    <s v="Best.Halle@bcg.com"/>
    <d v="2020-02-03T00:00:00"/>
    <n v="43864.470312500001"/>
    <n v="4"/>
  </r>
  <r>
    <x v="14"/>
    <x v="1"/>
    <s v="UOB Subsidiary Data Research"/>
    <s v="Lynette Poon"/>
    <x v="0"/>
    <s v="Poon.Lynette@bcg.com"/>
    <d v="2020-02-03T00:00:00"/>
    <n v="43864.472314814811"/>
    <n v="19.5"/>
  </r>
  <r>
    <x v="15"/>
    <x v="1"/>
    <s v="Research how governments use the customer journey/citizen centric approach to improve the services"/>
    <s v="Maria Turetskaya"/>
    <x v="0"/>
    <s v="VNDTuretskaya.Maria@bcg.com"/>
    <d v="2020-02-03T00:00:00"/>
    <n v="43864.4690162037"/>
    <n v="11"/>
  </r>
  <r>
    <x v="16"/>
    <x v="1"/>
    <s v="Help with IT application vendor research"/>
    <s v="Oyedele Akinola"/>
    <x v="0"/>
    <s v="Oyedele.Akinola@bcg.com"/>
    <d v="2020-02-03T00:00:00"/>
    <n v="43862.00818287037"/>
    <n v="9"/>
  </r>
  <r>
    <x v="17"/>
    <x v="1"/>
    <s v="Pricing information on two commodities"/>
    <s v="Thomas Mulligan"/>
    <x v="5"/>
    <s v="Mulligan.Thomas@bcg.com"/>
    <d v="2020-02-03T00:00:00"/>
    <n v="43862.021967592591"/>
    <n v="3"/>
  </r>
  <r>
    <x v="18"/>
    <x v="1"/>
    <s v="Request for .pdfs"/>
    <s v="Barthakur Altarash"/>
    <x v="6"/>
    <s v="Barthakur.Altarash@bcg.com"/>
    <d v="2020-02-03T00:00:00"/>
    <n v="43864.500636574077"/>
    <n v="5"/>
  </r>
  <r>
    <x v="19"/>
    <x v="1"/>
    <s v="Chemicals industry"/>
    <s v="Azraa Chaudhury"/>
    <x v="7"/>
    <s v="Chaudhury.Azraa@bcg.com"/>
    <d v="2020-02-03T00:00:00"/>
    <n v="43864.47378472222"/>
    <n v="10"/>
  </r>
  <r>
    <x v="20"/>
    <x v="1"/>
    <s v="Biotech "/>
    <s v="Chaudhury Azraa"/>
    <x v="7"/>
    <s v="Chaudhury.Azraa@bcg.com"/>
    <d v="2020-02-03T00:00:00"/>
    <n v="43864.452002314814"/>
    <n v="6"/>
  </r>
  <r>
    <x v="21"/>
    <x v="1"/>
    <s v="Research on shared services"/>
    <s v="Jackie Zhao"/>
    <x v="8"/>
    <s v="Zhao.Jackie@bcg.com"/>
    <d v="2020-02-03T00:00:00"/>
    <n v="43864.505057870374"/>
    <n v="5"/>
  </r>
  <r>
    <x v="22"/>
    <x v="1"/>
    <s v="Healthcare data providers and affilaition data sets"/>
    <s v="Witt Matthias"/>
    <x v="9"/>
    <s v="Witt.Matthias@bcg.com"/>
    <d v="2020-02-03T00:00:00"/>
    <n v="43864.479155092595"/>
    <n v="13"/>
  </r>
  <r>
    <x v="23"/>
    <x v="1"/>
    <s v="Data on small appliances"/>
    <s v="Amber Chourasia"/>
    <x v="0"/>
    <s v="Chourasia.Amber@bcg.com"/>
    <d v="2020-02-03T00:00:00"/>
    <n v="43864.582708333335"/>
    <n v="3"/>
  </r>
  <r>
    <x v="24"/>
    <x v="1"/>
    <s v="Growth Tech company list"/>
    <s v="Courtney Dong"/>
    <x v="10"/>
    <s v="Dong.Courtney@bcg.com"/>
    <d v="2020-02-03T00:00:00"/>
    <s v=""/>
    <n v="2"/>
  </r>
  <r>
    <x v="25"/>
    <x v="1"/>
    <s v="Research Request | Fill-out Excel template for about 200 companies"/>
    <s v="Pavan Rao"/>
    <x v="0"/>
    <s v="Rao.Pavan@bcg.com"/>
    <d v="2020-02-03T00:00:00"/>
    <s v=""/>
    <n v="3"/>
  </r>
  <r>
    <x v="26"/>
    <x v="1"/>
    <s v="Data Population from Justwatch."/>
    <s v="Urvashi Chauhan"/>
    <x v="0"/>
    <s v="Chauhan.Urvashi@bcg.com"/>
    <d v="2020-02-03T00:00:00"/>
    <s v=""/>
    <n v="1"/>
  </r>
  <r>
    <x v="3"/>
    <x v="1"/>
    <s v="CI Global_x000d__x000a_"/>
    <s v="Yasmina Langevin"/>
    <x v="0"/>
    <s v="langevin.yasmina@bcg.com"/>
    <d v="2020-02-04T00:00:00"/>
    <s v=""/>
    <n v="7"/>
  </r>
  <r>
    <x v="5"/>
    <x v="1"/>
    <s v="Compliance Newsletter"/>
    <s v="Anand Kumar"/>
    <x v="0"/>
    <s v="Kumar.Anand@bcg.com"/>
    <d v="2020-02-04T00:00:00"/>
    <s v=""/>
    <n v="6"/>
  </r>
  <r>
    <x v="7"/>
    <x v="1"/>
    <s v="Sustainability in CPG"/>
    <s v="Nidhi Singh"/>
    <x v="0"/>
    <s v="Singh.Nidhi@bcg.com"/>
    <d v="2020-02-04T00:00:00"/>
    <n v="43864.464826388888"/>
    <n v="8"/>
  </r>
  <r>
    <x v="27"/>
    <x v="1"/>
    <s v="Locations rnaking for greenfield med tech plants"/>
    <s v="Wiesner Richard"/>
    <x v="11"/>
    <s v="Wiesner.Richard@bcg.com"/>
    <d v="2020-02-04T00:00:00"/>
    <n v="43864.878888888888"/>
    <n v="5.5"/>
  </r>
  <r>
    <x v="9"/>
    <x v="1"/>
    <s v="Industry 4.0 Factories Research"/>
    <s v="Yuta Inumaru"/>
    <x v="2"/>
    <s v="Inumaru.Yuta@bcg.com"/>
    <d v="2020-02-04T00:00:00"/>
    <n v="43864.461238425924"/>
    <n v="12.5"/>
  </r>
  <r>
    <x v="28"/>
    <x v="1"/>
    <s v="Biopharma segments with protein folding applications"/>
    <s v="Chaudhury Azraa"/>
    <x v="7"/>
    <s v="Chaudhury.Azraa@bcg.com"/>
    <d v="2020-02-04T00:00:00"/>
    <n v="43862.061064814814"/>
    <n v="3"/>
  </r>
  <r>
    <x v="10"/>
    <x v="1"/>
    <s v="Need help on Telco products benchmarking"/>
    <s v="Vania Estrellita"/>
    <x v="3"/>
    <s v="Estrellita.Vania@bcg.com"/>
    <d v="2020-02-04T00:00:00"/>
    <n v="43864.469780092593"/>
    <n v="6"/>
  </r>
  <r>
    <x v="12"/>
    <x v="1"/>
    <s v="RE: [Update] RES1052325: Data request on all sectors"/>
    <s v="Wray Wang"/>
    <x v="4"/>
    <s v="Wang.Wray@bcg.com"/>
    <d v="2020-02-04T00:00:00"/>
    <n v="43864.515532407408"/>
    <n v="6"/>
  </r>
  <r>
    <x v="14"/>
    <x v="1"/>
    <s v="UOB Subsidiary Data Research"/>
    <s v="Lynette Poon"/>
    <x v="0"/>
    <s v="Poon.Lynette@bcg.com"/>
    <d v="2020-02-04T00:00:00"/>
    <n v="43864.472314814811"/>
    <n v="20.5"/>
  </r>
  <r>
    <x v="15"/>
    <x v="1"/>
    <s v="Research how governments use the customer journey/citizen centric approach to improve the services"/>
    <s v="Maria Turetskaya"/>
    <x v="0"/>
    <s v="VNDTuretskaya.Maria@bcg.com"/>
    <d v="2020-02-04T00:00:00"/>
    <n v="43864.4690162037"/>
    <n v="21"/>
  </r>
  <r>
    <x v="17"/>
    <x v="1"/>
    <s v="Pricing information on two commodities"/>
    <s v="Thomas Mulligan"/>
    <x v="5"/>
    <s v="Mulligan.Thomas@bcg.com"/>
    <d v="2020-02-04T00:00:00"/>
    <n v="43862.021967592591"/>
    <n v="3"/>
  </r>
  <r>
    <x v="19"/>
    <x v="1"/>
    <s v="Chemicals industry"/>
    <s v="Azraa Chaudhury"/>
    <x v="7"/>
    <s v="Chaudhury.Azraa@bcg.com"/>
    <d v="2020-02-04T00:00:00"/>
    <n v="43864.47378472222"/>
    <n v="12.5"/>
  </r>
  <r>
    <x v="20"/>
    <x v="1"/>
    <s v="Biotech "/>
    <s v="Chaudhury Azraa"/>
    <x v="7"/>
    <s v="Chaudhury.Azraa@bcg.com"/>
    <d v="2020-02-04T00:00:00"/>
    <n v="43864.452002314814"/>
    <n v="0.5"/>
  </r>
  <r>
    <x v="24"/>
    <x v="1"/>
    <s v="Growth Tech company list"/>
    <s v="Courtney Dong"/>
    <x v="10"/>
    <s v="Dong.Courtney@bcg.com"/>
    <d v="2020-02-04T00:00:00"/>
    <s v=""/>
    <n v="3.5"/>
  </r>
  <r>
    <x v="29"/>
    <x v="1"/>
    <s v="Non government support for Victorian bushfire affected communities"/>
    <s v="Kayne Hardwood"/>
    <x v="12"/>
    <s v="Harwood.Kayne@bcg.com"/>
    <d v="2020-02-04T00:00:00"/>
    <n v="43864.720127314817"/>
    <n v="3"/>
  </r>
  <r>
    <x v="30"/>
    <x v="1"/>
    <s v="Auto auction pricing"/>
    <s v="Wong Hanson"/>
    <x v="0"/>
    <s v="Wong.Hanson@bcg.com"/>
    <d v="2020-02-04T00:00:00"/>
    <n v="43864.873854166668"/>
    <n v="6.5"/>
  </r>
  <r>
    <x v="31"/>
    <x v="1"/>
    <s v="Request for company background and financial data"/>
    <s v="Alethea Tan"/>
    <x v="0"/>
    <s v="Tan.Alethea@bcg.com"/>
    <d v="2020-02-04T00:00:00"/>
    <n v="43864.988437499997"/>
    <n v="12"/>
  </r>
  <r>
    <x v="32"/>
    <x v="1"/>
    <s v="Corporate Forest Responsibility Efforts"/>
    <s v="DaSilva Bryann"/>
    <x v="13"/>
    <s v="DaSilva.Bryann@bcg.com"/>
    <d v="2020-02-04T00:00:00"/>
    <n v="43865.165300925924"/>
    <n v="5"/>
  </r>
  <r>
    <x v="33"/>
    <x v="1"/>
    <s v="Vendor assessment"/>
    <s v="Berrada Sofia"/>
    <x v="14"/>
    <s v="Berrada.Sofia@bcg.com"/>
    <d v="2020-02-04T00:00:00"/>
    <n v="43865.448344907411"/>
    <n v="6"/>
  </r>
  <r>
    <x v="34"/>
    <x v="1"/>
    <s v="Cloud services for financial institutions"/>
    <s v="Hung Wesley"/>
    <x v="15"/>
    <s v="Hung.Wesley@bcg.com"/>
    <d v="2020-02-04T00:00:00"/>
    <n v="43865.467557870368"/>
    <n v="6"/>
  </r>
  <r>
    <x v="35"/>
    <x v="1"/>
    <s v="Private Health Insurance in Australia"/>
    <s v="Guo Joyce"/>
    <x v="16"/>
    <s v="Guo.Joyce@bcg.com"/>
    <d v="2020-02-04T00:00:00"/>
    <n v="43865.444548611114"/>
    <n v="5"/>
  </r>
  <r>
    <x v="36"/>
    <x v="1"/>
    <s v="Help Required with benchmarking of Telematics Payment Services"/>
    <s v="Kaustav Ghosh"/>
    <x v="17"/>
    <s v="Ghosh.Kaustav@bcg.com"/>
    <d v="2020-02-04T00:00:00"/>
    <n v="43865.487581018519"/>
    <n v="8"/>
  </r>
  <r>
    <x v="37"/>
    <x v="1"/>
    <s v="Industrial Robotics Diligence"/>
    <s v="Sharma Rishabh"/>
    <x v="18"/>
    <s v="Sharma.Rishabh2@bcg.com"/>
    <d v="2020-02-04T00:00:00"/>
    <n v="43865.784618055557"/>
    <n v="2.5"/>
  </r>
  <r>
    <x v="3"/>
    <x v="1"/>
    <s v="CI Global_x000d__x000a_"/>
    <s v="Yasmina Langevin"/>
    <x v="0"/>
    <s v="langevin.yasmina@bcg.com"/>
    <d v="2020-02-05T00:00:00"/>
    <s v=""/>
    <n v="14"/>
  </r>
  <r>
    <x v="38"/>
    <x v="1"/>
    <s v="Diagnostic of clinical trial sites"/>
    <s v="Isabel Boero"/>
    <x v="19"/>
    <s v="Boero.Isabel@bcg.com"/>
    <d v="2020-02-05T00:00:00"/>
    <n v="43865.650995370372"/>
    <n v="7"/>
  </r>
  <r>
    <x v="7"/>
    <x v="1"/>
    <s v="Sustainability in CPG"/>
    <s v="Nidhi Singh"/>
    <x v="0"/>
    <s v="Singh.Nidhi@bcg.com"/>
    <d v="2020-02-05T00:00:00"/>
    <n v="43864.464826388888"/>
    <n v="8"/>
  </r>
  <r>
    <x v="27"/>
    <x v="1"/>
    <s v="Locations rnaking for greenfield med tech plants"/>
    <s v="Wiesner Richard"/>
    <x v="11"/>
    <s v="Wiesner.Richard@bcg.com"/>
    <d v="2020-02-05T00:00:00"/>
    <n v="43864.878888888888"/>
    <n v="6"/>
  </r>
  <r>
    <x v="8"/>
    <x v="1"/>
    <s v="Need help on travel research"/>
    <s v="Mujtaba Syed Aaqib"/>
    <x v="0"/>
    <s v="Mujtaba.SyedAaqib@bcg.com"/>
    <d v="2020-02-05T00:00:00"/>
    <n v="43862.000081018516"/>
    <n v="7"/>
  </r>
  <r>
    <x v="9"/>
    <x v="1"/>
    <s v="Industry 4.0 Factories Research"/>
    <s v="Yuta Inumaru"/>
    <x v="2"/>
    <s v="Inumaru.Yuta@bcg.com"/>
    <d v="2020-02-05T00:00:00"/>
    <n v="43864.461238425924"/>
    <n v="7.5"/>
  </r>
  <r>
    <x v="28"/>
    <x v="1"/>
    <s v="Biopharma segments with protein folding applications"/>
    <s v="Chaudhury Azraa"/>
    <x v="7"/>
    <s v="Chaudhury.Azraa@bcg.com"/>
    <d v="2020-02-05T00:00:00"/>
    <n v="43862.061064814814"/>
    <n v="1.5"/>
  </r>
  <r>
    <x v="10"/>
    <x v="1"/>
    <s v="Need help on Telco products benchmarking"/>
    <s v="Vania Estrellita"/>
    <x v="3"/>
    <s v="Estrellita.Vania@bcg.com"/>
    <d v="2020-02-05T00:00:00"/>
    <n v="43864.469780092593"/>
    <n v="8"/>
  </r>
  <r>
    <x v="14"/>
    <x v="1"/>
    <s v="UOB Subsidiary Data Research"/>
    <s v="Lynette Poon"/>
    <x v="0"/>
    <s v="Poon.Lynette@bcg.com"/>
    <d v="2020-02-05T00:00:00"/>
    <n v="43864.472314814811"/>
    <n v="1.5"/>
  </r>
  <r>
    <x v="15"/>
    <x v="1"/>
    <s v="Research how governments use the customer journey/citizen centric approach to improve the services"/>
    <s v="Maria Turetskaya"/>
    <x v="0"/>
    <s v="VNDTuretskaya.Maria@bcg.com"/>
    <d v="2020-02-05T00:00:00"/>
    <n v="43864.4690162037"/>
    <n v="2.5"/>
  </r>
  <r>
    <x v="19"/>
    <x v="1"/>
    <s v="Chemicals industry"/>
    <s v="Azraa Chaudhury"/>
    <x v="7"/>
    <s v="Chaudhury.Azraa@bcg.com"/>
    <d v="2020-02-05T00:00:00"/>
    <n v="43864.47378472222"/>
    <n v="2.5"/>
  </r>
  <r>
    <x v="31"/>
    <x v="1"/>
    <s v="Request for company background and financial data"/>
    <s v="Alethea Tan"/>
    <x v="0"/>
    <s v="Tan.Alethea@bcg.com"/>
    <d v="2020-02-05T00:00:00"/>
    <n v="43864.988437499997"/>
    <n v="16"/>
  </r>
  <r>
    <x v="32"/>
    <x v="1"/>
    <s v="Corporate Forest Responsibility Efforts"/>
    <s v="DaSilva Bryann"/>
    <x v="13"/>
    <s v="DaSilva.Bryann@bcg.com"/>
    <d v="2020-02-05T00:00:00"/>
    <n v="43865.165300925924"/>
    <n v="5"/>
  </r>
  <r>
    <x v="33"/>
    <x v="1"/>
    <s v="Vendor assessment"/>
    <s v="Berrada Sofia"/>
    <x v="14"/>
    <s v="Berrada.Sofia@bcg.com"/>
    <d v="2020-02-05T00:00:00"/>
    <n v="43865.448344907411"/>
    <n v="8"/>
  </r>
  <r>
    <x v="36"/>
    <x v="1"/>
    <s v="Help Required with benchmarking of Telematics Payment Services"/>
    <s v="Kaustav Ghosh"/>
    <x v="17"/>
    <s v="Ghosh.Kaustav@bcg.com"/>
    <d v="2020-02-05T00:00:00"/>
    <n v="43865.487581018519"/>
    <n v="8"/>
  </r>
  <r>
    <x v="39"/>
    <x v="1"/>
    <s v="Research Request"/>
    <s v="Hara Takaaki"/>
    <x v="0"/>
    <s v="Hara.Takaaki@bcg.com"/>
    <d v="2020-02-05T00:00:00"/>
    <n v="43865.498611111114"/>
    <n v="12"/>
  </r>
  <r>
    <x v="40"/>
    <x v="1"/>
    <s v="Locations"/>
    <s v="Dolezalek Lorenz"/>
    <x v="0"/>
    <s v="Dolezalek.Lorenz@bcg.com"/>
    <d v="2020-02-05T00:00:00"/>
    <n v="43865.622673611113"/>
    <n v="5"/>
  </r>
  <r>
    <x v="41"/>
    <x v="1"/>
    <s v="Ad spend research request"/>
    <s v="Chourasia Amber"/>
    <x v="0"/>
    <s v="Chourasia.Amber@bcg.com"/>
    <d v="2020-02-05T00:00:00"/>
    <n v="43865.644282407404"/>
    <n v="7"/>
  </r>
  <r>
    <x v="42"/>
    <x v="1"/>
    <s v="EVMP peugeout citroen platform"/>
    <s v="Alessandro Ghirardi"/>
    <x v="0"/>
    <s v="Ghirardi.Alessandro@bcg.com"/>
    <d v="2020-02-05T00:00:00"/>
    <n v="43865.841689814813"/>
    <n v="3"/>
  </r>
  <r>
    <x v="43"/>
    <x v="1"/>
    <s v="Warehouses geodis"/>
    <s v="Hajar Khairallah"/>
    <x v="0"/>
    <s v="Khairallah.Hajar@bcg.com"/>
    <d v="2020-02-05T00:00:00"/>
    <n v="43865.953634259262"/>
    <n v="3"/>
  </r>
  <r>
    <x v="44"/>
    <x v="1"/>
    <s v="UAV / UAS Market for USA (Unmanned Aerial Systems)"/>
    <s v="Newman Dylan"/>
    <x v="20"/>
    <s v="Newman.Dylan@bcg.com"/>
    <d v="2020-02-05T00:00:00"/>
    <n v="43866.150254629632"/>
    <n v="5"/>
  </r>
  <r>
    <x v="45"/>
    <x v="1"/>
    <s v="Support needed"/>
    <s v="Giovanni Massari "/>
    <x v="0"/>
    <s v="Massari.Giovanni@bcg.com"/>
    <d v="2020-02-05T00:00:00"/>
    <n v="43867.513958333337"/>
    <n v="1.5"/>
  </r>
  <r>
    <x v="46"/>
    <x v="1"/>
    <s v="RE: request on MAN research"/>
    <s v="Kwon Dogeun"/>
    <x v="0"/>
    <s v="Kwon.Dogeun@bcg.com"/>
    <d v="2020-02-05T00:00:00"/>
    <n v="43866.463148148148"/>
    <n v="4.5"/>
  </r>
  <r>
    <x v="47"/>
    <x v="1"/>
    <s v="Research Request on Oral Solid Dosage market"/>
    <s v="Gwalani Gaurish"/>
    <x v="0"/>
    <s v="Gwalani.Gaurish@bcg.com"/>
    <d v="2020-02-05T00:00:00"/>
    <n v="43866.472245370373"/>
    <n v="2.5"/>
  </r>
  <r>
    <x v="48"/>
    <x v="1"/>
    <s v="Need help with identifying cluster names"/>
    <s v="Nishant Gupta"/>
    <x v="0"/>
    <s v="Gupta.Nishant2@bcg.com"/>
    <d v="2020-02-05T00:00:00"/>
    <n v="43866.431805555556"/>
    <n v="22.5"/>
  </r>
  <r>
    <x v="49"/>
    <x v="1"/>
    <s v="Request for industry digital trends in transportation and distribution services in US"/>
    <s v="Abby Antony"/>
    <x v="21"/>
    <s v="antony.abby@bcg.com"/>
    <d v="2020-02-05T00:00:00"/>
    <s v=""/>
    <n v="3"/>
  </r>
  <r>
    <x v="3"/>
    <x v="1"/>
    <s v="CI Global_x000d__x000a_"/>
    <s v="Yasmina Langevin"/>
    <x v="0"/>
    <s v="langevin.yasmina@bcg.com"/>
    <d v="2020-02-06T00:00:00"/>
    <s v=""/>
    <n v="9.5"/>
  </r>
  <r>
    <x v="6"/>
    <x v="1"/>
    <s v="FW: Request RES1027820 - RE: Need help on land cost data."/>
    <s v="Siddhartha Gupta"/>
    <x v="1"/>
    <s v="Gupta.Siddhartha@bcg.com"/>
    <d v="2020-02-06T00:00:00"/>
    <n v="43864.472962962966"/>
    <n v="7.5"/>
  </r>
  <r>
    <x v="50"/>
    <x v="1"/>
    <s v="Market research*"/>
    <s v="Eraldo Cavalli"/>
    <x v="0"/>
    <s v="Cavalli.Eraldo@bcg.com"/>
    <d v="2020-02-06T00:00:00"/>
    <n v="43866.840011574073"/>
    <n v="2"/>
  </r>
  <r>
    <x v="38"/>
    <x v="1"/>
    <s v="Diagnostic of clinical trial sites"/>
    <s v="Isabel Boero"/>
    <x v="19"/>
    <s v="Boero.Isabel@bcg.com"/>
    <d v="2020-02-06T00:00:00"/>
    <n v="43865.650995370372"/>
    <n v="7.5"/>
  </r>
  <r>
    <x v="7"/>
    <x v="1"/>
    <s v="Sustainability in CPG"/>
    <s v="Nidhi Singh"/>
    <x v="0"/>
    <s v="Singh.Nidhi@bcg.com"/>
    <d v="2020-02-06T00:00:00"/>
    <n v="43864.464826388888"/>
    <n v="6"/>
  </r>
  <r>
    <x v="51"/>
    <x v="1"/>
    <s v="Cases/Example: investmet from government/public(inc public-private)funds to rescue private companies"/>
    <s v="Ikuko Terada"/>
    <x v="22"/>
    <s v="Terada.Ikuko@bcg.com"/>
    <d v="2020-02-06T00:00:00"/>
    <n v="43867.523009259261"/>
    <n v="9.5"/>
  </r>
  <r>
    <x v="27"/>
    <x v="1"/>
    <s v="Locations rnaking for greenfield med tech plants"/>
    <s v="Wiesner Richard"/>
    <x v="11"/>
    <s v="Wiesner.Richard@bcg.com"/>
    <d v="2020-02-06T00:00:00"/>
    <n v="43864.878888888888"/>
    <n v="2"/>
  </r>
  <r>
    <x v="8"/>
    <x v="1"/>
    <s v="Need help on travel research"/>
    <s v="Mujtaba Syed Aaqib"/>
    <x v="0"/>
    <s v="Mujtaba.SyedAaqib@bcg.com"/>
    <d v="2020-02-06T00:00:00"/>
    <n v="43862.000081018516"/>
    <n v="5"/>
  </r>
  <r>
    <x v="9"/>
    <x v="1"/>
    <s v="Industry 4.0 Factories Research"/>
    <s v="Yuta Inumaru"/>
    <x v="2"/>
    <s v="Inumaru.Yuta@bcg.com"/>
    <d v="2020-02-06T00:00:00"/>
    <n v="43864.461238425924"/>
    <n v="8"/>
  </r>
  <r>
    <x v="12"/>
    <x v="1"/>
    <s v="RE: [Update] RES1052325: Data request on all sectors"/>
    <s v="Wray Wang"/>
    <x v="4"/>
    <s v="Wang.Wray@bcg.com"/>
    <d v="2020-02-06T00:00:00"/>
    <n v="43864.515532407408"/>
    <n v="8"/>
  </r>
  <r>
    <x v="31"/>
    <x v="1"/>
    <s v="Request for company background and financial data"/>
    <s v="Alethea Tan"/>
    <x v="0"/>
    <s v="Tan.Alethea@bcg.com"/>
    <d v="2020-02-06T00:00:00"/>
    <n v="43864.988437499997"/>
    <n v="1"/>
  </r>
  <r>
    <x v="33"/>
    <x v="1"/>
    <s v="Vendor assessment"/>
    <s v="Berrada Sofia"/>
    <x v="14"/>
    <s v="Berrada.Sofia@bcg.com"/>
    <d v="2020-02-06T00:00:00"/>
    <n v="43865.448344907411"/>
    <n v="6"/>
  </r>
  <r>
    <x v="39"/>
    <x v="1"/>
    <s v="Research Request"/>
    <s v="Hara Takaaki"/>
    <x v="0"/>
    <s v="Hara.Takaaki@bcg.com"/>
    <d v="2020-02-06T00:00:00"/>
    <n v="43865.498611111114"/>
    <n v="7"/>
  </r>
  <r>
    <x v="40"/>
    <x v="1"/>
    <s v="Locations"/>
    <s v="Dolezalek Lorenz"/>
    <x v="0"/>
    <s v="Dolezalek.Lorenz@bcg.com"/>
    <d v="2020-02-06T00:00:00"/>
    <n v="43865.622673611113"/>
    <n v="3"/>
  </r>
  <r>
    <x v="42"/>
    <x v="1"/>
    <s v="EVMP peugeout citroen platform"/>
    <s v="Alessandro Ghirardi"/>
    <x v="0"/>
    <s v="Ghirardi.Alessandro@bcg.com"/>
    <d v="2020-02-06T00:00:00"/>
    <n v="43865.841689814813"/>
    <n v="1"/>
  </r>
  <r>
    <x v="43"/>
    <x v="1"/>
    <s v="Warehouses geodis"/>
    <s v="Hajar Khairallah"/>
    <x v="0"/>
    <s v="Khairallah.Hajar@bcg.com"/>
    <d v="2020-02-06T00:00:00"/>
    <n v="43865.953634259262"/>
    <n v="10"/>
  </r>
  <r>
    <x v="45"/>
    <x v="1"/>
    <s v="Support needed"/>
    <s v="Giovanni Massari "/>
    <x v="0"/>
    <s v="Massari.Giovanni@bcg.com"/>
    <d v="2020-02-06T00:00:00"/>
    <n v="43867.513958333337"/>
    <n v="1.5"/>
  </r>
  <r>
    <x v="52"/>
    <x v="1"/>
    <s v="Bio-pharmaceutical Regulatory Processes"/>
    <s v="den Heijer Brad"/>
    <x v="23"/>
    <s v="denHeijer.Brad@bcg.com"/>
    <d v="2020-02-06T00:00:00"/>
    <n v="43866.462789351855"/>
    <n v="5"/>
  </r>
  <r>
    <x v="53"/>
    <x v="1"/>
    <s v="Research for ESG/SDGs management of Global mega-bank"/>
    <s v="Yusuke Sato"/>
    <x v="24"/>
    <s v="Sato.Yusuke@bcg.com"/>
    <d v="2020-02-06T00:00:00"/>
    <n v="43866.530775462961"/>
    <n v="2.5"/>
  </r>
  <r>
    <x v="54"/>
    <x v="1"/>
    <s v="Telco pricing"/>
    <s v="Mujera Shirley"/>
    <x v="0"/>
    <s v="Mujera.Shirley@bcg.com"/>
    <d v="2020-02-06T00:00:00"/>
    <n v="43866.705995370372"/>
    <n v="10"/>
  </r>
  <r>
    <x v="55"/>
    <x v="1"/>
    <s v="Evaluserve question"/>
    <s v="Nikhil Jain"/>
    <x v="0"/>
    <s v="Jain.Nikhil3@bcg.com"/>
    <d v="2020-02-06T00:00:00"/>
    <n v="43866.97011574074"/>
    <n v="1.5"/>
  </r>
  <r>
    <x v="56"/>
    <x v="1"/>
    <s v="Key players in Durable Medical Equipment"/>
    <s v="Knopp Lisa"/>
    <x v="25"/>
    <s v="Knopp.Lisa@bcg.com"/>
    <d v="2020-02-06T00:00:00"/>
    <s v=""/>
    <n v="5"/>
  </r>
  <r>
    <x v="57"/>
    <x v="1"/>
    <s v="FW: Urgent Request Engine to sales mapping"/>
    <s v="Harsh Shah2"/>
    <x v="0"/>
    <s v="Shah.Harsh2@bcg.com+91 99 4567 6954"/>
    <d v="2020-02-06T00:00:00"/>
    <n v="43867.607430555552"/>
    <n v="7"/>
  </r>
  <r>
    <x v="58"/>
    <x v="1"/>
    <s v="Timeline of events for Construction Companies"/>
    <s v="Kaustav Ghosh"/>
    <x v="0"/>
    <s v="Ghosh.Kaustav@bcg.com"/>
    <d v="2020-02-06T00:00:00"/>
    <n v="43867.613576388889"/>
    <n v="4"/>
  </r>
  <r>
    <x v="59"/>
    <x v="1"/>
    <s v="FW: RES1064962 - Excel with holidays of Panama for the years 2020 and 2021"/>
    <s v="German Garcia"/>
    <x v="0"/>
    <s v="Garcia.German@bcg.com"/>
    <d v="2020-02-06T00:00:00"/>
    <n v="43867.656608796293"/>
    <n v="2.5"/>
  </r>
  <r>
    <x v="60"/>
    <x v="1"/>
    <s v="Request data search for shipping companies location"/>
    <s v="Hyunkyu Koo "/>
    <x v="26"/>
    <s v="Koo.Hyunkyu@bcg.com"/>
    <d v="2020-02-06T00:00:00"/>
    <n v="43867.561840277776"/>
    <n v="6"/>
  </r>
  <r>
    <x v="61"/>
    <x v="1"/>
    <s v="FW: RES1059688- Need support in collating info for auto ESO companies"/>
    <s v="Rohan Jain"/>
    <x v="0"/>
    <s v="Jain.Rohan2@bcg.com"/>
    <d v="2020-02-06T00:00:00"/>
    <n v="43867.821504629632"/>
    <n v="7.5"/>
  </r>
  <r>
    <x v="62"/>
    <x v="1"/>
    <s v="Digital transformation effect in financials of MM companies"/>
    <s v="Mohan Shyam"/>
    <x v="27"/>
    <s v="Mohan.Shyam@bcg.com"/>
    <d v="2020-02-06T00:00:00"/>
    <s v=""/>
    <n v="2.5"/>
  </r>
  <r>
    <x v="63"/>
    <x v="1"/>
    <s v="SEA IG Newsletter"/>
    <s v="Khushnuma Dordi"/>
    <x v="0"/>
    <s v="Dordi.Khushnuma@bcg.com"/>
    <d v="2020-02-06T00:00:00"/>
    <s v=""/>
    <n v="5"/>
  </r>
  <r>
    <x v="64"/>
    <x v="1"/>
    <s v="SEA FI"/>
    <s v="Kanchanat U-chukanokkun "/>
    <x v="0"/>
    <s v="U-chukanokkun.Kanchanat@bcg.com"/>
    <d v="2020-02-07T00:00:00"/>
    <s v=""/>
    <n v="3.5"/>
  </r>
  <r>
    <x v="3"/>
    <x v="1"/>
    <s v="CI Global_x000d__x000a_"/>
    <s v="Yasmina Langevin"/>
    <x v="0"/>
    <s v="langevin.yasmina@bcg.com"/>
    <d v="2020-02-07T00:00:00"/>
    <s v=""/>
    <n v="18"/>
  </r>
  <r>
    <x v="38"/>
    <x v="1"/>
    <s v="Diagnostic of clinical trial sites"/>
    <s v="Isabel Boero"/>
    <x v="19"/>
    <s v="Boero.Isabel@bcg.com"/>
    <d v="2020-02-07T00:00:00"/>
    <n v="43865.650995370372"/>
    <n v="9"/>
  </r>
  <r>
    <x v="7"/>
    <x v="1"/>
    <s v="Sustainability in CPG"/>
    <s v="Nidhi Singh"/>
    <x v="28"/>
    <s v="Singh.Nidhi@bcg.com"/>
    <d v="2020-02-07T00:00:00"/>
    <n v="43864.464826388888"/>
    <n v="6"/>
  </r>
  <r>
    <x v="9"/>
    <x v="1"/>
    <s v="Industry 4.0 Factories Research"/>
    <s v="Yuta Inumaru"/>
    <x v="2"/>
    <s v="Inumaru.Yuta@bcg.com"/>
    <d v="2020-02-07T00:00:00"/>
    <n v="43864.461238425924"/>
    <n v="8.5"/>
  </r>
  <r>
    <x v="12"/>
    <x v="1"/>
    <s v="RE: [Update] RES1052325: Data request on all sectors"/>
    <s v="Wray Wang"/>
    <x v="4"/>
    <s v="Wang.Wray@bcg.com"/>
    <d v="2020-02-07T00:00:00"/>
    <n v="43864.515532407408"/>
    <n v="10.5"/>
  </r>
  <r>
    <x v="65"/>
    <x v="1"/>
    <s v="Retail SKU Counting"/>
    <s v="Connor Tim"/>
    <x v="29"/>
    <s v="Connor.Tim@bcg.com"/>
    <d v="2020-02-07T00:00:00"/>
    <n v="43864.692129629628"/>
    <n v="6"/>
  </r>
  <r>
    <x v="14"/>
    <x v="1"/>
    <s v="UOB Subsidiary Data Research"/>
    <s v="Lynette Poon"/>
    <x v="0"/>
    <s v="Poon.Lynette@bcg.com"/>
    <d v="2020-02-07T00:00:00"/>
    <n v="43864.472314814811"/>
    <n v="2.5"/>
  </r>
  <r>
    <x v="29"/>
    <x v="1"/>
    <s v="Non government support for Victorian bushfire affected communities"/>
    <s v="Kayne Hardwood"/>
    <x v="12"/>
    <s v="Harwood.Kayne@bcg.com"/>
    <d v="2020-02-07T00:00:00"/>
    <n v="43864.720127314817"/>
    <n v="3"/>
  </r>
  <r>
    <x v="66"/>
    <x v="1"/>
    <s v="Research for R&amp;D spend"/>
    <s v="Yang Fangqi"/>
    <x v="30"/>
    <s v="Yang.Fangqi@bcg.com"/>
    <d v="2020-02-07T00:00:00"/>
    <n v="43865.601689814815"/>
    <n v="1"/>
  </r>
  <r>
    <x v="43"/>
    <x v="1"/>
    <s v="Warehouses geodis"/>
    <s v="Hajar Khairallah"/>
    <x v="0"/>
    <s v="Khairallah.Hajar@bcg.com"/>
    <d v="2020-02-07T00:00:00"/>
    <n v="43865.953634259262"/>
    <n v="5"/>
  </r>
  <r>
    <x v="52"/>
    <x v="1"/>
    <s v="Bio-pharmaceutical Regulatory Processes"/>
    <s v="den Heijer Brad"/>
    <x v="23"/>
    <s v="denHeijer.Brad@bcg.com"/>
    <d v="2020-02-07T00:00:00"/>
    <n v="43866.462789351855"/>
    <n v="5"/>
  </r>
  <r>
    <x v="54"/>
    <x v="1"/>
    <s v="Telco pricing"/>
    <s v="Mujera Shirley"/>
    <x v="0"/>
    <s v="Mujera.Shirley@bcg.com"/>
    <d v="2020-02-07T00:00:00"/>
    <n v="43866.705995370372"/>
    <n v="7"/>
  </r>
  <r>
    <x v="60"/>
    <x v="1"/>
    <s v="Request data search for shipping companies location"/>
    <s v="Hyunkyu Koo "/>
    <x v="26"/>
    <s v="Koo.Hyunkyu@bcg.com"/>
    <d v="2020-02-07T00:00:00"/>
    <n v="43867.561840277776"/>
    <n v="8"/>
  </r>
  <r>
    <x v="61"/>
    <x v="1"/>
    <s v="FW: RES1059688- Need support in collating info for auto ESO companies"/>
    <s v="Rohan Jain"/>
    <x v="0"/>
    <s v="Jain.Rohan2@bcg.com"/>
    <d v="2020-02-07T00:00:00"/>
    <n v="43867.821504629632"/>
    <n v="21"/>
  </r>
  <r>
    <x v="67"/>
    <x v="1"/>
    <s v="Micro-lending"/>
    <s v="Teng Wong Hay"/>
    <x v="31"/>
    <s v="Wong.HayTeng@bcg.com"/>
    <d v="2020-02-07T00:00:00"/>
    <n v="43867.788275462961"/>
    <n v="3"/>
  </r>
  <r>
    <x v="68"/>
    <x v="1"/>
    <s v="Aggregates, Asphalt Plant Holding Companies"/>
    <s v="Sina Golkari"/>
    <x v="32"/>
    <s v="Golkari.Sina@bcg.com"/>
    <d v="2020-02-07T00:00:00"/>
    <n v="43868.444861111115"/>
    <n v="5.5"/>
  </r>
  <r>
    <x v="69"/>
    <x v="1"/>
    <s v="Abbott Research"/>
    <s v="Onafeko Reni"/>
    <x v="33"/>
    <s v="Onafeko.Reni@bcg.com"/>
    <d v="2020-02-07T00:00:00"/>
    <n v="43867.848912037036"/>
    <n v="2"/>
  </r>
  <r>
    <x v="70"/>
    <x v="1"/>
    <s v="Company Research"/>
    <s v="Vekilov Dessy"/>
    <x v="34"/>
    <s v="Vekilov.Dessy@bcg.com"/>
    <d v="2020-02-07T00:00:00"/>
    <n v="43867.994583333333"/>
    <n v="3"/>
  </r>
  <r>
    <x v="71"/>
    <x v="1"/>
    <s v="Proteomic databases"/>
    <s v="Azraa Chaudhury"/>
    <x v="7"/>
    <s v="Chaudhury.Azraa@bcg.com"/>
    <d v="2020-02-07T00:00:00"/>
    <n v="43868.109756944446"/>
    <n v="4"/>
  </r>
  <r>
    <x v="72"/>
    <x v="1"/>
    <s v="Market size data and growth rates"/>
    <s v="McGovern Audrey (Hoiles)"/>
    <x v="35"/>
    <s v="McGovern.Audrey@bcg.com"/>
    <d v="2020-02-07T00:00:00"/>
    <n v="43868.469513888886"/>
    <n v="7.5"/>
  </r>
  <r>
    <x v="62"/>
    <x v="1"/>
    <s v="Digital transformation effect in financials of MM companies"/>
    <s v="Mohan Shyam"/>
    <x v="27"/>
    <s v="Mohan.Shyam@bcg.com"/>
    <d v="2020-02-07T00:00:00"/>
    <s v=""/>
    <n v="4.5"/>
  </r>
  <r>
    <x v="73"/>
    <x v="1"/>
    <s v="Request RES1065192: Urgent request."/>
    <s v="Zeina Baydoun"/>
    <x v="0"/>
    <s v="Baydoun.Zeina@bcg.com"/>
    <d v="2020-02-07T00:00:00"/>
    <n v="43868.528113425928"/>
    <n v="4.5"/>
  </r>
  <r>
    <x v="74"/>
    <x v="1"/>
    <s v="KSA tourism specific data/ Other worldwide destinations tourism specific data"/>
    <s v="Wissam Bechara"/>
    <x v="36"/>
    <s v="Bechara.Wissam@bcg.com"/>
    <d v="2020-02-07T00:00:00"/>
    <n v="43868.856886574074"/>
    <n v="18"/>
  </r>
  <r>
    <x v="75"/>
    <x v="1"/>
    <s v="Digital Payments Landscape Benchmarks"/>
    <s v="Vaishnavi Sagar"/>
    <x v="37"/>
    <s v="Vaishnavi.Sagar@bcg.com"/>
    <d v="2020-02-07T00:00:00"/>
    <s v=""/>
    <n v="3"/>
  </r>
  <r>
    <x v="1"/>
    <x v="1"/>
    <s v="Thailand Newsletter"/>
    <s v="Suyanee Hachavanich"/>
    <x v="0"/>
    <s v="Hachavanich.Suyanee@bcg.com"/>
    <d v="2020-02-10T00:00:00"/>
    <s v=""/>
    <n v="2"/>
  </r>
  <r>
    <x v="2"/>
    <x v="1"/>
    <s v="TMT Newsletter"/>
    <s v="Anurag gaur"/>
    <x v="0"/>
    <s v="Gaur.Anurag@bcg.com"/>
    <d v="2020-02-10T00:00:00"/>
    <s v=""/>
    <n v="2"/>
  </r>
  <r>
    <x v="3"/>
    <x v="1"/>
    <s v="CI Global_x000d__x000a_"/>
    <s v="Yasmina Langevin"/>
    <x v="0"/>
    <s v="langevin.yasmina@bcg.com"/>
    <d v="2020-02-10T00:00:00"/>
    <s v=""/>
    <n v="13"/>
  </r>
  <r>
    <x v="4"/>
    <x v="1"/>
    <s v="Weekly Reports"/>
    <s v="Multiple Requestors"/>
    <x v="0"/>
    <s v="Schachtner.Michael@bcg.com"/>
    <d v="2020-02-10T00:00:00"/>
    <s v=""/>
    <n v="1"/>
  </r>
  <r>
    <x v="50"/>
    <x v="1"/>
    <s v="Market research*"/>
    <s v="Eraldo Cavalli"/>
    <x v="0"/>
    <s v="Cavalli.Eraldo@bcg.com"/>
    <d v="2020-02-10T00:00:00"/>
    <n v="43866.840011574073"/>
    <n v="1"/>
  </r>
  <r>
    <x v="38"/>
    <x v="1"/>
    <s v="Diagnostic of clinical trial sites"/>
    <s v="Isabel Boero"/>
    <x v="19"/>
    <s v="Boero.Isabel@bcg.com"/>
    <d v="2020-02-10T00:00:00"/>
    <n v="43865.650995370372"/>
    <n v="8"/>
  </r>
  <r>
    <x v="9"/>
    <x v="1"/>
    <s v="Industry 4.0 Factories Research"/>
    <s v="Yuta Inumaru"/>
    <x v="2"/>
    <s v="Inumaru.Yuta@bcg.com"/>
    <d v="2020-02-10T00:00:00"/>
    <n v="43864.461238425924"/>
    <n v="7"/>
  </r>
  <r>
    <x v="12"/>
    <x v="1"/>
    <s v="RE: [Update] RES1052325: Data request on all sectors"/>
    <s v="Wray Wang"/>
    <x v="4"/>
    <s v="Wang.Wray@bcg.com"/>
    <d v="2020-02-10T00:00:00"/>
    <n v="43864.515532407408"/>
    <n v="4"/>
  </r>
  <r>
    <x v="60"/>
    <x v="1"/>
    <s v="Request data search for shipping companies location"/>
    <s v="Hyunkyu Koo "/>
    <x v="26"/>
    <s v="Koo.Hyunkyu@bcg.com"/>
    <d v="2020-02-10T00:00:00"/>
    <n v="43867.561840277776"/>
    <n v="7.5"/>
  </r>
  <r>
    <x v="72"/>
    <x v="1"/>
    <s v="Market size data and growth rates"/>
    <s v="McGovern Audrey (Hoiles)"/>
    <x v="35"/>
    <s v="McGovern.Audrey@bcg.com"/>
    <d v="2020-02-10T00:00:00"/>
    <n v="43868.469513888886"/>
    <n v="4.5"/>
  </r>
  <r>
    <x v="73"/>
    <x v="1"/>
    <s v="Request RES1065192: Urgent request."/>
    <s v="Zeina Baydoun"/>
    <x v="0"/>
    <s v="Baydoun.Zeina@bcg.com"/>
    <d v="2020-02-10T00:00:00"/>
    <n v="43868.528113425928"/>
    <n v="4"/>
  </r>
  <r>
    <x v="76"/>
    <x v="1"/>
    <s v="Research for DBSs own developed digital solution or invention to digital companies"/>
    <s v="Takahiro Watanabe"/>
    <x v="24"/>
    <s v="Watanabe.Takahiro@bcg.com"/>
    <d v="2020-02-10T00:00:00"/>
    <n v="43872.505312499998"/>
    <n v="5"/>
  </r>
  <r>
    <x v="74"/>
    <x v="1"/>
    <s v="KSA tourism specific data/ Other worldwide destinations tourism specific data"/>
    <s v="Wissam Bechara"/>
    <x v="36"/>
    <s v="Bechara.Wissam@bcg.com"/>
    <d v="2020-02-10T00:00:00"/>
    <n v="43868.856886574074"/>
    <n v="6"/>
  </r>
  <r>
    <x v="77"/>
    <x v="1"/>
    <s v="Material screening- Ferro Alloys and AL"/>
    <s v="Sri Ganesh LB"/>
    <x v="0"/>
    <s v="SriGanesh.LB@bcg.com"/>
    <d v="2020-02-10T00:00:00"/>
    <n v="43871.427141203705"/>
    <n v="7"/>
  </r>
  <r>
    <x v="78"/>
    <x v="1"/>
    <s v="Revenue break-up for tobacco company"/>
    <s v="Amber Chourasia "/>
    <x v="0"/>
    <s v="Chourasia.Amber@bcg.com"/>
    <d v="2020-02-10T00:00:00"/>
    <n v="43868.84584490741"/>
    <n v="5"/>
  </r>
  <r>
    <x v="79"/>
    <x v="1"/>
    <s v="Toronto Raptors and NBA popularity around the world"/>
    <s v="Misha Hosain"/>
    <x v="38"/>
    <s v="Hosain.Misha@bcg.com"/>
    <d v="2020-02-10T00:00:00"/>
    <n v="43869.067766203705"/>
    <n v="7.5"/>
  </r>
  <r>
    <x v="80"/>
    <x v="1"/>
    <s v="Find revenue of fintech companies"/>
    <s v="Romain Tancre "/>
    <x v="39"/>
    <s v="Tancre.Romain@bcg.com"/>
    <d v="2020-02-10T00:00:00"/>
    <n v="43871.463541666664"/>
    <n v="3.5"/>
  </r>
  <r>
    <x v="81"/>
    <x v="1"/>
    <s v="Cybersecurity competitors benchmark"/>
    <s v="Shang Camille"/>
    <x v="40"/>
    <s v="Shang.Camille@bcg.com"/>
    <d v="2020-02-10T00:00:00"/>
    <n v="43871.462083333332"/>
    <n v="4"/>
  </r>
  <r>
    <x v="82"/>
    <x v="1"/>
    <s v="research "/>
    <s v="Mazzotta Marisa"/>
    <x v="41"/>
    <s v="Mazzotta.Marisa@bcg.com"/>
    <d v="2020-02-10T00:00:00"/>
    <n v="43871.470243055555"/>
    <n v="5.5"/>
  </r>
  <r>
    <x v="83"/>
    <x v="1"/>
    <s v="Your help needed - Activities in famous belvederes"/>
    <s v="Bouslama Zineb"/>
    <x v="42"/>
    <s v="Bouslama.Zineb@bcg.com"/>
    <d v="2020-02-10T00:00:00"/>
    <s v=""/>
    <n v="7"/>
  </r>
  <r>
    <x v="75"/>
    <x v="1"/>
    <s v="Digital Payments Landscape Benchmarks"/>
    <s v="Vaishnavi Sagar"/>
    <x v="37"/>
    <s v="Vaishnavi.Sagar@bcg.com"/>
    <d v="2020-02-10T00:00:00"/>
    <s v=""/>
    <n v="8"/>
  </r>
  <r>
    <x v="3"/>
    <x v="1"/>
    <s v="CI Global_x000d__x000a_"/>
    <s v="Yasmina Langevin"/>
    <x v="0"/>
    <s v="langevin.yasmina@bcg.com"/>
    <d v="2020-02-11T00:00:00"/>
    <s v=""/>
    <n v="14"/>
  </r>
  <r>
    <x v="38"/>
    <x v="1"/>
    <s v="Diagnostic of clinical trial sites"/>
    <s v="Isabel Boero"/>
    <x v="19"/>
    <s v="Boero.Isabel@bcg.com"/>
    <d v="2020-02-11T00:00:00"/>
    <n v="43865.650995370372"/>
    <n v="14"/>
  </r>
  <r>
    <x v="43"/>
    <x v="1"/>
    <s v="Warehouses geodis"/>
    <s v="Hajar Khairallah"/>
    <x v="0"/>
    <s v="Khairallah.Hajar@bcg.com"/>
    <d v="2020-02-11T00:00:00"/>
    <n v="43865.953634259262"/>
    <n v="1.5"/>
  </r>
  <r>
    <x v="60"/>
    <x v="1"/>
    <s v="Request data search for shipping companies location"/>
    <s v="Hyunkyu Koo "/>
    <x v="26"/>
    <s v="Koo.Hyunkyu@bcg.com"/>
    <d v="2020-02-11T00:00:00"/>
    <n v="43867.561840277776"/>
    <n v="10"/>
  </r>
  <r>
    <x v="72"/>
    <x v="1"/>
    <s v="Market size data and growth rates"/>
    <s v="McGovern Audrey (Hoiles)"/>
    <x v="35"/>
    <s v="McGovern.Audrey@bcg.com"/>
    <d v="2020-02-11T00:00:00"/>
    <n v="43868.469513888886"/>
    <n v="8"/>
  </r>
  <r>
    <x v="73"/>
    <x v="1"/>
    <s v="Request RES1065192: Urgent request."/>
    <s v="Zeina Baydoun"/>
    <x v="0"/>
    <s v="Baydoun.Zeina@bcg.com"/>
    <d v="2020-02-11T00:00:00"/>
    <n v="43868.528113425928"/>
    <n v="3.5"/>
  </r>
  <r>
    <x v="74"/>
    <x v="1"/>
    <s v="KSA tourism specific data/ Other worldwide destinations tourism specific data"/>
    <s v="Wissam Bechara"/>
    <x v="36"/>
    <s v="Bechara.Wissam@bcg.com"/>
    <d v="2020-02-11T00:00:00"/>
    <n v="43868.856886574074"/>
    <n v="4"/>
  </r>
  <r>
    <x v="77"/>
    <x v="1"/>
    <s v="Material screening- Ferro Alloys and AL"/>
    <s v="Sri Ganesh LB"/>
    <x v="0"/>
    <s v="SriGanesh.LB@bcg.com"/>
    <d v="2020-02-11T00:00:00"/>
    <n v="43871.427141203705"/>
    <n v="8.5"/>
  </r>
  <r>
    <x v="80"/>
    <x v="1"/>
    <s v="Find revenue of fintech companies"/>
    <s v="Romain Tancre "/>
    <x v="39"/>
    <s v="Tancre.Romain@bcg.com"/>
    <d v="2020-02-11T00:00:00"/>
    <n v="43871.463541666664"/>
    <n v="4.5"/>
  </r>
  <r>
    <x v="81"/>
    <x v="1"/>
    <s v="Cybersecurity competitors benchmark"/>
    <s v="Shang Camille"/>
    <x v="40"/>
    <s v="Shang.Camille@bcg.com"/>
    <d v="2020-02-11T00:00:00"/>
    <n v="43871.462083333332"/>
    <n v="7.5"/>
  </r>
  <r>
    <x v="82"/>
    <x v="1"/>
    <s v="research "/>
    <s v="Mazzotta Marisa"/>
    <x v="41"/>
    <s v="Mazzotta.Marisa@bcg.com"/>
    <d v="2020-02-11T00:00:00"/>
    <n v="43871.470243055555"/>
    <n v="8.5"/>
  </r>
  <r>
    <x v="83"/>
    <x v="1"/>
    <s v="Your help needed - Activities in famous belvederes"/>
    <s v="Bouslama Zineb"/>
    <x v="42"/>
    <s v="Bouslama.Zineb@bcg.com"/>
    <d v="2020-02-11T00:00:00"/>
    <s v=""/>
    <n v="7.5"/>
  </r>
  <r>
    <x v="75"/>
    <x v="1"/>
    <s v="Digital Payments Landscape Benchmarks"/>
    <s v="Vaishnavi Sagar"/>
    <x v="37"/>
    <s v="Vaishnavi.Sagar@bcg.com"/>
    <d v="2020-02-11T00:00:00"/>
    <s v=""/>
    <n v="5"/>
  </r>
  <r>
    <x v="84"/>
    <x v="1"/>
    <s v="Look for R&amp;D spend and Revenues for a list of companies"/>
    <s v="Antoni Walton"/>
    <x v="43"/>
    <s v="Walton.Antoni@bcg.com"/>
    <d v="2020-02-11T00:00:00"/>
    <n v="43871.999108796299"/>
    <n v="7"/>
  </r>
  <r>
    <x v="85"/>
    <x v="1"/>
    <s v="Deal Value Look up"/>
    <s v="Nathan Gagnon"/>
    <x v="0"/>
    <s v="Gagnon.Nathan@bcg.com"/>
    <d v="2020-02-11T00:00:00"/>
    <s v=""/>
    <n v="5"/>
  </r>
  <r>
    <x v="86"/>
    <x v="1"/>
    <s v="company reserach"/>
    <s v="Spindler Laura"/>
    <x v="44"/>
    <s v="Spindler.Laura@bcg.com"/>
    <d v="2020-02-11T00:00:00"/>
    <n v="43872.084097222221"/>
    <n v="1.5"/>
  </r>
  <r>
    <x v="87"/>
    <x v="1"/>
    <s v="Price list audio equipment"/>
    <s v="Fuchs Christina"/>
    <x v="45"/>
    <s v="Fuchs.Christina@bcg.com"/>
    <d v="2020-02-11T00:00:00"/>
    <n v="43872.142094907409"/>
    <n v="3.5"/>
  </r>
  <r>
    <x v="88"/>
    <x v="1"/>
    <s v="Revenues players"/>
    <s v="Fuchs Christina"/>
    <x v="45"/>
    <s v="Fuchs.Christina@bcg.com"/>
    <d v="2020-02-11T00:00:00"/>
    <n v="43872.14534722222"/>
    <n v="1.5"/>
  </r>
  <r>
    <x v="89"/>
    <x v="1"/>
    <s v="Data capture for Equinor"/>
    <s v="Harrison Quitman"/>
    <x v="46"/>
    <s v="Quitman.Harrison@bcg.com"/>
    <d v="2020-02-11T00:00:00"/>
    <n v="43872.149108796293"/>
    <n v="5"/>
  </r>
  <r>
    <x v="90"/>
    <x v="1"/>
    <s v="EValueServe request : Store growth in the U.S"/>
    <s v="Claire Beskin"/>
    <x v="0"/>
    <s v="Beskin.Claire@bcg.com"/>
    <d v="2020-02-11T00:00:00"/>
    <n v="43872.152256944442"/>
    <n v="11"/>
  </r>
  <r>
    <x v="91"/>
    <x v="1"/>
    <s v="policies in countries for Tobacco"/>
    <s v="Chourasia Amber"/>
    <x v="0"/>
    <s v="Chourasia.Amber@bcg.com"/>
    <d v="2020-02-11T00:00:00"/>
    <n v="43872.441921296297"/>
    <n v="7"/>
  </r>
  <r>
    <x v="92"/>
    <x v="1"/>
    <s v="Wordcount from the annual report of telco companies"/>
    <s v="Rai Amit"/>
    <x v="0"/>
    <s v="Rai.Amit@bcg.com"/>
    <d v="2020-02-11T00:00:00"/>
    <n v="43872.78329861111"/>
    <n v="3"/>
  </r>
  <r>
    <x v="93"/>
    <x v="1"/>
    <s v="Cosmetics Manufacturing Equipment Research "/>
    <s v="Yuta Inumaru"/>
    <x v="0"/>
    <s v="Inumaru.Yuta@bcg.com"/>
    <d v="2020-02-11T00:00:00"/>
    <n v="43872.794930555552"/>
    <n v="6.5"/>
  </r>
  <r>
    <x v="3"/>
    <x v="1"/>
    <s v="CI Global_x000d__x000a_"/>
    <s v="Yasmina Langevin"/>
    <x v="0"/>
    <s v="langevin.yasmina@bcg.com"/>
    <d v="2020-02-12T00:00:00"/>
    <s v=""/>
    <n v="13"/>
  </r>
  <r>
    <x v="72"/>
    <x v="1"/>
    <s v="Market size data and growth rates"/>
    <s v="McGovern Audrey (Hoiles)"/>
    <x v="35"/>
    <s v="McGovern.Audrey@bcg.com"/>
    <d v="2020-02-12T00:00:00"/>
    <n v="43868.469513888886"/>
    <n v="6.5"/>
  </r>
  <r>
    <x v="74"/>
    <x v="1"/>
    <s v="KSA tourism specific data/ Other worldwide destinations tourism specific data"/>
    <s v="Wissam Bechara"/>
    <x v="36"/>
    <s v="Bechara.Wissam@bcg.com"/>
    <d v="2020-02-12T00:00:00"/>
    <n v="43868.856886574074"/>
    <n v="4.5"/>
  </r>
  <r>
    <x v="75"/>
    <x v="1"/>
    <s v="Digital Payments Landscape Benchmarks"/>
    <s v="Vaishnavi Sagar"/>
    <x v="37"/>
    <s v="Vaishnavi.Sagar@bcg.com"/>
    <d v="2020-02-12T00:00:00"/>
    <s v=""/>
    <n v="5.5"/>
  </r>
  <r>
    <x v="84"/>
    <x v="1"/>
    <s v="Look for R&amp;D spend and Revenues for a list of companies"/>
    <s v="Antoni Walton"/>
    <x v="43"/>
    <s v="Walton.Antoni@bcg.com"/>
    <d v="2020-02-12T00:00:00"/>
    <n v="43871.999108796299"/>
    <n v="3"/>
  </r>
  <r>
    <x v="89"/>
    <x v="1"/>
    <s v="Data capture for Equinor"/>
    <s v="Harrison Quitman"/>
    <x v="46"/>
    <s v="Quitman.Harrison@bcg.com"/>
    <d v="2020-02-12T00:00:00"/>
    <n v="43872.149108796293"/>
    <n v="5.5"/>
  </r>
  <r>
    <x v="94"/>
    <x v="1"/>
    <s v="Data request"/>
    <s v="Danielle Evans"/>
    <x v="0"/>
    <s v="Evans.Danielle@bcg.com"/>
    <d v="2020-02-12T00:00:00"/>
    <n v="43872.468171296299"/>
    <n v="12"/>
  </r>
  <r>
    <x v="91"/>
    <x v="1"/>
    <s v="policies in countries for Tobacco"/>
    <s v="Chourasia Amber"/>
    <x v="0"/>
    <s v="Chourasia.Amber@bcg.com"/>
    <d v="2020-02-12T00:00:00"/>
    <n v="43872.441921296297"/>
    <n v="6"/>
  </r>
  <r>
    <x v="92"/>
    <x v="1"/>
    <s v="Wordcount from the annual report of telco companies"/>
    <s v="Rai Amit"/>
    <x v="0"/>
    <s v="Rai.Amit@bcg.com"/>
    <d v="2020-02-12T00:00:00"/>
    <n v="43872.78329861111"/>
    <n v="1"/>
  </r>
  <r>
    <x v="95"/>
    <x v="1"/>
    <s v="Sourcing: office boys in United Arab Emirates"/>
    <s v="Balena Ademir"/>
    <x v="47"/>
    <s v="Balena.Ademir@bcg.com"/>
    <d v="2020-02-12T00:00:00"/>
    <n v="43872.589467592596"/>
    <n v="8"/>
  </r>
  <r>
    <x v="96"/>
    <x v="1"/>
    <s v="Average wages across cities"/>
    <s v="Brian Chester"/>
    <x v="48"/>
    <s v="Chester.Brian@bcg.com"/>
    <d v="2020-02-12T00:00:00"/>
    <n v="43873.049733796295"/>
    <n v="3"/>
  </r>
  <r>
    <x v="97"/>
    <x v="1"/>
    <s v="Help creating a list of assets in forestry &amp; agriculture in 6 Local Government Areas in NSW, Austral"/>
    <s v="Riseley James"/>
    <x v="0"/>
    <s v="Riseley.James@bcg.com"/>
    <d v="2020-02-12T00:00:00"/>
    <n v="43873.109803240739"/>
    <n v="13"/>
  </r>
  <r>
    <x v="98"/>
    <x v="1"/>
    <s v="Computational protein engineering technology"/>
    <s v="Chaudhury Azraa"/>
    <x v="7"/>
    <s v="Chaudhury.Azraa@bcg.com"/>
    <d v="2020-02-12T00:00:00"/>
    <n v="43873.451122685183"/>
    <n v="5"/>
  </r>
  <r>
    <x v="99"/>
    <x v="1"/>
    <s v="Scan for acquisition targets"/>
    <s v="Ashwin Halgeri"/>
    <x v="49"/>
    <s v="Halgeri.Ashwin@bcg.com"/>
    <d v="2020-02-12T00:00:00"/>
    <n v="43873.466562499998"/>
    <n v="7"/>
  </r>
  <r>
    <x v="100"/>
    <x v="1"/>
    <s v="Request: Market Size / Top Players for Highly Concentrated Industries"/>
    <s v="Nissim Ray"/>
    <x v="0"/>
    <s v="Ray.Nissim@bcg.com"/>
    <d v="2020-02-12T00:00:00"/>
    <n v="43873.469953703701"/>
    <n v="8"/>
  </r>
  <r>
    <x v="101"/>
    <x v="1"/>
    <s v="RE: [Request] Company profile data"/>
    <s v="Shing Chun Kan"/>
    <x v="50"/>
    <s v="Estrellita.Vania@bcg.com"/>
    <d v="2020-02-12T00:00:00"/>
    <n v="43873.494722222225"/>
    <n v="18"/>
  </r>
  <r>
    <x v="102"/>
    <x v="1"/>
    <s v="Company size details"/>
    <s v="Urvashi Chauhan"/>
    <x v="51"/>
    <s v="Chauhan.Urvashi@bcg.com"/>
    <d v="2020-02-12T00:00:00"/>
    <s v=""/>
    <n v="4"/>
  </r>
  <r>
    <x v="103"/>
    <x v="1"/>
    <s v="Benchmarking of countries"/>
    <s v="Urvashi Chauhan"/>
    <x v="3"/>
    <s v="Chauhan.Urvashi@bcg.com"/>
    <d v="2020-02-12T00:00:00"/>
    <s v=""/>
    <n v="3"/>
  </r>
  <r>
    <x v="104"/>
    <x v="1"/>
    <s v="Change in Consumer Distrust/Net Trust Score overtime"/>
    <s v="Joyce Guo"/>
    <x v="52"/>
    <s v="Guo.Joyce@bcg.com"/>
    <d v="2020-02-12T00:00:00"/>
    <n v="43873.551296296297"/>
    <n v="4"/>
  </r>
  <r>
    <x v="105"/>
    <x v="1"/>
    <s v="Archive reports"/>
    <s v="Guo Joyce"/>
    <x v="52"/>
    <s v="Guo.Joyce@bcg.com"/>
    <d v="2020-02-12T00:00:00"/>
    <n v="43873.700127314813"/>
    <n v="1.5"/>
  </r>
  <r>
    <x v="106"/>
    <x v="1"/>
    <s v="RES1068798 - MarketAxess data pull request."/>
    <s v="Mtichell Rose"/>
    <x v="0"/>
    <s v="Rose.Mitch@bcg.com"/>
    <d v="2020-02-12T00:00:00"/>
    <s v=""/>
    <n v="7"/>
  </r>
  <r>
    <x v="107"/>
    <x v="1"/>
    <s v="Research request for mid-term strategy plan"/>
    <s v="Sangyoung Lee"/>
    <x v="0"/>
    <s v="Lee.Sangyoung@bcg.com"/>
    <d v="2020-02-12T00:00:00"/>
    <s v=""/>
    <n v="1"/>
  </r>
  <r>
    <x v="108"/>
    <x v="1"/>
    <s v="Revenue Growth"/>
    <s v="Abby Antony"/>
    <x v="53"/>
    <s v="Antony.Abby@bcg.com"/>
    <d v="2020-02-12T00:00:00"/>
    <s v=""/>
    <n v="7"/>
  </r>
  <r>
    <x v="3"/>
    <x v="1"/>
    <s v="CI Global_x000d__x000a_"/>
    <s v="Yasmina Langevin"/>
    <x v="0"/>
    <s v="langevin.yasmina@bcg.com"/>
    <d v="2020-02-13T00:00:00"/>
    <s v=""/>
    <n v="7"/>
  </r>
  <r>
    <x v="65"/>
    <x v="1"/>
    <s v="Retail SKU Counting"/>
    <s v="Connor Tim"/>
    <x v="29"/>
    <s v="Connor.Tim@bcg.com"/>
    <d v="2020-02-13T00:00:00"/>
    <n v="43864.692129629628"/>
    <n v="3"/>
  </r>
  <r>
    <x v="72"/>
    <x v="1"/>
    <s v="Market size data and growth rates"/>
    <s v="McGovern Audrey (Hoiles)"/>
    <x v="35"/>
    <s v="McGovern.Audrey@bcg.com"/>
    <d v="2020-02-13T00:00:00"/>
    <n v="43868.469513888886"/>
    <n v="4.5"/>
  </r>
  <r>
    <x v="74"/>
    <x v="1"/>
    <s v="KSA tourism specific data/ Other worldwide destinations tourism specific data"/>
    <s v="Wissam Bechara"/>
    <x v="36"/>
    <s v="Bechara.Wissam@bcg.com"/>
    <d v="2020-02-13T00:00:00"/>
    <n v="43868.856886574074"/>
    <n v="3"/>
  </r>
  <r>
    <x v="94"/>
    <x v="1"/>
    <s v="Data request"/>
    <s v="Danielle Evans"/>
    <x v="0"/>
    <s v="Evans.Danielle@bcg.com"/>
    <d v="2020-02-13T00:00:00"/>
    <n v="43872.468171296299"/>
    <n v="5"/>
  </r>
  <r>
    <x v="109"/>
    <x v="1"/>
    <s v="List of  gen. merch and specialty store companies  (retail) in the US"/>
    <s v="Mopuri Abhinav"/>
    <x v="54"/>
    <s v="Mopuri.Abhinav@bcg.com"/>
    <d v="2020-02-13T00:00:00"/>
    <n v="43872.907939814817"/>
    <n v="8"/>
  </r>
  <r>
    <x v="98"/>
    <x v="1"/>
    <s v="Computational protein engineering technology"/>
    <s v="Chaudhury Azraa"/>
    <x v="7"/>
    <s v="Chaudhury.Azraa@bcg.com"/>
    <d v="2020-02-13T00:00:00"/>
    <n v="43873.451122685183"/>
    <n v="8"/>
  </r>
  <r>
    <x v="99"/>
    <x v="1"/>
    <s v="Scan for acquisition targets"/>
    <s v="Ashwin Halgeri"/>
    <x v="49"/>
    <s v="Halgeri.Ashwin@bcg.com"/>
    <d v="2020-02-13T00:00:00"/>
    <n v="43873.466562499998"/>
    <n v="12.5"/>
  </r>
  <r>
    <x v="100"/>
    <x v="1"/>
    <s v="Request: Market Size / Top Players for Highly Concentrated Industries"/>
    <s v="Nissim Ray"/>
    <x v="0"/>
    <s v="Ray.Nissim@bcg.com"/>
    <d v="2020-02-13T00:00:00"/>
    <n v="43873.469953703701"/>
    <n v="3"/>
  </r>
  <r>
    <x v="101"/>
    <x v="1"/>
    <s v="RE: [Request] Company profile data"/>
    <s v="Shing Chun Kan"/>
    <x v="50"/>
    <s v="Estrellita.Vania@bcg.com"/>
    <d v="2020-02-13T00:00:00"/>
    <n v="43873.494722222225"/>
    <n v="14"/>
  </r>
  <r>
    <x v="110"/>
    <x v="1"/>
    <s v="Help on getting coordinates from addresses"/>
    <s v="Verbitskiy Dmitriy"/>
    <x v="0"/>
    <s v="Verbitskiy.Dmitriy@bcg.com"/>
    <d v="2020-02-13T00:00:00"/>
    <n v="43873.694189814814"/>
    <n v="7"/>
  </r>
  <r>
    <x v="107"/>
    <x v="1"/>
    <s v="Research request for mid-term strategy plan"/>
    <s v="Sangyoung Lee"/>
    <x v="0"/>
    <s v="Lee.Sangyoung@bcg.com"/>
    <d v="2020-02-13T00:00:00"/>
    <s v=""/>
    <n v="6"/>
  </r>
  <r>
    <x v="111"/>
    <x v="1"/>
    <s v="Automotive Market Sales Data"/>
    <s v="Seohyun Choi"/>
    <x v="0"/>
    <s v="Choi.Seohyun@bcg.com"/>
    <d v="2020-02-13T00:00:00"/>
    <s v=""/>
    <n v="2.5"/>
  </r>
  <r>
    <x v="112"/>
    <x v="1"/>
    <s v="Automotive OEM Display adoption data"/>
    <s v="Seohyun Choi"/>
    <x v="0"/>
    <s v="Choi.Seohyun@bcg.com"/>
    <d v="2020-02-13T00:00:00"/>
    <s v=""/>
    <n v="3"/>
  </r>
  <r>
    <x v="113"/>
    <x v="1"/>
    <s v="Automotive Display Rising Trend Research Request"/>
    <s v="Choi Seohyun"/>
    <x v="0"/>
    <s v="Choi.Seohyun@bcg.com"/>
    <d v="2020-02-13T00:00:00"/>
    <s v=""/>
    <n v="7"/>
  </r>
  <r>
    <x v="114"/>
    <x v="1"/>
    <s v="Retailer profiles"/>
    <s v="Ben Eppler"/>
    <x v="54"/>
    <s v="Eppler.Ben@bcg.com"/>
    <d v="2020-02-13T00:00:00"/>
    <s v=""/>
    <n v="11"/>
  </r>
  <r>
    <x v="115"/>
    <x v="1"/>
    <s v="Competitor research in the navy sector"/>
    <s v="Gianluca Manca"/>
    <x v="55"/>
    <s v="manca.gianluca@bcg.combcg.com"/>
    <d v="2020-02-13T00:00:00"/>
    <s v=""/>
    <n v="5"/>
  </r>
  <r>
    <x v="116"/>
    <x v="1"/>
    <s v="Support | Showcase analysis"/>
    <s v="Ketterer Christian"/>
    <x v="56"/>
    <s v="Ketterer.Christian@bcg.com"/>
    <d v="2020-02-13T00:00:00"/>
    <s v=""/>
    <n v="5.5"/>
  </r>
  <r>
    <x v="117"/>
    <x v="1"/>
    <s v="Number of employees at a holding company level for specified energy companies"/>
    <s v="Sam Burke"/>
    <x v="57"/>
    <s v="Burke.Sam@bcg.com"/>
    <d v="2020-02-13T00:00:00"/>
    <s v=""/>
    <n v="4"/>
  </r>
  <r>
    <x v="118"/>
    <x v="1"/>
    <s v="Delivery driver wages by US city / DMA"/>
    <s v="Andrew Hennion"/>
    <x v="58"/>
    <s v="Hennion.Andrew@bcg.com"/>
    <d v="2020-02-13T00:00:00"/>
    <s v=""/>
    <n v="8"/>
  </r>
  <r>
    <x v="119"/>
    <x v="1"/>
    <s v="High Performance Alloy for electronic products"/>
    <s v="Victor Monas"/>
    <x v="59"/>
    <s v="monas.victor@bcg.com"/>
    <d v="2020-02-13T00:00:00"/>
    <s v=""/>
    <n v="2"/>
  </r>
  <r>
    <x v="120"/>
    <x v="1"/>
    <s v="Assistance in finding country specific market data for biopharma"/>
    <s v="Blom Mathias"/>
    <x v="60"/>
    <s v="Blom.Mathias@bcg.com"/>
    <d v="2020-02-13T00:00:00"/>
    <s v=""/>
    <n v="1.5"/>
  </r>
  <r>
    <x v="121"/>
    <x v="1"/>
    <s v="Need help"/>
    <s v="Sidharta Patricia"/>
    <x v="0"/>
    <s v="Sidharta.Patricia@bcg.com"/>
    <d v="2020-02-13T00:00:00"/>
    <s v=""/>
    <n v="3.5"/>
  </r>
  <r>
    <x v="122"/>
    <x v="1"/>
    <s v="Request for the data"/>
    <s v="Park Sohee"/>
    <x v="0"/>
    <s v="Park.Sohee@bcg.com"/>
    <d v="2020-02-13T00:00:00"/>
    <s v=""/>
    <n v="1"/>
  </r>
  <r>
    <x v="123"/>
    <x v="1"/>
    <s v="National AI strategies globally"/>
    <s v="Kaustav Ghosh"/>
    <x v="0"/>
    <s v="Ghosh.Kaustav@bcg.com"/>
    <d v="2020-02-13T00:00:00"/>
    <s v=""/>
    <n v="4"/>
  </r>
  <r>
    <x v="124"/>
    <x v="1"/>
    <s v=" Lookup revenue estimates for a list of private companies"/>
    <s v="Nicholas Moses "/>
    <x v="61"/>
    <s v="Moses.Nicholas@bcg.com"/>
    <d v="2020-02-13T00:00:00"/>
    <s v=""/>
    <n v="5"/>
  </r>
  <r>
    <x v="63"/>
    <x v="1"/>
    <s v="SEA IG Newsletter"/>
    <s v="Khushnuma Dordi"/>
    <x v="0"/>
    <s v="Dordi.Khushnuma@bcg.com"/>
    <d v="2020-02-13T00:00:00"/>
    <s v=""/>
    <n v="5"/>
  </r>
  <r>
    <x v="125"/>
    <x v="1"/>
    <s v="Company research request"/>
    <s v="Mahika Maggon"/>
    <x v="0"/>
    <s v="Maggon.Mahika@bcg.com"/>
    <d v="2020-02-14T00:00:00"/>
    <s v=""/>
    <n v="4.5"/>
  </r>
  <r>
    <x v="64"/>
    <x v="1"/>
    <s v="SEA FI"/>
    <s v="Kanchanat U-chukanokkun "/>
    <x v="0"/>
    <s v="U-chukanokkun.Kanchanat@bcg.com"/>
    <d v="2020-02-14T00:00:00"/>
    <s v=""/>
    <n v="3.5"/>
  </r>
  <r>
    <x v="126"/>
    <x v="1"/>
    <s v="Big Data Newsletter"/>
    <s v="Marcos Fernandez"/>
    <x v="0"/>
    <s v="Fernandez.Marcos@bcg.com"/>
    <d v="2020-02-14T00:00:00"/>
    <s v=""/>
    <n v="2.5"/>
  </r>
  <r>
    <x v="74"/>
    <x v="1"/>
    <s v="KSA tourism specific data/ Other worldwide destinations tourism specific data"/>
    <s v="Wissam Bechara"/>
    <x v="36"/>
    <s v="Bechara.Wissam@bcg.com"/>
    <d v="2020-02-14T00:00:00"/>
    <n v="43868.856886574074"/>
    <n v="3"/>
  </r>
  <r>
    <x v="109"/>
    <x v="1"/>
    <s v="List of  gen. merch and specialty store companies  (retail) in the US"/>
    <s v="Mopuri Abhinav"/>
    <x v="54"/>
    <s v="Mopuri.Abhinav@bcg.com"/>
    <d v="2020-02-14T00:00:00"/>
    <n v="43872.907939814817"/>
    <n v="8"/>
  </r>
  <r>
    <x v="98"/>
    <x v="1"/>
    <s v="Computational protein engineering technology"/>
    <s v="Chaudhury Azraa"/>
    <x v="7"/>
    <s v="Chaudhury.Azraa@bcg.com"/>
    <d v="2020-02-14T00:00:00"/>
    <n v="43873.451122685183"/>
    <n v="8"/>
  </r>
  <r>
    <x v="99"/>
    <x v="1"/>
    <s v="Scan for acquisition targets"/>
    <s v="Ashwin Halgeri"/>
    <x v="49"/>
    <s v="Halgeri.Ashwin@bcg.com"/>
    <d v="2020-02-14T00:00:00"/>
    <n v="43873.466562499998"/>
    <n v="12.5"/>
  </r>
  <r>
    <x v="110"/>
    <x v="1"/>
    <s v="Help on getting coordinates from addresses"/>
    <s v="Verbitskiy Dmitriy"/>
    <x v="0"/>
    <s v="Verbitskiy.Dmitriy@bcg.com"/>
    <d v="2020-02-14T00:00:00"/>
    <n v="43873.694189814814"/>
    <n v="7"/>
  </r>
  <r>
    <x v="107"/>
    <x v="1"/>
    <s v="Research request for mid-term strategy plan"/>
    <s v="Sangyoung Lee"/>
    <x v="0"/>
    <s v="Lee.Sangyoung@bcg.com"/>
    <d v="2020-02-14T00:00:00"/>
    <s v=""/>
    <n v="8.5"/>
  </r>
  <r>
    <x v="114"/>
    <x v="1"/>
    <s v="Retailer profiles"/>
    <s v="Ben Eppler"/>
    <x v="54"/>
    <s v="Eppler.Ben@bcg.com"/>
    <d v="2020-02-14T00:00:00"/>
    <s v=""/>
    <n v="11"/>
  </r>
  <r>
    <x v="116"/>
    <x v="1"/>
    <s v="Support | Showcase analysis"/>
    <s v="Ketterer Christian"/>
    <x v="56"/>
    <s v="Ketterer.Christian@bcg.com"/>
    <d v="2020-02-14T00:00:00"/>
    <s v=""/>
    <n v="2.5"/>
  </r>
  <r>
    <x v="118"/>
    <x v="1"/>
    <s v="Delivery driver wages by US city / DMA"/>
    <s v="Andrew Hennion"/>
    <x v="58"/>
    <s v="Hennion.Andrew@bcg.com"/>
    <d v="2020-02-14T00:00:00"/>
    <s v=""/>
    <n v="6"/>
  </r>
  <r>
    <x v="121"/>
    <x v="1"/>
    <s v="Need help"/>
    <s v="Sidharta Patricia"/>
    <x v="0"/>
    <s v="Sidharta.Patricia@bcg.com"/>
    <d v="2020-02-14T00:00:00"/>
    <s v=""/>
    <n v="2"/>
  </r>
  <r>
    <x v="124"/>
    <x v="1"/>
    <s v=" Lookup revenue estimates for a list of private companies"/>
    <s v="Nicholas Moses "/>
    <x v="61"/>
    <s v="Moses.Nicholas@bcg.com"/>
    <d v="2020-02-14T00:00:00"/>
    <s v=""/>
    <n v="8"/>
  </r>
  <r>
    <x v="127"/>
    <x v="1"/>
    <s v="Private Company Info &amp; Carbon Reporting"/>
    <s v="Eileen Cowdery"/>
    <x v="13"/>
    <s v="Cowdery.Eileen@bcg.com"/>
    <d v="2020-02-14T00:00:00"/>
    <s v=""/>
    <n v="5"/>
  </r>
  <r>
    <x v="128"/>
    <x v="1"/>
    <s v="Research request_IT application vendors"/>
    <s v="Manjunath Hema"/>
    <x v="62"/>
    <s v="Manjunath.Hema@bcg.com"/>
    <d v="2020-02-14T00:00:00"/>
    <s v=""/>
    <n v="9"/>
  </r>
  <r>
    <x v="129"/>
    <x v="1"/>
    <s v="Carbon emissions reduction levers/use cases and respective reduction potential"/>
    <s v="Moon Zhang"/>
    <x v="63"/>
    <s v="Zhang.Moon@bcg.com"/>
    <d v="2020-02-14T00:00:00"/>
    <s v=""/>
    <n v="3.5"/>
  </r>
  <r>
    <x v="130"/>
    <x v="1"/>
    <s v="Swedish GDP"/>
    <s v="Clement Gandolfo"/>
    <x v="0"/>
    <s v="Gandolfo.Clement@bcg.com"/>
    <d v="2020-02-14T00:00:00"/>
    <s v=""/>
    <n v="2"/>
  </r>
  <r>
    <x v="131"/>
    <x v="1"/>
    <s v="Project Marvel | Evalueserve_x000d__x000a_"/>
    <s v="Emlyn Folkes"/>
    <x v="0"/>
    <s v="Folkes.Emlyn@bcg.com"/>
    <d v="2020-02-14T00:00:00"/>
    <s v=""/>
    <n v="11.5"/>
  </r>
  <r>
    <x v="132"/>
    <x v="1"/>
    <s v="AI drug discovery"/>
    <s v="Azraa Chaudhury"/>
    <x v="7"/>
    <s v="Chaudhury.Azraa@bcg.com"/>
    <d v="2020-02-14T00:00:00"/>
    <s v=""/>
    <n v="7"/>
  </r>
  <r>
    <x v="133"/>
    <x v="1"/>
    <s v="Data request"/>
    <s v="Danielle Evans"/>
    <x v="0"/>
    <s v="Evans.Danielle@bcg.com"/>
    <d v="2020-02-14T00:00:00"/>
    <s v=""/>
    <n v="12"/>
  </r>
  <r>
    <x v="134"/>
    <x v="1"/>
    <s v="Region of insurtech players"/>
    <s v="Rishabh Sharma"/>
    <x v="0"/>
    <s v="Sharma.Rishabh2@bcg.com"/>
    <d v="2020-02-14T00:00:00"/>
    <s v=""/>
    <n v="1.5"/>
  </r>
  <r>
    <x v="135"/>
    <x v="1"/>
    <s v="Help with PIPE pipeline - finding board members"/>
    <s v="Viva Zhou"/>
    <x v="0"/>
    <s v="Zhou.Viva@bcg.com"/>
    <d v="2020-02-14T00:00:00"/>
    <s v=""/>
    <n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F80F98-D084-4CA6-A6B6-97B27C3EE061}" name="PivotTable1" cacheId="1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D6:F144" firstHeaderRow="1" firstDataRow="1" firstDataCol="2"/>
  <pivotFields count="9">
    <pivotField axis="axisRow" compact="0" outline="0" showAll="0" defaultSubtotal="0">
      <items count="349">
        <item m="1" x="260"/>
        <item x="0"/>
        <item x="1"/>
        <item x="2"/>
        <item x="64"/>
        <item x="3"/>
        <item m="1" x="136"/>
        <item m="1" x="148"/>
        <item x="4"/>
        <item m="1" x="241"/>
        <item m="1" x="216"/>
        <item m="1" x="191"/>
        <item x="5"/>
        <item m="1" x="321"/>
        <item m="1" x="253"/>
        <item m="1" x="235"/>
        <item m="1" x="249"/>
        <item m="1" x="197"/>
        <item x="6"/>
        <item m="1" x="301"/>
        <item m="1" x="181"/>
        <item m="1" x="211"/>
        <item m="1" x="234"/>
        <item m="1" x="263"/>
        <item m="1" x="254"/>
        <item m="1" x="308"/>
        <item m="1" x="160"/>
        <item m="1" x="192"/>
        <item m="1" x="256"/>
        <item m="1" x="276"/>
        <item m="1" x="194"/>
        <item m="1" x="344"/>
        <item m="1" x="144"/>
        <item m="1" x="298"/>
        <item m="1" x="312"/>
        <item m="1" x="271"/>
        <item m="1" x="295"/>
        <item m="1" x="247"/>
        <item m="1" x="314"/>
        <item m="1" x="261"/>
        <item m="1" x="175"/>
        <item m="1" x="267"/>
        <item m="1" x="182"/>
        <item m="1" x="198"/>
        <item m="1" x="323"/>
        <item m="1" x="242"/>
        <item m="1" x="345"/>
        <item m="1" x="335"/>
        <item m="1" x="176"/>
        <item m="1" x="229"/>
        <item m="1" x="208"/>
        <item m="1" x="268"/>
        <item m="1" x="288"/>
        <item m="1" x="139"/>
        <item m="1" x="326"/>
        <item x="50"/>
        <item m="1" x="315"/>
        <item m="1" x="303"/>
        <item m="1" x="327"/>
        <item m="1" x="339"/>
        <item m="1" x="209"/>
        <item m="1" x="152"/>
        <item m="1" x="274"/>
        <item m="1" x="310"/>
        <item m="1" x="272"/>
        <item m="1" x="184"/>
        <item m="1" x="170"/>
        <item m="1" x="195"/>
        <item m="1" x="302"/>
        <item m="1" x="329"/>
        <item m="1" x="178"/>
        <item m="1" x="219"/>
        <item m="1" x="137"/>
        <item m="1" x="188"/>
        <item m="1" x="309"/>
        <item m="1" x="165"/>
        <item m="1" x="299"/>
        <item m="1" x="183"/>
        <item m="1" x="231"/>
        <item m="1" x="336"/>
        <item m="1" x="227"/>
        <item m="1" x="282"/>
        <item m="1" x="250"/>
        <item m="1" x="324"/>
        <item m="1" x="264"/>
        <item m="1" x="153"/>
        <item m="1" x="220"/>
        <item m="1" x="185"/>
        <item m="1" x="277"/>
        <item m="1" x="214"/>
        <item m="1" x="212"/>
        <item m="1" x="154"/>
        <item m="1" x="193"/>
        <item m="1" x="179"/>
        <item m="1" x="149"/>
        <item m="1" x="289"/>
        <item m="1" x="199"/>
        <item m="1" x="265"/>
        <item m="1" x="304"/>
        <item m="1" x="243"/>
        <item m="1" x="325"/>
        <item m="1" x="173"/>
        <item m="1" x="161"/>
        <item m="1" x="210"/>
        <item m="1" x="200"/>
        <item m="1" x="215"/>
        <item m="1" x="150"/>
        <item m="1" x="140"/>
        <item m="1" x="305"/>
        <item m="1" x="290"/>
        <item m="1" x="300"/>
        <item m="1" x="278"/>
        <item m="1" x="340"/>
        <item m="1" x="291"/>
        <item m="1" x="201"/>
        <item m="1" x="318"/>
        <item m="1" x="306"/>
        <item m="1" x="346"/>
        <item m="1" x="138"/>
        <item x="38"/>
        <item m="1" x="146"/>
        <item m="1" x="186"/>
        <item m="1" x="166"/>
        <item m="1" x="262"/>
        <item m="1" x="228"/>
        <item m="1" x="189"/>
        <item m="1" x="236"/>
        <item m="1" x="279"/>
        <item m="1" x="204"/>
        <item m="1" x="328"/>
        <item m="1" x="292"/>
        <item m="1" x="222"/>
        <item m="1" x="347"/>
        <item m="1" x="322"/>
        <item m="1" x="141"/>
        <item m="1" x="180"/>
        <item m="1" x="319"/>
        <item m="1" x="171"/>
        <item m="1" x="330"/>
        <item m="1" x="283"/>
        <item m="1" x="244"/>
        <item m="1" x="316"/>
        <item m="1" x="232"/>
        <item m="1" x="221"/>
        <item m="1" x="237"/>
        <item m="1" x="252"/>
        <item x="7"/>
        <item m="1" x="162"/>
        <item m="1" x="296"/>
        <item m="1" x="317"/>
        <item m="1" x="155"/>
        <item m="1" x="257"/>
        <item m="1" x="337"/>
        <item m="1" x="190"/>
        <item m="1" x="196"/>
        <item m="1" x="280"/>
        <item m="1" x="145"/>
        <item m="1" x="213"/>
        <item m="1" x="341"/>
        <item m="1" x="297"/>
        <item m="1" x="320"/>
        <item m="1" x="225"/>
        <item m="1" x="163"/>
        <item m="1" x="167"/>
        <item m="1" x="342"/>
        <item m="1" x="164"/>
        <item m="1" x="269"/>
        <item x="51"/>
        <item m="1" x="286"/>
        <item m="1" x="259"/>
        <item m="1" x="147"/>
        <item m="1" x="151"/>
        <item m="1" x="172"/>
        <item m="1" x="217"/>
        <item m="1" x="343"/>
        <item m="1" x="307"/>
        <item m="1" x="177"/>
        <item m="1" x="248"/>
        <item m="1" x="338"/>
        <item m="1" x="331"/>
        <item m="1" x="142"/>
        <item m="1" x="293"/>
        <item m="1" x="218"/>
        <item x="27"/>
        <item m="1" x="332"/>
        <item m="1" x="143"/>
        <item m="1" x="156"/>
        <item m="1" x="223"/>
        <item m="1" x="157"/>
        <item m="1" x="270"/>
        <item m="1" x="238"/>
        <item m="1" x="202"/>
        <item m="1" x="168"/>
        <item m="1" x="348"/>
        <item m="1" x="333"/>
        <item m="1" x="245"/>
        <item m="1" x="169"/>
        <item m="1" x="205"/>
        <item m="1" x="226"/>
        <item m="1" x="203"/>
        <item x="63"/>
        <item m="1" x="311"/>
        <item m="1" x="255"/>
        <item m="1" x="206"/>
        <item m="1" x="158"/>
        <item m="1" x="284"/>
        <item x="8"/>
        <item m="1" x="273"/>
        <item m="1" x="275"/>
        <item m="1" x="266"/>
        <item m="1" x="251"/>
        <item x="9"/>
        <item m="1" x="334"/>
        <item x="28"/>
        <item m="1" x="313"/>
        <item m="1" x="258"/>
        <item x="11"/>
        <item m="1" x="187"/>
        <item m="1" x="207"/>
        <item x="10"/>
        <item m="1" x="159"/>
        <item m="1" x="224"/>
        <item m="1" x="246"/>
        <item m="1" x="233"/>
        <item m="1" x="285"/>
        <item x="13"/>
        <item m="1" x="239"/>
        <item x="12"/>
        <item x="14"/>
        <item x="15"/>
        <item x="16"/>
        <item x="17"/>
        <item x="18"/>
        <item x="19"/>
        <item x="20"/>
        <item x="21"/>
        <item x="22"/>
        <item x="23"/>
        <item x="24"/>
        <item x="25"/>
        <item x="65"/>
        <item x="29"/>
        <item x="30"/>
        <item x="31"/>
        <item x="32"/>
        <item x="33"/>
        <item m="1" x="281"/>
        <item x="34"/>
        <item x="35"/>
        <item x="36"/>
        <item x="37"/>
        <item x="39"/>
        <item x="40"/>
        <item x="41"/>
        <item x="42"/>
        <item x="43"/>
        <item x="44"/>
        <item x="45"/>
        <item x="46"/>
        <item x="47"/>
        <item x="48"/>
        <item x="52"/>
        <item x="53"/>
        <item x="54"/>
        <item x="55"/>
        <item x="56"/>
        <item x="57"/>
        <item m="1" x="294"/>
        <item m="1" x="174"/>
        <item m="1" x="230"/>
        <item m="1" x="240"/>
        <item m="1" x="287"/>
        <item x="58"/>
        <item x="60"/>
        <item x="67"/>
        <item x="69"/>
        <item x="70"/>
        <item x="71"/>
        <item x="72"/>
        <item x="26"/>
        <item x="49"/>
        <item x="59"/>
        <item x="61"/>
        <item x="62"/>
        <item x="66"/>
        <item x="68"/>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s>
      <extLst>
        <ext xmlns:x14="http://schemas.microsoft.com/office/spreadsheetml/2009/9/main" uri="{2946ED86-A175-432a-8AC1-64E0C546D7DE}">
          <x14:pivotField fillDownLabels="1"/>
        </ext>
      </extLst>
    </pivotField>
    <pivotField compact="0" outline="0" showAll="0">
      <items count="3">
        <item x="0"/>
        <item x="1"/>
        <item t="default"/>
      </items>
    </pivotField>
    <pivotField compact="0" outline="0" showAll="0"/>
    <pivotField compact="0" outline="0" showAll="0"/>
    <pivotField axis="axisRow" compact="0" outline="0" showAll="0" defaultSubtotal="0">
      <items count="156">
        <item x="0"/>
        <item m="1" x="136"/>
        <item x="63"/>
        <item x="25"/>
        <item x="21"/>
        <item m="1" x="149"/>
        <item m="1" x="80"/>
        <item m="1" x="132"/>
        <item m="1" x="139"/>
        <item m="1" x="95"/>
        <item m="1" x="81"/>
        <item x="22"/>
        <item x="1"/>
        <item x="28"/>
        <item m="1" x="116"/>
        <item m="1" x="138"/>
        <item m="1" x="100"/>
        <item m="1" x="69"/>
        <item m="1" x="91"/>
        <item m="1" x="74"/>
        <item m="1" x="140"/>
        <item m="1" x="101"/>
        <item m="1" x="72"/>
        <item m="1" x="131"/>
        <item m="1" x="126"/>
        <item m="1" x="108"/>
        <item m="1" x="115"/>
        <item m="1" x="71"/>
        <item m="1" x="153"/>
        <item m="1" x="146"/>
        <item m="1" x="154"/>
        <item m="1" x="94"/>
        <item x="56"/>
        <item m="1" x="82"/>
        <item m="1" x="104"/>
        <item m="1" x="145"/>
        <item m="1" x="113"/>
        <item m="1" x="143"/>
        <item m="1" x="106"/>
        <item m="1" x="86"/>
        <item x="6"/>
        <item m="1" x="64"/>
        <item m="1" x="105"/>
        <item m="1" x="92"/>
        <item m="1" x="122"/>
        <item m="1" x="96"/>
        <item m="1" x="150"/>
        <item m="1" x="147"/>
        <item m="1" x="65"/>
        <item m="1" x="77"/>
        <item m="1" x="87"/>
        <item m="1" x="109"/>
        <item x="4"/>
        <item m="1" x="68"/>
        <item x="31"/>
        <item x="19"/>
        <item m="1" x="144"/>
        <item m="1" x="85"/>
        <item m="1" x="110"/>
        <item m="1" x="97"/>
        <item m="1" x="102"/>
        <item m="1" x="152"/>
        <item m="1" x="148"/>
        <item m="1" x="123"/>
        <item m="1" x="83"/>
        <item m="1" x="70"/>
        <item m="1" x="155"/>
        <item m="1" x="78"/>
        <item m="1" x="133"/>
        <item x="38"/>
        <item m="1" x="119"/>
        <item m="1" x="129"/>
        <item m="1" x="88"/>
        <item m="1" x="125"/>
        <item x="20"/>
        <item x="44"/>
        <item m="1" x="128"/>
        <item m="1" x="127"/>
        <item m="1" x="135"/>
        <item m="1" x="66"/>
        <item m="1" x="99"/>
        <item m="1" x="90"/>
        <item m="1" x="141"/>
        <item m="1" x="107"/>
        <item m="1" x="67"/>
        <item m="1" x="151"/>
        <item x="8"/>
        <item m="1" x="79"/>
        <item m="1" x="134"/>
        <item x="54"/>
        <item m="1" x="75"/>
        <item m="1" x="112"/>
        <item m="1" x="121"/>
        <item m="1" x="118"/>
        <item m="1" x="114"/>
        <item x="11"/>
        <item m="1" x="84"/>
        <item m="1" x="98"/>
        <item x="32"/>
        <item m="1" x="124"/>
        <item m="1" x="137"/>
        <item m="1" x="103"/>
        <item m="1" x="93"/>
        <item m="1" x="73"/>
        <item m="1" x="111"/>
        <item m="1" x="117"/>
        <item x="2"/>
        <item x="7"/>
        <item m="1" x="130"/>
        <item m="1" x="76"/>
        <item m="1" x="89"/>
        <item x="3"/>
        <item m="1" x="120"/>
        <item x="5"/>
        <item x="9"/>
        <item x="10"/>
        <item x="29"/>
        <item x="12"/>
        <item x="13"/>
        <item x="14"/>
        <item x="18"/>
        <item x="15"/>
        <item x="16"/>
        <item x="17"/>
        <item x="23"/>
        <item x="24"/>
        <item x="36"/>
        <item m="1" x="142"/>
        <item x="26"/>
        <item x="33"/>
        <item x="34"/>
        <item x="35"/>
        <item x="27"/>
        <item x="30"/>
        <item x="37"/>
        <item x="39"/>
        <item x="40"/>
        <item x="41"/>
        <item x="42"/>
        <item x="43"/>
        <item x="45"/>
        <item x="46"/>
        <item x="47"/>
        <item x="48"/>
        <item x="49"/>
        <item x="50"/>
        <item x="51"/>
        <item x="52"/>
        <item x="53"/>
        <item x="55"/>
        <item x="57"/>
        <item x="58"/>
        <item x="59"/>
        <item x="60"/>
        <item x="61"/>
        <item x="62"/>
      </items>
    </pivotField>
    <pivotField compact="0" outline="0" showAll="0"/>
    <pivotField compact="0" numFmtId="14" outline="0" showAll="0" defaultSubtotal="0">
      <extLst>
        <ext xmlns:x14="http://schemas.microsoft.com/office/spreadsheetml/2009/9/main" uri="{2946ED86-A175-432a-8AC1-64E0C546D7DE}">
          <x14:pivotField fillDownLabels="1"/>
        </ext>
      </extLst>
    </pivotField>
    <pivotField compact="0" outline="0" showAll="0"/>
    <pivotField dataField="1" compact="0" outline="0" showAll="0"/>
  </pivotFields>
  <rowFields count="2">
    <field x="0"/>
    <field x="4"/>
  </rowFields>
  <rowItems count="138">
    <i>
      <x v="1"/>
      <x/>
    </i>
    <i>
      <x v="2"/>
      <x/>
    </i>
    <i>
      <x v="3"/>
      <x/>
    </i>
    <i>
      <x v="4"/>
      <x/>
    </i>
    <i>
      <x v="5"/>
      <x/>
    </i>
    <i>
      <x v="8"/>
      <x/>
    </i>
    <i>
      <x v="12"/>
      <x/>
    </i>
    <i>
      <x v="18"/>
      <x v="12"/>
    </i>
    <i>
      <x v="55"/>
      <x/>
    </i>
    <i>
      <x v="119"/>
      <x v="55"/>
    </i>
    <i>
      <x v="146"/>
      <x/>
    </i>
    <i r="1">
      <x v="13"/>
    </i>
    <i>
      <x v="167"/>
      <x v="11"/>
    </i>
    <i>
      <x v="183"/>
      <x v="95"/>
    </i>
    <i>
      <x v="200"/>
      <x/>
    </i>
    <i>
      <x v="206"/>
      <x/>
    </i>
    <i>
      <x v="211"/>
      <x v="106"/>
    </i>
    <i>
      <x v="213"/>
      <x v="107"/>
    </i>
    <i>
      <x v="216"/>
      <x/>
    </i>
    <i>
      <x v="219"/>
      <x v="111"/>
    </i>
    <i>
      <x v="225"/>
      <x/>
    </i>
    <i>
      <x v="227"/>
      <x v="52"/>
    </i>
    <i>
      <x v="228"/>
      <x/>
    </i>
    <i>
      <x v="229"/>
      <x/>
    </i>
    <i>
      <x v="230"/>
      <x/>
    </i>
    <i>
      <x v="231"/>
      <x v="113"/>
    </i>
    <i>
      <x v="232"/>
      <x v="40"/>
    </i>
    <i>
      <x v="233"/>
      <x v="107"/>
    </i>
    <i>
      <x v="234"/>
      <x v="107"/>
    </i>
    <i>
      <x v="235"/>
      <x v="86"/>
    </i>
    <i>
      <x v="236"/>
      <x v="114"/>
    </i>
    <i>
      <x v="237"/>
      <x/>
    </i>
    <i>
      <x v="238"/>
      <x v="115"/>
    </i>
    <i>
      <x v="239"/>
      <x/>
    </i>
    <i>
      <x v="240"/>
      <x v="116"/>
    </i>
    <i>
      <x v="241"/>
      <x v="117"/>
    </i>
    <i>
      <x v="242"/>
      <x/>
    </i>
    <i>
      <x v="243"/>
      <x/>
    </i>
    <i>
      <x v="244"/>
      <x v="118"/>
    </i>
    <i>
      <x v="245"/>
      <x v="119"/>
    </i>
    <i>
      <x v="247"/>
      <x v="121"/>
    </i>
    <i>
      <x v="248"/>
      <x v="122"/>
    </i>
    <i>
      <x v="249"/>
      <x v="123"/>
    </i>
    <i>
      <x v="250"/>
      <x v="120"/>
    </i>
    <i>
      <x v="251"/>
      <x/>
    </i>
    <i>
      <x v="252"/>
      <x/>
    </i>
    <i>
      <x v="253"/>
      <x/>
    </i>
    <i>
      <x v="254"/>
      <x/>
    </i>
    <i>
      <x v="255"/>
      <x/>
    </i>
    <i>
      <x v="256"/>
      <x v="74"/>
    </i>
    <i>
      <x v="257"/>
      <x/>
    </i>
    <i>
      <x v="258"/>
      <x/>
    </i>
    <i>
      <x v="259"/>
      <x/>
    </i>
    <i>
      <x v="260"/>
      <x/>
    </i>
    <i>
      <x v="261"/>
      <x v="124"/>
    </i>
    <i>
      <x v="262"/>
      <x v="125"/>
    </i>
    <i>
      <x v="263"/>
      <x/>
    </i>
    <i>
      <x v="264"/>
      <x/>
    </i>
    <i>
      <x v="265"/>
      <x v="3"/>
    </i>
    <i>
      <x v="266"/>
      <x/>
    </i>
    <i>
      <x v="272"/>
      <x/>
    </i>
    <i>
      <x v="273"/>
      <x v="128"/>
    </i>
    <i>
      <x v="274"/>
      <x v="54"/>
    </i>
    <i>
      <x v="275"/>
      <x v="129"/>
    </i>
    <i>
      <x v="276"/>
      <x v="130"/>
    </i>
    <i>
      <x v="277"/>
      <x v="107"/>
    </i>
    <i>
      <x v="278"/>
      <x v="131"/>
    </i>
    <i>
      <x v="279"/>
      <x/>
    </i>
    <i>
      <x v="280"/>
      <x v="4"/>
    </i>
    <i>
      <x v="281"/>
      <x/>
    </i>
    <i>
      <x v="282"/>
      <x/>
    </i>
    <i>
      <x v="283"/>
      <x v="132"/>
    </i>
    <i>
      <x v="284"/>
      <x v="133"/>
    </i>
    <i>
      <x v="285"/>
      <x v="98"/>
    </i>
    <i>
      <x v="286"/>
      <x/>
    </i>
    <i>
      <x v="287"/>
      <x v="126"/>
    </i>
    <i>
      <x v="288"/>
      <x v="134"/>
    </i>
    <i>
      <x v="289"/>
      <x v="125"/>
    </i>
    <i>
      <x v="290"/>
      <x/>
    </i>
    <i>
      <x v="291"/>
      <x/>
    </i>
    <i>
      <x v="292"/>
      <x v="69"/>
    </i>
    <i>
      <x v="293"/>
      <x v="135"/>
    </i>
    <i>
      <x v="294"/>
      <x v="136"/>
    </i>
    <i>
      <x v="295"/>
      <x v="137"/>
    </i>
    <i>
      <x v="296"/>
      <x v="138"/>
    </i>
    <i>
      <x v="297"/>
      <x v="139"/>
    </i>
    <i>
      <x v="298"/>
      <x/>
    </i>
    <i>
      <x v="299"/>
      <x v="75"/>
    </i>
    <i>
      <x v="300"/>
      <x v="140"/>
    </i>
    <i>
      <x v="301"/>
      <x v="140"/>
    </i>
    <i>
      <x v="302"/>
      <x v="141"/>
    </i>
    <i>
      <x v="303"/>
      <x/>
    </i>
    <i>
      <x v="304"/>
      <x/>
    </i>
    <i>
      <x v="305"/>
      <x/>
    </i>
    <i>
      <x v="306"/>
      <x/>
    </i>
    <i>
      <x v="307"/>
      <x/>
    </i>
    <i>
      <x v="308"/>
      <x v="142"/>
    </i>
    <i>
      <x v="309"/>
      <x v="143"/>
    </i>
    <i>
      <x v="310"/>
      <x/>
    </i>
    <i>
      <x v="311"/>
      <x v="107"/>
    </i>
    <i>
      <x v="312"/>
      <x v="144"/>
    </i>
    <i>
      <x v="313"/>
      <x/>
    </i>
    <i>
      <x v="314"/>
      <x v="145"/>
    </i>
    <i>
      <x v="315"/>
      <x v="146"/>
    </i>
    <i>
      <x v="316"/>
      <x v="111"/>
    </i>
    <i>
      <x v="317"/>
      <x v="147"/>
    </i>
    <i>
      <x v="318"/>
      <x v="147"/>
    </i>
    <i>
      <x v="319"/>
      <x/>
    </i>
    <i>
      <x v="320"/>
      <x/>
    </i>
    <i>
      <x v="321"/>
      <x v="148"/>
    </i>
    <i>
      <x v="322"/>
      <x v="89"/>
    </i>
    <i>
      <x v="323"/>
      <x/>
    </i>
    <i>
      <x v="324"/>
      <x/>
    </i>
    <i>
      <x v="325"/>
      <x/>
    </i>
    <i>
      <x v="326"/>
      <x/>
    </i>
    <i>
      <x v="327"/>
      <x v="89"/>
    </i>
    <i>
      <x v="328"/>
      <x v="149"/>
    </i>
    <i>
      <x v="329"/>
      <x v="32"/>
    </i>
    <i>
      <x v="330"/>
      <x v="150"/>
    </i>
    <i>
      <x v="331"/>
      <x v="151"/>
    </i>
    <i>
      <x v="332"/>
      <x v="152"/>
    </i>
    <i>
      <x v="333"/>
      <x v="153"/>
    </i>
    <i>
      <x v="334"/>
      <x/>
    </i>
    <i>
      <x v="335"/>
      <x/>
    </i>
    <i>
      <x v="336"/>
      <x/>
    </i>
    <i>
      <x v="337"/>
      <x v="154"/>
    </i>
    <i>
      <x v="338"/>
      <x/>
    </i>
    <i>
      <x v="339"/>
      <x/>
    </i>
    <i>
      <x v="340"/>
      <x v="118"/>
    </i>
    <i>
      <x v="341"/>
      <x v="155"/>
    </i>
    <i>
      <x v="342"/>
      <x v="2"/>
    </i>
    <i>
      <x v="343"/>
      <x/>
    </i>
    <i>
      <x v="344"/>
      <x/>
    </i>
    <i>
      <x v="345"/>
      <x v="107"/>
    </i>
    <i>
      <x v="346"/>
      <x/>
    </i>
    <i>
      <x v="347"/>
      <x/>
    </i>
    <i>
      <x v="348"/>
      <x/>
    </i>
    <i t="grand">
      <x/>
    </i>
  </rowItems>
  <colItems count="1">
    <i/>
  </colItems>
  <dataFields count="1">
    <dataField name="Sum of Billed Hours" fld="8"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C5B976-E8A3-4CBF-83AB-9B68B13CE32E}" name="PivotTable2" cacheId="1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Q6:S390" firstHeaderRow="1" firstDataRow="1" firstDataCol="2"/>
  <pivotFields count="14">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2"/>
        <item m="1" x="5"/>
        <item x="1"/>
        <item x="4"/>
        <item x="3"/>
        <item t="default"/>
      </items>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9">
        <item x="69"/>
        <item x="85"/>
        <item x="17"/>
        <item x="24"/>
        <item x="82"/>
        <item x="90"/>
        <item x="108"/>
        <item x="64"/>
        <item x="86"/>
        <item x="107"/>
        <item x="2"/>
        <item x="66"/>
        <item x="16"/>
        <item x="30"/>
        <item x="0"/>
        <item x="8"/>
        <item x="5"/>
        <item x="32"/>
        <item x="77"/>
        <item x="39"/>
        <item x="34"/>
        <item x="9"/>
        <item x="45"/>
        <item x="50"/>
        <item x="27"/>
        <item x="68"/>
        <item x="1"/>
        <item x="3"/>
        <item x="4"/>
        <item x="6"/>
        <item x="7"/>
        <item x="10"/>
        <item x="11"/>
        <item x="12"/>
        <item x="13"/>
        <item x="14"/>
        <item x="15"/>
        <item x="18"/>
        <item x="19"/>
        <item x="20"/>
        <item x="21"/>
        <item x="22"/>
        <item x="23"/>
        <item x="25"/>
        <item x="26"/>
        <item x="28"/>
        <item x="29"/>
        <item x="31"/>
        <item x="33"/>
        <item x="35"/>
        <item x="36"/>
        <item x="37"/>
        <item x="38"/>
        <item x="40"/>
        <item x="41"/>
        <item x="42"/>
        <item x="43"/>
        <item x="44"/>
        <item x="46"/>
        <item x="47"/>
        <item x="48"/>
        <item x="49"/>
        <item x="51"/>
        <item x="52"/>
        <item x="53"/>
        <item x="54"/>
        <item x="55"/>
        <item x="56"/>
        <item x="57"/>
        <item x="58"/>
        <item x="59"/>
        <item x="60"/>
        <item x="61"/>
        <item x="62"/>
        <item x="63"/>
        <item x="65"/>
        <item x="67"/>
        <item x="70"/>
        <item x="71"/>
        <item x="72"/>
        <item x="73"/>
        <item x="74"/>
        <item x="75"/>
        <item x="76"/>
        <item x="78"/>
        <item x="79"/>
        <item x="80"/>
        <item x="81"/>
        <item x="83"/>
        <item x="84"/>
        <item x="87"/>
        <item x="88"/>
        <item x="89"/>
        <item x="91"/>
        <item x="92"/>
        <item x="93"/>
        <item x="94"/>
        <item x="95"/>
        <item x="96"/>
        <item x="97"/>
        <item x="98"/>
        <item x="99"/>
        <item x="100"/>
        <item x="101"/>
        <item x="102"/>
        <item x="103"/>
        <item x="104"/>
        <item x="105"/>
        <item x="106"/>
        <item x="109"/>
        <item x="110"/>
        <item x="111"/>
        <item x="112"/>
        <item x="113"/>
        <item x="114"/>
        <item x="115"/>
        <item x="116"/>
        <item x="117"/>
        <item x="118"/>
        <item x="119"/>
        <item x="120"/>
        <item x="121"/>
        <item x="122"/>
        <item x="123"/>
        <item x="124"/>
        <item x="125"/>
        <item x="126"/>
        <item x="127"/>
        <item x="128"/>
      </items>
    </pivotField>
    <pivotField axis="axisRow" compact="0" outline="0" showAll="0" defaultSubtotal="0">
      <items count="217">
        <item x="7"/>
        <item x="36"/>
        <item x="32"/>
        <item x="138"/>
        <item x="116"/>
        <item x="81"/>
        <item x="123"/>
        <item x="20"/>
        <item x="78"/>
        <item x="74"/>
        <item x="96"/>
        <item x="106"/>
        <item x="19"/>
        <item x="75"/>
        <item x="77"/>
        <item x="205"/>
        <item x="122"/>
        <item x="44"/>
        <item x="53"/>
        <item x="31"/>
        <item x="98"/>
        <item x="13"/>
        <item x="14"/>
        <item x="64"/>
        <item x="0"/>
        <item x="35"/>
        <item x="191"/>
        <item x="1"/>
        <item x="2"/>
        <item x="3"/>
        <item x="4"/>
        <item x="5"/>
        <item x="6"/>
        <item x="8"/>
        <item x="9"/>
        <item x="10"/>
        <item x="11"/>
        <item x="12"/>
        <item x="15"/>
        <item x="16"/>
        <item x="17"/>
        <item x="18"/>
        <item x="21"/>
        <item x="22"/>
        <item x="23"/>
        <item x="24"/>
        <item x="25"/>
        <item x="26"/>
        <item x="27"/>
        <item x="28"/>
        <item x="29"/>
        <item x="30"/>
        <item x="33"/>
        <item x="34"/>
        <item x="37"/>
        <item x="38"/>
        <item x="39"/>
        <item x="40"/>
        <item x="41"/>
        <item x="42"/>
        <item x="43"/>
        <item x="45"/>
        <item x="46"/>
        <item x="47"/>
        <item x="48"/>
        <item x="49"/>
        <item x="50"/>
        <item x="51"/>
        <item x="52"/>
        <item x="54"/>
        <item x="55"/>
        <item x="56"/>
        <item x="57"/>
        <item x="58"/>
        <item x="59"/>
        <item x="60"/>
        <item x="61"/>
        <item x="62"/>
        <item x="63"/>
        <item x="65"/>
        <item x="66"/>
        <item x="67"/>
        <item x="68"/>
        <item x="69"/>
        <item x="70"/>
        <item x="71"/>
        <item x="72"/>
        <item x="73"/>
        <item x="76"/>
        <item x="79"/>
        <item x="80"/>
        <item x="82"/>
        <item x="83"/>
        <item x="84"/>
        <item x="85"/>
        <item x="86"/>
        <item x="87"/>
        <item x="88"/>
        <item x="89"/>
        <item x="90"/>
        <item x="91"/>
        <item x="92"/>
        <item x="93"/>
        <item x="94"/>
        <item x="95"/>
        <item x="97"/>
        <item x="99"/>
        <item x="100"/>
        <item x="101"/>
        <item x="102"/>
        <item x="103"/>
        <item x="104"/>
        <item x="105"/>
        <item x="107"/>
        <item x="108"/>
        <item x="109"/>
        <item x="110"/>
        <item x="111"/>
        <item x="112"/>
        <item x="113"/>
        <item x="114"/>
        <item x="115"/>
        <item x="117"/>
        <item x="118"/>
        <item x="119"/>
        <item x="120"/>
        <item x="121"/>
        <item x="124"/>
        <item x="125"/>
        <item x="126"/>
        <item x="127"/>
        <item x="128"/>
        <item x="129"/>
        <item x="130"/>
        <item x="131"/>
        <item x="132"/>
        <item x="133"/>
        <item x="134"/>
        <item x="135"/>
        <item x="136"/>
        <item x="137"/>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2"/>
        <item x="193"/>
        <item x="194"/>
        <item x="195"/>
        <item x="196"/>
        <item x="197"/>
        <item x="198"/>
        <item x="199"/>
        <item x="200"/>
        <item x="201"/>
        <item x="202"/>
        <item x="203"/>
        <item x="204"/>
        <item x="206"/>
        <item x="207"/>
        <item x="208"/>
        <item x="209"/>
        <item x="210"/>
        <item x="211"/>
        <item x="212"/>
        <item x="213"/>
        <item x="214"/>
        <item x="215"/>
        <item x="216"/>
      </items>
      <extLst>
        <ext xmlns:x14="http://schemas.microsoft.com/office/spreadsheetml/2009/9/main" uri="{2946ED86-A175-432a-8AC1-64E0C546D7DE}">
          <x14:pivotField fillDownLabels="1"/>
        </ext>
      </extLst>
    </pivotField>
    <pivotField compact="0" outline="0" showAll="0"/>
  </pivotFields>
  <rowFields count="2">
    <field x="12"/>
    <field x="11"/>
  </rowFields>
  <rowItems count="384">
    <i>
      <x/>
      <x/>
    </i>
    <i r="1">
      <x v="14"/>
    </i>
    <i r="1">
      <x v="15"/>
    </i>
    <i r="1">
      <x v="34"/>
    </i>
    <i r="1">
      <x v="42"/>
    </i>
    <i r="1">
      <x v="88"/>
    </i>
    <i r="1">
      <x v="89"/>
    </i>
    <i r="1">
      <x v="97"/>
    </i>
    <i r="1">
      <x v="103"/>
    </i>
    <i r="1">
      <x v="120"/>
    </i>
    <i>
      <x v="1"/>
      <x v="14"/>
    </i>
    <i>
      <x v="2"/>
      <x v="14"/>
    </i>
    <i>
      <x v="3"/>
      <x v="8"/>
    </i>
    <i r="1">
      <x v="14"/>
    </i>
    <i>
      <x v="4"/>
      <x v="14"/>
    </i>
    <i>
      <x v="5"/>
      <x v="14"/>
    </i>
    <i>
      <x v="6"/>
      <x v="14"/>
    </i>
    <i>
      <x v="7"/>
      <x v="14"/>
    </i>
    <i>
      <x v="8"/>
      <x v="14"/>
    </i>
    <i>
      <x v="9"/>
      <x v="14"/>
    </i>
    <i>
      <x v="10"/>
      <x v="14"/>
    </i>
    <i>
      <x v="11"/>
      <x v="14"/>
    </i>
    <i>
      <x v="12"/>
      <x v="2"/>
    </i>
    <i r="1">
      <x v="14"/>
    </i>
    <i>
      <x v="13"/>
      <x v="14"/>
    </i>
    <i>
      <x v="14"/>
      <x v="14"/>
    </i>
    <i>
      <x v="15"/>
      <x v="14"/>
    </i>
    <i>
      <x v="16"/>
      <x v="14"/>
    </i>
    <i r="1">
      <x v="18"/>
    </i>
    <i>
      <x v="17"/>
      <x v="14"/>
    </i>
    <i r="1">
      <x v="19"/>
    </i>
    <i>
      <x v="18"/>
      <x v="14"/>
    </i>
    <i r="1">
      <x v="22"/>
    </i>
    <i>
      <x v="19"/>
      <x v="14"/>
    </i>
    <i r="1">
      <x v="17"/>
    </i>
    <i>
      <x v="20"/>
      <x v="14"/>
    </i>
    <i>
      <x v="21"/>
      <x v="14"/>
    </i>
    <i r="1">
      <x v="24"/>
    </i>
    <i>
      <x v="22"/>
      <x v="14"/>
    </i>
    <i>
      <x v="23"/>
      <x v="14"/>
    </i>
    <i r="1">
      <x v="67"/>
    </i>
    <i>
      <x v="24"/>
      <x v="14"/>
    </i>
    <i r="1">
      <x v="16"/>
    </i>
    <i>
      <x v="25"/>
      <x v="14"/>
    </i>
    <i r="1">
      <x v="37"/>
    </i>
    <i r="1">
      <x v="44"/>
    </i>
    <i r="1">
      <x v="112"/>
    </i>
    <i>
      <x v="26"/>
      <x v="14"/>
    </i>
    <i>
      <x v="27"/>
      <x v="14"/>
    </i>
    <i r="1">
      <x v="30"/>
    </i>
    <i>
      <x v="28"/>
      <x v="14"/>
    </i>
    <i r="1">
      <x v="40"/>
    </i>
    <i>
      <x v="29"/>
      <x v="14"/>
    </i>
    <i r="1">
      <x v="38"/>
    </i>
    <i>
      <x v="30"/>
      <x v="10"/>
    </i>
    <i r="1">
      <x v="14"/>
    </i>
    <i>
      <x v="31"/>
      <x v="14"/>
    </i>
    <i r="1">
      <x v="26"/>
    </i>
    <i>
      <x v="32"/>
      <x v="27"/>
    </i>
    <i>
      <x v="33"/>
      <x v="14"/>
    </i>
    <i r="1">
      <x v="28"/>
    </i>
    <i>
      <x v="34"/>
      <x v="14"/>
    </i>
    <i r="1">
      <x v="29"/>
    </i>
    <i>
      <x v="35"/>
      <x v="14"/>
    </i>
    <i r="1">
      <x v="26"/>
    </i>
    <i>
      <x v="36"/>
      <x v="14"/>
    </i>
    <i>
      <x v="37"/>
      <x v="14"/>
    </i>
    <i r="1">
      <x v="46"/>
    </i>
    <i>
      <x v="38"/>
      <x v="14"/>
    </i>
    <i>
      <x v="39"/>
      <x v="14"/>
    </i>
    <i>
      <x v="40"/>
      <x v="14"/>
    </i>
    <i r="1">
      <x v="28"/>
    </i>
    <i>
      <x v="41"/>
      <x v="14"/>
    </i>
    <i r="1">
      <x v="37"/>
    </i>
    <i>
      <x v="42"/>
      <x v="14"/>
    </i>
    <i r="1">
      <x v="41"/>
    </i>
    <i>
      <x v="43"/>
      <x v="3"/>
    </i>
    <i r="1">
      <x v="14"/>
    </i>
    <i>
      <x v="44"/>
      <x v="14"/>
    </i>
    <i r="1">
      <x v="15"/>
    </i>
    <i>
      <x v="45"/>
      <x v="14"/>
    </i>
    <i r="1">
      <x v="31"/>
    </i>
    <i>
      <x v="46"/>
      <x v="14"/>
    </i>
    <i r="1">
      <x v="36"/>
    </i>
    <i>
      <x v="47"/>
      <x v="14"/>
    </i>
    <i r="1">
      <x v="28"/>
    </i>
    <i>
      <x v="48"/>
      <x v="14"/>
    </i>
    <i r="1">
      <x v="32"/>
    </i>
    <i>
      <x v="49"/>
      <x v="14"/>
    </i>
    <i r="1">
      <x v="39"/>
    </i>
    <i>
      <x v="50"/>
      <x v="12"/>
    </i>
    <i r="1">
      <x v="14"/>
    </i>
    <i>
      <x v="51"/>
      <x v="14"/>
    </i>
    <i r="1">
      <x v="21"/>
    </i>
    <i>
      <x v="52"/>
      <x v="14"/>
    </i>
    <i r="1">
      <x v="28"/>
    </i>
    <i>
      <x v="53"/>
      <x v="14"/>
    </i>
    <i r="1">
      <x v="33"/>
    </i>
    <i>
      <x v="54"/>
      <x v="14"/>
    </i>
    <i r="1">
      <x v="45"/>
    </i>
    <i>
      <x v="55"/>
      <x v="14"/>
    </i>
    <i>
      <x v="56"/>
      <x v="14"/>
    </i>
    <i r="1">
      <x v="35"/>
    </i>
    <i>
      <x v="57"/>
      <x v="14"/>
    </i>
    <i r="1">
      <x v="80"/>
    </i>
    <i>
      <x v="58"/>
      <x v="14"/>
    </i>
    <i r="1">
      <x v="49"/>
    </i>
    <i>
      <x v="59"/>
      <x v="14"/>
    </i>
    <i>
      <x v="60"/>
      <x v="14"/>
    </i>
    <i r="1">
      <x v="47"/>
    </i>
    <i>
      <x v="61"/>
      <x v="14"/>
    </i>
    <i>
      <x v="62"/>
      <x v="14"/>
    </i>
    <i r="1">
      <x v="49"/>
    </i>
    <i>
      <x v="63"/>
      <x v="14"/>
    </i>
    <i r="1">
      <x v="43"/>
    </i>
    <i>
      <x v="64"/>
      <x v="14"/>
    </i>
    <i r="1">
      <x v="48"/>
    </i>
    <i>
      <x v="65"/>
      <x v="13"/>
    </i>
    <i r="1">
      <x v="14"/>
    </i>
    <i>
      <x v="66"/>
      <x v="27"/>
    </i>
    <i>
      <x v="67"/>
      <x v="14"/>
    </i>
    <i r="1">
      <x v="51"/>
    </i>
    <i>
      <x v="68"/>
      <x v="14"/>
    </i>
    <i r="1">
      <x v="58"/>
    </i>
    <i>
      <x v="69"/>
      <x v="14"/>
    </i>
    <i r="1">
      <x v="29"/>
    </i>
    <i>
      <x v="70"/>
      <x v="14"/>
    </i>
    <i>
      <x v="71"/>
      <x v="14"/>
    </i>
    <i r="1">
      <x v="20"/>
    </i>
    <i r="1">
      <x v="60"/>
    </i>
    <i>
      <x v="72"/>
      <x v="14"/>
    </i>
    <i>
      <x v="73"/>
      <x v="14"/>
    </i>
    <i r="1">
      <x v="50"/>
    </i>
    <i>
      <x v="74"/>
      <x v="14"/>
    </i>
    <i>
      <x v="75"/>
      <x v="14"/>
    </i>
    <i r="1">
      <x v="62"/>
    </i>
    <i>
      <x v="76"/>
      <x v="14"/>
    </i>
    <i r="1">
      <x v="55"/>
    </i>
    <i>
      <x v="77"/>
      <x v="14"/>
    </i>
    <i r="1">
      <x v="56"/>
    </i>
    <i>
      <x v="78"/>
      <x v="14"/>
    </i>
    <i r="1">
      <x v="57"/>
    </i>
    <i>
      <x v="79"/>
      <x v="14"/>
    </i>
    <i r="1">
      <x v="64"/>
    </i>
    <i>
      <x v="80"/>
      <x v="14"/>
    </i>
    <i r="1">
      <x v="54"/>
    </i>
    <i>
      <x v="81"/>
      <x v="14"/>
    </i>
    <i>
      <x v="82"/>
      <x v="14"/>
    </i>
    <i>
      <x v="83"/>
      <x v="14"/>
    </i>
    <i r="1">
      <x v="52"/>
    </i>
    <i>
      <x v="84"/>
      <x v="14"/>
    </i>
    <i>
      <x v="85"/>
      <x v="14"/>
    </i>
    <i r="1">
      <x v="76"/>
    </i>
    <i>
      <x v="86"/>
      <x v="14"/>
    </i>
    <i r="1">
      <x v="53"/>
    </i>
    <i>
      <x v="87"/>
      <x v="14"/>
    </i>
    <i>
      <x v="88"/>
      <x v="14"/>
    </i>
    <i r="1">
      <x v="63"/>
    </i>
    <i>
      <x v="89"/>
      <x v="14"/>
    </i>
    <i r="1">
      <x v="25"/>
    </i>
    <i>
      <x v="90"/>
      <x v="14"/>
    </i>
    <i r="1">
      <x v="15"/>
    </i>
    <i>
      <x v="91"/>
      <x v="14"/>
    </i>
    <i r="1">
      <x v="70"/>
    </i>
    <i>
      <x v="92"/>
      <x v="14"/>
    </i>
    <i r="1">
      <x v="61"/>
    </i>
    <i>
      <x v="93"/>
      <x v="14"/>
    </i>
    <i r="1">
      <x v="59"/>
    </i>
    <i>
      <x v="94"/>
      <x v="14"/>
    </i>
    <i r="1">
      <x v="75"/>
    </i>
    <i>
      <x v="95"/>
      <x v="14"/>
    </i>
    <i r="1">
      <x v="69"/>
    </i>
    <i>
      <x v="96"/>
      <x v="14"/>
    </i>
    <i>
      <x v="97"/>
      <x v="14"/>
    </i>
    <i r="1">
      <x v="66"/>
    </i>
    <i>
      <x v="98"/>
      <x v="14"/>
    </i>
    <i r="1">
      <x v="23"/>
    </i>
    <i>
      <x v="99"/>
      <x v="14"/>
    </i>
    <i r="1">
      <x v="74"/>
    </i>
    <i>
      <x v="100"/>
      <x v="14"/>
    </i>
    <i r="1">
      <x v="77"/>
    </i>
    <i r="1">
      <x v="79"/>
    </i>
    <i>
      <x v="101"/>
      <x v="14"/>
    </i>
    <i r="1">
      <x v="82"/>
    </i>
    <i>
      <x v="102"/>
      <x v="65"/>
    </i>
    <i>
      <x v="103"/>
      <x v="15"/>
    </i>
    <i>
      <x v="104"/>
      <x v="11"/>
    </i>
    <i r="1">
      <x v="14"/>
    </i>
    <i>
      <x v="105"/>
      <x v="14"/>
    </i>
    <i r="1">
      <x v="15"/>
    </i>
    <i r="1">
      <x v="73"/>
    </i>
    <i>
      <x v="106"/>
      <x v="14"/>
    </i>
    <i r="1">
      <x v="68"/>
    </i>
    <i>
      <x v="107"/>
      <x v="14"/>
    </i>
    <i r="1">
      <x v="87"/>
    </i>
    <i>
      <x v="108"/>
      <x v="14"/>
    </i>
    <i r="1">
      <x v="72"/>
    </i>
    <i>
      <x v="109"/>
      <x v="14"/>
    </i>
    <i>
      <x v="110"/>
      <x v="14"/>
    </i>
    <i r="1">
      <x v="15"/>
    </i>
    <i>
      <x v="111"/>
      <x v="7"/>
    </i>
    <i r="1">
      <x v="14"/>
    </i>
    <i>
      <x v="112"/>
      <x v="14"/>
    </i>
    <i r="1">
      <x v="89"/>
    </i>
    <i>
      <x v="113"/>
      <x v="14"/>
    </i>
    <i r="1">
      <x v="71"/>
    </i>
    <i>
      <x v="114"/>
      <x v="14"/>
    </i>
    <i r="1">
      <x v="15"/>
    </i>
    <i r="1">
      <x v="99"/>
    </i>
    <i>
      <x v="115"/>
      <x v="14"/>
    </i>
    <i r="1">
      <x v="37"/>
    </i>
    <i>
      <x v="116"/>
      <x v="14"/>
    </i>
    <i r="1">
      <x v="83"/>
    </i>
    <i>
      <x v="117"/>
      <x v="14"/>
    </i>
    <i r="1">
      <x v="78"/>
    </i>
    <i>
      <x v="118"/>
      <x v="14"/>
    </i>
    <i r="1">
      <x v="15"/>
    </i>
    <i r="1">
      <x v="84"/>
    </i>
    <i>
      <x v="119"/>
      <x v="14"/>
    </i>
    <i r="1">
      <x v="81"/>
    </i>
    <i>
      <x v="120"/>
      <x v="14"/>
    </i>
    <i r="1">
      <x v="90"/>
    </i>
    <i>
      <x v="121"/>
      <x v="14"/>
    </i>
    <i r="1">
      <x v="91"/>
    </i>
    <i>
      <x v="122"/>
      <x v="14"/>
    </i>
    <i>
      <x v="123"/>
      <x v="14"/>
    </i>
    <i>
      <x v="124"/>
      <x v="14"/>
    </i>
    <i>
      <x v="125"/>
      <x v="14"/>
    </i>
    <i>
      <x v="126"/>
      <x v="73"/>
    </i>
    <i>
      <x v="127"/>
      <x v="14"/>
    </i>
    <i r="1">
      <x v="72"/>
    </i>
    <i>
      <x v="128"/>
      <x v="14"/>
    </i>
    <i r="1">
      <x v="86"/>
    </i>
    <i>
      <x v="129"/>
      <x v="14"/>
    </i>
    <i r="1">
      <x v="18"/>
    </i>
    <i>
      <x v="130"/>
      <x v="4"/>
    </i>
    <i r="1">
      <x v="14"/>
    </i>
    <i>
      <x v="131"/>
      <x v="1"/>
    </i>
    <i r="1">
      <x v="14"/>
    </i>
    <i r="1">
      <x v="15"/>
    </i>
    <i>
      <x v="132"/>
      <x v="15"/>
    </i>
    <i>
      <x v="133"/>
      <x v="85"/>
    </i>
    <i>
      <x v="134"/>
      <x v="14"/>
    </i>
    <i r="1">
      <x v="15"/>
    </i>
    <i>
      <x v="135"/>
      <x v="14"/>
    </i>
    <i r="1">
      <x v="100"/>
    </i>
    <i>
      <x v="136"/>
      <x v="14"/>
    </i>
    <i r="1">
      <x v="93"/>
    </i>
    <i>
      <x v="137"/>
      <x v="14"/>
    </i>
    <i r="1">
      <x v="15"/>
    </i>
    <i>
      <x v="138"/>
      <x v="14"/>
    </i>
    <i r="1">
      <x v="96"/>
    </i>
    <i>
      <x v="139"/>
      <x v="14"/>
    </i>
    <i r="1">
      <x v="60"/>
    </i>
    <i>
      <x v="140"/>
      <x v="14"/>
    </i>
    <i r="1">
      <x v="18"/>
    </i>
    <i>
      <x v="141"/>
      <x v="14"/>
    </i>
    <i>
      <x v="142"/>
      <x v="14"/>
    </i>
    <i r="1">
      <x v="92"/>
    </i>
    <i>
      <x v="143"/>
      <x v="14"/>
    </i>
    <i r="1">
      <x v="28"/>
    </i>
    <i>
      <x v="144"/>
      <x v="5"/>
    </i>
    <i r="1">
      <x v="14"/>
    </i>
    <i>
      <x v="145"/>
      <x v="14"/>
    </i>
    <i>
      <x v="146"/>
      <x v="14"/>
    </i>
    <i r="1">
      <x v="95"/>
    </i>
    <i>
      <x v="147"/>
      <x v="14"/>
    </i>
    <i r="1">
      <x v="102"/>
    </i>
    <i>
      <x v="148"/>
      <x v="14"/>
    </i>
    <i r="1">
      <x v="15"/>
    </i>
    <i r="1">
      <x v="119"/>
    </i>
    <i>
      <x v="149"/>
      <x v="14"/>
    </i>
    <i>
      <x v="150"/>
      <x v="14"/>
    </i>
    <i r="1">
      <x v="94"/>
    </i>
    <i>
      <x v="151"/>
      <x v="14"/>
    </i>
    <i r="1">
      <x v="104"/>
    </i>
    <i>
      <x v="152"/>
      <x v="14"/>
    </i>
    <i r="1">
      <x v="98"/>
    </i>
    <i>
      <x v="153"/>
      <x v="14"/>
    </i>
    <i r="1">
      <x v="98"/>
    </i>
    <i>
      <x v="154"/>
      <x v="14"/>
    </i>
    <i r="1">
      <x v="49"/>
    </i>
    <i>
      <x v="155"/>
      <x v="14"/>
    </i>
    <i r="1">
      <x v="106"/>
    </i>
    <i>
      <x v="156"/>
      <x v="14"/>
    </i>
    <i r="1">
      <x v="101"/>
    </i>
    <i>
      <x v="157"/>
      <x v="14"/>
    </i>
    <i r="1">
      <x v="15"/>
    </i>
    <i r="1">
      <x v="116"/>
    </i>
    <i>
      <x v="158"/>
      <x v="9"/>
    </i>
    <i r="1">
      <x v="14"/>
    </i>
    <i>
      <x v="159"/>
      <x v="14"/>
    </i>
    <i r="1">
      <x v="103"/>
    </i>
    <i>
      <x v="160"/>
      <x v="14"/>
    </i>
    <i>
      <x v="161"/>
      <x v="14"/>
    </i>
    <i r="1">
      <x v="105"/>
    </i>
    <i>
      <x v="162"/>
      <x v="14"/>
    </i>
    <i r="1">
      <x v="113"/>
    </i>
    <i>
      <x v="163"/>
      <x v="14"/>
    </i>
    <i r="1">
      <x v="114"/>
    </i>
    <i>
      <x v="164"/>
      <x v="14"/>
    </i>
    <i>
      <x v="165"/>
      <x v="14"/>
    </i>
    <i r="1">
      <x v="110"/>
    </i>
    <i>
      <x v="166"/>
      <x v="14"/>
    </i>
    <i r="1">
      <x v="109"/>
    </i>
    <i>
      <x v="167"/>
      <x v="14"/>
    </i>
    <i r="1">
      <x v="107"/>
    </i>
    <i>
      <x v="168"/>
      <x v="14"/>
    </i>
    <i r="1">
      <x v="66"/>
    </i>
    <i>
      <x v="169"/>
      <x v="6"/>
    </i>
    <i r="1">
      <x v="14"/>
    </i>
    <i>
      <x v="170"/>
      <x v="14"/>
    </i>
    <i r="1">
      <x v="108"/>
    </i>
    <i>
      <x v="171"/>
      <x v="14"/>
    </i>
    <i>
      <x v="172"/>
      <x v="14"/>
    </i>
    <i r="1">
      <x v="115"/>
    </i>
    <i>
      <x v="173"/>
      <x v="14"/>
    </i>
    <i r="1">
      <x v="111"/>
    </i>
    <i>
      <x v="174"/>
      <x v="14"/>
    </i>
    <i r="1">
      <x v="110"/>
    </i>
    <i>
      <x v="175"/>
      <x v="14"/>
    </i>
    <i>
      <x v="176"/>
      <x v="14"/>
    </i>
    <i r="1">
      <x v="16"/>
    </i>
    <i>
      <x v="177"/>
      <x v="14"/>
    </i>
    <i r="1">
      <x v="117"/>
    </i>
    <i>
      <x v="178"/>
      <x v="14"/>
    </i>
    <i r="1">
      <x v="15"/>
    </i>
    <i r="1">
      <x v="124"/>
    </i>
    <i>
      <x v="179"/>
      <x v="14"/>
    </i>
    <i>
      <x v="180"/>
      <x v="14"/>
    </i>
    <i>
      <x v="181"/>
      <x v="14"/>
    </i>
    <i r="1">
      <x v="121"/>
    </i>
    <i>
      <x v="182"/>
      <x v="14"/>
    </i>
    <i r="1">
      <x v="64"/>
    </i>
    <i>
      <x v="183"/>
      <x v="14"/>
    </i>
    <i r="1">
      <x v="118"/>
    </i>
    <i>
      <x v="184"/>
      <x v="14"/>
    </i>
    <i>
      <x v="185"/>
      <x v="14"/>
    </i>
    <i r="1">
      <x v="122"/>
    </i>
    <i>
      <x v="186"/>
      <x v="14"/>
    </i>
    <i r="1">
      <x v="77"/>
    </i>
    <i>
      <x v="187"/>
      <x v="14"/>
    </i>
    <i r="1">
      <x v="106"/>
    </i>
    <i>
      <x v="188"/>
      <x v="14"/>
    </i>
    <i r="1">
      <x v="20"/>
    </i>
    <i>
      <x v="189"/>
      <x v="11"/>
    </i>
    <i r="1">
      <x v="14"/>
    </i>
    <i>
      <x v="190"/>
      <x v="14"/>
    </i>
    <i>
      <x v="191"/>
      <x v="14"/>
    </i>
    <i>
      <x v="192"/>
      <x v="14"/>
    </i>
    <i r="1">
      <x v="91"/>
    </i>
    <i>
      <x v="193"/>
      <x v="14"/>
    </i>
    <i>
      <x v="194"/>
      <x v="14"/>
    </i>
    <i>
      <x v="195"/>
      <x v="14"/>
    </i>
    <i>
      <x v="196"/>
      <x v="15"/>
    </i>
    <i>
      <x v="197"/>
      <x v="14"/>
    </i>
    <i r="1">
      <x v="15"/>
    </i>
    <i>
      <x v="198"/>
      <x v="14"/>
    </i>
    <i r="1">
      <x v="37"/>
    </i>
    <i>
      <x v="199"/>
      <x v="14"/>
    </i>
    <i r="1">
      <x v="123"/>
    </i>
    <i>
      <x v="200"/>
      <x v="14"/>
    </i>
    <i r="1">
      <x v="15"/>
    </i>
    <i>
      <x v="201"/>
      <x v="14"/>
    </i>
    <i>
      <x v="202"/>
      <x v="14"/>
    </i>
    <i>
      <x v="203"/>
      <x v="14"/>
    </i>
    <i>
      <x v="204"/>
      <x v="14"/>
    </i>
    <i>
      <x v="205"/>
      <x v="14"/>
    </i>
    <i r="1">
      <x v="125"/>
    </i>
    <i>
      <x v="206"/>
      <x v="14"/>
    </i>
    <i>
      <x v="207"/>
      <x v="14"/>
    </i>
    <i>
      <x v="208"/>
      <x v="14"/>
    </i>
    <i r="1">
      <x v="127"/>
    </i>
    <i>
      <x v="209"/>
      <x v="14"/>
    </i>
    <i>
      <x v="210"/>
      <x v="14"/>
    </i>
    <i r="1">
      <x v="126"/>
    </i>
    <i>
      <x v="211"/>
      <x v="14"/>
    </i>
    <i>
      <x v="212"/>
      <x v="14"/>
    </i>
    <i r="1">
      <x v="128"/>
    </i>
    <i>
      <x v="213"/>
      <x v="14"/>
    </i>
    <i>
      <x v="214"/>
      <x v="14"/>
    </i>
    <i>
      <x v="215"/>
      <x v="14"/>
    </i>
    <i>
      <x v="216"/>
      <x v="14"/>
    </i>
    <i t="grand">
      <x/>
    </i>
  </rowItems>
  <colItems count="1">
    <i/>
  </colItems>
  <dataFields count="1">
    <dataField name="Sum of Billed Hours" fld="8"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CAF455-0066-4731-A547-5D2A0B3118FB}" name="PivotTable5" cacheId="1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Z6:AA143" firstHeaderRow="1" firstDataRow="1" firstDataCol="1"/>
  <pivotFields count="9">
    <pivotField axis="axisRow" compact="0" outline="0" showAll="0" defaultSubtotal="0">
      <items count="349">
        <item m="1" x="260"/>
        <item x="0"/>
        <item x="1"/>
        <item x="2"/>
        <item x="64"/>
        <item x="3"/>
        <item m="1" x="136"/>
        <item m="1" x="148"/>
        <item x="4"/>
        <item m="1" x="241"/>
        <item m="1" x="216"/>
        <item m="1" x="191"/>
        <item x="5"/>
        <item m="1" x="321"/>
        <item m="1" x="253"/>
        <item m="1" x="235"/>
        <item m="1" x="249"/>
        <item m="1" x="197"/>
        <item x="6"/>
        <item m="1" x="301"/>
        <item m="1" x="181"/>
        <item m="1" x="211"/>
        <item m="1" x="234"/>
        <item m="1" x="263"/>
        <item m="1" x="254"/>
        <item m="1" x="308"/>
        <item m="1" x="160"/>
        <item m="1" x="192"/>
        <item m="1" x="256"/>
        <item m="1" x="276"/>
        <item m="1" x="194"/>
        <item m="1" x="344"/>
        <item m="1" x="144"/>
        <item m="1" x="298"/>
        <item m="1" x="312"/>
        <item m="1" x="271"/>
        <item m="1" x="295"/>
        <item m="1" x="247"/>
        <item m="1" x="314"/>
        <item m="1" x="261"/>
        <item m="1" x="175"/>
        <item m="1" x="267"/>
        <item m="1" x="182"/>
        <item m="1" x="198"/>
        <item m="1" x="323"/>
        <item m="1" x="242"/>
        <item m="1" x="345"/>
        <item m="1" x="335"/>
        <item m="1" x="176"/>
        <item m="1" x="229"/>
        <item m="1" x="208"/>
        <item m="1" x="268"/>
        <item m="1" x="288"/>
        <item m="1" x="139"/>
        <item m="1" x="326"/>
        <item x="50"/>
        <item m="1" x="315"/>
        <item m="1" x="303"/>
        <item m="1" x="327"/>
        <item m="1" x="339"/>
        <item m="1" x="209"/>
        <item m="1" x="152"/>
        <item m="1" x="274"/>
        <item m="1" x="310"/>
        <item m="1" x="272"/>
        <item m="1" x="184"/>
        <item m="1" x="170"/>
        <item m="1" x="195"/>
        <item m="1" x="302"/>
        <item m="1" x="329"/>
        <item m="1" x="178"/>
        <item m="1" x="219"/>
        <item m="1" x="137"/>
        <item m="1" x="188"/>
        <item m="1" x="309"/>
        <item m="1" x="165"/>
        <item m="1" x="299"/>
        <item m="1" x="183"/>
        <item m="1" x="231"/>
        <item m="1" x="336"/>
        <item m="1" x="227"/>
        <item m="1" x="282"/>
        <item m="1" x="250"/>
        <item m="1" x="324"/>
        <item m="1" x="264"/>
        <item m="1" x="153"/>
        <item m="1" x="220"/>
        <item m="1" x="185"/>
        <item m="1" x="277"/>
        <item m="1" x="214"/>
        <item m="1" x="212"/>
        <item m="1" x="154"/>
        <item m="1" x="193"/>
        <item m="1" x="179"/>
        <item m="1" x="149"/>
        <item m="1" x="289"/>
        <item m="1" x="199"/>
        <item m="1" x="265"/>
        <item m="1" x="304"/>
        <item m="1" x="243"/>
        <item m="1" x="325"/>
        <item m="1" x="173"/>
        <item m="1" x="161"/>
        <item m="1" x="210"/>
        <item m="1" x="200"/>
        <item m="1" x="215"/>
        <item m="1" x="150"/>
        <item m="1" x="140"/>
        <item m="1" x="305"/>
        <item m="1" x="290"/>
        <item m="1" x="300"/>
        <item m="1" x="278"/>
        <item m="1" x="340"/>
        <item m="1" x="291"/>
        <item m="1" x="201"/>
        <item m="1" x="318"/>
        <item m="1" x="306"/>
        <item m="1" x="346"/>
        <item m="1" x="138"/>
        <item x="38"/>
        <item m="1" x="146"/>
        <item m="1" x="186"/>
        <item m="1" x="166"/>
        <item m="1" x="262"/>
        <item m="1" x="228"/>
        <item m="1" x="189"/>
        <item m="1" x="236"/>
        <item m="1" x="279"/>
        <item m="1" x="204"/>
        <item m="1" x="328"/>
        <item m="1" x="292"/>
        <item m="1" x="222"/>
        <item m="1" x="347"/>
        <item m="1" x="322"/>
        <item m="1" x="141"/>
        <item m="1" x="180"/>
        <item m="1" x="319"/>
        <item m="1" x="171"/>
        <item m="1" x="330"/>
        <item m="1" x="283"/>
        <item m="1" x="244"/>
        <item m="1" x="316"/>
        <item m="1" x="232"/>
        <item m="1" x="221"/>
        <item m="1" x="237"/>
        <item m="1" x="252"/>
        <item x="7"/>
        <item m="1" x="162"/>
        <item m="1" x="296"/>
        <item m="1" x="317"/>
        <item m="1" x="155"/>
        <item m="1" x="257"/>
        <item m="1" x="337"/>
        <item m="1" x="190"/>
        <item m="1" x="196"/>
        <item m="1" x="280"/>
        <item m="1" x="145"/>
        <item m="1" x="213"/>
        <item m="1" x="341"/>
        <item m="1" x="297"/>
        <item m="1" x="320"/>
        <item m="1" x="225"/>
        <item m="1" x="163"/>
        <item m="1" x="167"/>
        <item m="1" x="342"/>
        <item m="1" x="164"/>
        <item m="1" x="269"/>
        <item x="51"/>
        <item m="1" x="286"/>
        <item m="1" x="259"/>
        <item m="1" x="147"/>
        <item m="1" x="151"/>
        <item m="1" x="172"/>
        <item m="1" x="217"/>
        <item m="1" x="343"/>
        <item m="1" x="307"/>
        <item m="1" x="177"/>
        <item m="1" x="248"/>
        <item m="1" x="338"/>
        <item m="1" x="331"/>
        <item m="1" x="142"/>
        <item m="1" x="293"/>
        <item m="1" x="218"/>
        <item x="27"/>
        <item m="1" x="332"/>
        <item m="1" x="143"/>
        <item m="1" x="156"/>
        <item m="1" x="223"/>
        <item m="1" x="157"/>
        <item m="1" x="270"/>
        <item m="1" x="238"/>
        <item m="1" x="202"/>
        <item m="1" x="168"/>
        <item m="1" x="348"/>
        <item m="1" x="333"/>
        <item m="1" x="245"/>
        <item m="1" x="169"/>
        <item m="1" x="205"/>
        <item m="1" x="226"/>
        <item m="1" x="203"/>
        <item x="63"/>
        <item m="1" x="311"/>
        <item m="1" x="255"/>
        <item m="1" x="206"/>
        <item m="1" x="158"/>
        <item m="1" x="284"/>
        <item x="8"/>
        <item m="1" x="273"/>
        <item m="1" x="275"/>
        <item m="1" x="266"/>
        <item m="1" x="251"/>
        <item x="9"/>
        <item m="1" x="334"/>
        <item x="28"/>
        <item m="1" x="313"/>
        <item m="1" x="258"/>
        <item x="11"/>
        <item m="1" x="187"/>
        <item m="1" x="207"/>
        <item x="10"/>
        <item m="1" x="159"/>
        <item m="1" x="224"/>
        <item m="1" x="246"/>
        <item m="1" x="233"/>
        <item m="1" x="285"/>
        <item x="13"/>
        <item m="1" x="239"/>
        <item x="12"/>
        <item x="14"/>
        <item x="15"/>
        <item x="16"/>
        <item x="17"/>
        <item x="18"/>
        <item x="19"/>
        <item x="20"/>
        <item x="21"/>
        <item x="22"/>
        <item x="23"/>
        <item x="24"/>
        <item x="25"/>
        <item x="65"/>
        <item x="29"/>
        <item x="30"/>
        <item x="31"/>
        <item x="32"/>
        <item x="33"/>
        <item m="1" x="281"/>
        <item x="34"/>
        <item x="35"/>
        <item x="36"/>
        <item x="37"/>
        <item x="39"/>
        <item x="40"/>
        <item x="41"/>
        <item x="42"/>
        <item x="43"/>
        <item x="44"/>
        <item x="45"/>
        <item x="46"/>
        <item x="47"/>
        <item x="48"/>
        <item x="52"/>
        <item x="53"/>
        <item x="54"/>
        <item x="55"/>
        <item x="56"/>
        <item x="57"/>
        <item m="1" x="294"/>
        <item m="1" x="174"/>
        <item m="1" x="230"/>
        <item m="1" x="240"/>
        <item m="1" x="287"/>
        <item x="58"/>
        <item x="60"/>
        <item x="67"/>
        <item x="69"/>
        <item x="70"/>
        <item x="71"/>
        <item x="72"/>
        <item x="26"/>
        <item x="49"/>
        <item x="59"/>
        <item x="61"/>
        <item x="62"/>
        <item x="66"/>
        <item x="68"/>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s>
      <extLst>
        <ext xmlns:x14="http://schemas.microsoft.com/office/spreadsheetml/2009/9/main" uri="{2946ED86-A175-432a-8AC1-64E0C546D7DE}">
          <x14:pivotField fillDownLabels="1"/>
        </ext>
      </extLst>
    </pivotField>
    <pivotField compact="0" outline="0" showAll="0">
      <items count="3">
        <item x="0"/>
        <item x="1"/>
        <item t="default"/>
      </items>
    </pivotField>
    <pivotField compact="0" outline="0" showAll="0"/>
    <pivotField compact="0" outline="0" showAll="0"/>
    <pivotField compact="0" outline="0" showAll="0" defaultSubtotal="0"/>
    <pivotField compact="0" outline="0" showAll="0"/>
    <pivotField compact="0" numFmtId="14" outline="0" showAll="0" defaultSubtotal="0">
      <extLst>
        <ext xmlns:x14="http://schemas.microsoft.com/office/spreadsheetml/2009/9/main" uri="{2946ED86-A175-432a-8AC1-64E0C546D7DE}">
          <x14:pivotField fillDownLabels="1"/>
        </ext>
      </extLst>
    </pivotField>
    <pivotField compact="0" outline="0" showAll="0"/>
    <pivotField dataField="1" compact="0" outline="0" showAll="0"/>
  </pivotFields>
  <rowFields count="1">
    <field x="0"/>
  </rowFields>
  <rowItems count="137">
    <i>
      <x v="1"/>
    </i>
    <i>
      <x v="2"/>
    </i>
    <i>
      <x v="3"/>
    </i>
    <i>
      <x v="4"/>
    </i>
    <i>
      <x v="5"/>
    </i>
    <i>
      <x v="8"/>
    </i>
    <i>
      <x v="12"/>
    </i>
    <i>
      <x v="18"/>
    </i>
    <i>
      <x v="55"/>
    </i>
    <i>
      <x v="119"/>
    </i>
    <i>
      <x v="146"/>
    </i>
    <i>
      <x v="167"/>
    </i>
    <i>
      <x v="183"/>
    </i>
    <i>
      <x v="200"/>
    </i>
    <i>
      <x v="206"/>
    </i>
    <i>
      <x v="211"/>
    </i>
    <i>
      <x v="213"/>
    </i>
    <i>
      <x v="216"/>
    </i>
    <i>
      <x v="219"/>
    </i>
    <i>
      <x v="225"/>
    </i>
    <i>
      <x v="227"/>
    </i>
    <i>
      <x v="228"/>
    </i>
    <i>
      <x v="229"/>
    </i>
    <i>
      <x v="230"/>
    </i>
    <i>
      <x v="231"/>
    </i>
    <i>
      <x v="232"/>
    </i>
    <i>
      <x v="233"/>
    </i>
    <i>
      <x v="234"/>
    </i>
    <i>
      <x v="235"/>
    </i>
    <i>
      <x v="236"/>
    </i>
    <i>
      <x v="237"/>
    </i>
    <i>
      <x v="238"/>
    </i>
    <i>
      <x v="239"/>
    </i>
    <i>
      <x v="240"/>
    </i>
    <i>
      <x v="241"/>
    </i>
    <i>
      <x v="242"/>
    </i>
    <i>
      <x v="243"/>
    </i>
    <i>
      <x v="244"/>
    </i>
    <i>
      <x v="245"/>
    </i>
    <i>
      <x v="247"/>
    </i>
    <i>
      <x v="248"/>
    </i>
    <i>
      <x v="249"/>
    </i>
    <i>
      <x v="250"/>
    </i>
    <i>
      <x v="251"/>
    </i>
    <i>
      <x v="252"/>
    </i>
    <i>
      <x v="253"/>
    </i>
    <i>
      <x v="254"/>
    </i>
    <i>
      <x v="255"/>
    </i>
    <i>
      <x v="256"/>
    </i>
    <i>
      <x v="257"/>
    </i>
    <i>
      <x v="258"/>
    </i>
    <i>
      <x v="259"/>
    </i>
    <i>
      <x v="260"/>
    </i>
    <i>
      <x v="261"/>
    </i>
    <i>
      <x v="262"/>
    </i>
    <i>
      <x v="263"/>
    </i>
    <i>
      <x v="264"/>
    </i>
    <i>
      <x v="265"/>
    </i>
    <i>
      <x v="266"/>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t="grand">
      <x/>
    </i>
  </rowItems>
  <colItems count="1">
    <i/>
  </colItems>
  <dataFields count="1">
    <dataField name="Sum of Billed Hours" fld="8" baseField="0" baseItem="0"/>
  </dataFields>
  <formats count="2">
    <format dxfId="11">
      <pivotArea field="0" type="button" dataOnly="0" labelOnly="1" outline="0" axis="axisRow" fieldPosition="0"/>
    </format>
    <format dxfId="10">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F833E1-E882-4303-A3D9-8D5F42B604A5}" name="PivotTable4" cacheId="1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F6:AG224" firstHeaderRow="1" firstDataRow="1" firstDataCol="1"/>
  <pivotFields count="14">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2"/>
        <item m="1" x="5"/>
        <item x="1"/>
        <item x="4"/>
        <item x="3"/>
        <item t="default"/>
      </items>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217">
        <item x="7"/>
        <item x="36"/>
        <item x="32"/>
        <item x="138"/>
        <item x="116"/>
        <item x="81"/>
        <item x="123"/>
        <item x="20"/>
        <item x="78"/>
        <item x="74"/>
        <item x="96"/>
        <item x="106"/>
        <item x="19"/>
        <item x="75"/>
        <item x="77"/>
        <item x="205"/>
        <item x="122"/>
        <item x="44"/>
        <item x="53"/>
        <item x="31"/>
        <item x="98"/>
        <item x="13"/>
        <item x="14"/>
        <item x="64"/>
        <item x="0"/>
        <item x="35"/>
        <item x="191"/>
        <item x="1"/>
        <item x="2"/>
        <item x="3"/>
        <item x="4"/>
        <item x="5"/>
        <item x="6"/>
        <item x="8"/>
        <item x="9"/>
        <item x="10"/>
        <item x="11"/>
        <item x="12"/>
        <item x="15"/>
        <item x="16"/>
        <item x="17"/>
        <item x="18"/>
        <item x="21"/>
        <item x="22"/>
        <item x="23"/>
        <item x="24"/>
        <item x="25"/>
        <item x="26"/>
        <item x="27"/>
        <item x="28"/>
        <item x="29"/>
        <item x="30"/>
        <item x="33"/>
        <item x="34"/>
        <item x="37"/>
        <item x="38"/>
        <item x="39"/>
        <item x="40"/>
        <item x="41"/>
        <item x="42"/>
        <item x="43"/>
        <item x="45"/>
        <item x="46"/>
        <item x="47"/>
        <item x="48"/>
        <item x="49"/>
        <item x="50"/>
        <item x="51"/>
        <item x="52"/>
        <item x="54"/>
        <item x="55"/>
        <item x="56"/>
        <item x="57"/>
        <item x="58"/>
        <item x="59"/>
        <item x="60"/>
        <item x="61"/>
        <item x="62"/>
        <item x="63"/>
        <item x="65"/>
        <item x="66"/>
        <item x="67"/>
        <item x="68"/>
        <item x="69"/>
        <item x="70"/>
        <item x="71"/>
        <item x="72"/>
        <item x="73"/>
        <item x="76"/>
        <item x="79"/>
        <item x="80"/>
        <item x="82"/>
        <item x="83"/>
        <item x="84"/>
        <item x="85"/>
        <item x="86"/>
        <item x="87"/>
        <item x="88"/>
        <item x="89"/>
        <item x="90"/>
        <item x="91"/>
        <item x="92"/>
        <item x="93"/>
        <item x="94"/>
        <item x="95"/>
        <item x="97"/>
        <item x="99"/>
        <item x="100"/>
        <item x="101"/>
        <item x="102"/>
        <item x="103"/>
        <item x="104"/>
        <item x="105"/>
        <item x="107"/>
        <item x="108"/>
        <item x="109"/>
        <item x="110"/>
        <item x="111"/>
        <item x="112"/>
        <item x="113"/>
        <item x="114"/>
        <item x="115"/>
        <item x="117"/>
        <item x="118"/>
        <item x="119"/>
        <item x="120"/>
        <item x="121"/>
        <item x="124"/>
        <item x="125"/>
        <item x="126"/>
        <item x="127"/>
        <item x="128"/>
        <item x="129"/>
        <item x="130"/>
        <item x="131"/>
        <item x="132"/>
        <item x="133"/>
        <item x="134"/>
        <item x="135"/>
        <item x="136"/>
        <item x="137"/>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2"/>
        <item x="193"/>
        <item x="194"/>
        <item x="195"/>
        <item x="196"/>
        <item x="197"/>
        <item x="198"/>
        <item x="199"/>
        <item x="200"/>
        <item x="201"/>
        <item x="202"/>
        <item x="203"/>
        <item x="204"/>
        <item x="206"/>
        <item x="207"/>
        <item x="208"/>
        <item x="209"/>
        <item x="210"/>
        <item x="211"/>
        <item x="212"/>
        <item x="213"/>
        <item x="214"/>
        <item x="215"/>
        <item x="216"/>
      </items>
      <extLst>
        <ext xmlns:x14="http://schemas.microsoft.com/office/spreadsheetml/2009/9/main" uri="{2946ED86-A175-432a-8AC1-64E0C546D7DE}">
          <x14:pivotField fillDownLabels="1"/>
        </ext>
      </extLst>
    </pivotField>
    <pivotField compact="0" outline="0" showAll="0"/>
  </pivotFields>
  <rowFields count="1">
    <field x="12"/>
  </rowFields>
  <rowItems count="21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Items count="1">
    <i/>
  </colItems>
  <dataFields count="1">
    <dataField name="Sum of Billed Hours" fld="8" baseField="0" baseItem="0"/>
  </dataFields>
  <formats count="2">
    <format dxfId="13">
      <pivotArea field="12" type="button" dataOnly="0" labelOnly="1" outline="0" axis="axisRow" fieldPosition="0"/>
    </format>
    <format dxfId="12">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entre" xr10:uid="{ED4D5D70-C56E-4C93-A059-1EC07146F2AE}" sourceName="Centre">
  <pivotTables>
    <pivotTable tabId="13" name="PivotTable1"/>
  </pivotTables>
  <data>
    <tabular pivotCacheId="1992776311">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enter" xr10:uid="{56689863-C5B8-49E8-96F6-81EADF93B170}" sourceName="Center">
  <pivotTables>
    <pivotTable tabId="13" name="PivotTable2"/>
  </pivotTables>
  <data>
    <tabular pivotCacheId="651727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entre1" xr10:uid="{9D222ADD-572F-4EF6-A158-5EDC7A155883}" sourceName="Centre">
  <pivotTables>
    <pivotTable tabId="13" name="PivotTable5"/>
  </pivotTables>
  <data>
    <tabular pivotCacheId="1992776311">
      <items count="2">
        <i x="0"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enter1" xr10:uid="{63DF108B-067D-4CFC-9FC5-85FE46425765}" sourceName="Center">
  <pivotTables>
    <pivotTable tabId="13" name="PivotTable4"/>
  </pivotTables>
  <data>
    <tabular pivotCacheId="651727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entre" xr10:uid="{65B86687-2B65-4FC2-A37C-5848EBF0E894}" cache="Slicer_Centre" caption="Centre" columnCount="4" style="SlicerStyleLight4" rowHeight="180000"/>
  <slicer name="Center" xr10:uid="{61EDCA86-880F-45E4-805C-5CE15346DB85}" cache="Slicer_Center" caption="Center" columnCount="4" style="SlicerStyleLight4" rowHeight="180000"/>
  <slicer name="Centre 1" xr10:uid="{75D20BE3-F4D9-44B5-AD9D-5C5F96908F26}" cache="Slicer_Centre1" caption="Centre" columnCount="4" style="SlicerStyleLight4" rowHeight="180000"/>
  <slicer name="Center 1" xr10:uid="{EE224F4B-131D-48FF-A4A5-28AB10A53131}" cache="Slicer_Center1" caption="Center" columnCount="4" style="SlicerStyleLight4"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3.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0.bin"/><Relationship Id="rId4"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_Home">
    <pageSetUpPr fitToPage="1"/>
  </sheetPr>
  <dimension ref="A1:XFC32"/>
  <sheetViews>
    <sheetView showGridLines="0" showRowColHeaders="0" workbookViewId="0">
      <pane xSplit="4" ySplit="5" topLeftCell="E6" activePane="bottomRight" state="frozen"/>
      <selection pane="topRight" activeCell="E1" sqref="E1"/>
      <selection pane="bottomLeft" activeCell="A6" sqref="A6"/>
      <selection pane="bottomRight"/>
    </sheetView>
  </sheetViews>
  <sheetFormatPr defaultColWidth="0" defaultRowHeight="15" zeroHeight="1" x14ac:dyDescent="0.25"/>
  <cols>
    <col min="1" max="3" width="9.140625" customWidth="1"/>
    <col min="4" max="4" width="4.5703125" customWidth="1"/>
    <col min="5" max="5" width="7.28515625" customWidth="1"/>
    <col min="6" max="7" width="9.140625" customWidth="1"/>
    <col min="8" max="8" width="8" customWidth="1"/>
    <col min="9" max="9" width="10.42578125" customWidth="1"/>
    <col min="10" max="11" width="10.7109375" customWidth="1"/>
    <col min="12" max="12" width="10.140625" customWidth="1"/>
    <col min="13" max="13" width="2" customWidth="1"/>
    <col min="14" max="14" width="17.7109375" customWidth="1"/>
    <col min="15" max="15" width="15.7109375" customWidth="1"/>
    <col min="16" max="16" width="17.7109375" customWidth="1"/>
    <col min="17" max="17" width="15.7109375" customWidth="1"/>
    <col min="18" max="18" width="1.85546875" customWidth="1"/>
    <col min="19" max="20" width="9.140625" customWidth="1"/>
    <col min="21" max="22" width="9.140625" hidden="1" customWidth="1"/>
    <col min="23" max="23" width="0.28515625" hidden="1" customWidth="1"/>
    <col min="24" max="16383" width="9.140625" hidden="1"/>
    <col min="16384" max="16384" width="0.140625" customWidth="1"/>
  </cols>
  <sheetData>
    <row r="1" spans="1:28" ht="0.75" customHeight="1" x14ac:dyDescent="0.25">
      <c r="A1" s="25"/>
      <c r="B1" s="25"/>
      <c r="C1" s="25"/>
      <c r="D1" s="25"/>
      <c r="E1" s="28"/>
      <c r="F1" s="28"/>
      <c r="G1" s="28"/>
      <c r="H1" s="28"/>
      <c r="I1" s="24"/>
      <c r="J1" s="24"/>
      <c r="K1" s="24"/>
      <c r="L1" s="24"/>
      <c r="M1" s="24"/>
      <c r="N1" s="24"/>
      <c r="O1" s="24"/>
      <c r="P1" s="24"/>
      <c r="Q1" s="24"/>
      <c r="R1" s="24"/>
      <c r="S1" s="24"/>
      <c r="T1" s="24"/>
      <c r="U1" s="24"/>
      <c r="V1" s="24"/>
    </row>
    <row r="2" spans="1:28" ht="10.5" customHeight="1" x14ac:dyDescent="0.25">
      <c r="A2" s="32"/>
      <c r="B2" s="32"/>
      <c r="C2" s="27"/>
      <c r="D2" s="27"/>
      <c r="E2" s="29"/>
      <c r="F2" s="30"/>
      <c r="G2" s="34"/>
      <c r="H2" s="34"/>
      <c r="I2" s="30"/>
      <c r="J2" s="30"/>
      <c r="K2" s="30"/>
      <c r="L2" s="30"/>
      <c r="M2" s="30"/>
      <c r="N2" s="30"/>
      <c r="O2" s="30"/>
      <c r="P2" s="30"/>
      <c r="Q2" s="30"/>
      <c r="R2" s="30"/>
      <c r="S2" s="30"/>
      <c r="T2" s="30"/>
      <c r="U2" s="34"/>
      <c r="V2" s="35"/>
      <c r="Y2" s="254"/>
      <c r="Z2" s="254"/>
      <c r="AA2" t="s">
        <v>650</v>
      </c>
      <c r="AB2" t="s">
        <v>105</v>
      </c>
    </row>
    <row r="3" spans="1:28" ht="6" customHeight="1" x14ac:dyDescent="0.25">
      <c r="A3" s="32"/>
      <c r="B3" s="32"/>
      <c r="C3" s="27"/>
      <c r="D3" s="27"/>
      <c r="E3" s="26"/>
      <c r="F3" s="27"/>
      <c r="G3" s="32"/>
      <c r="H3" s="32"/>
      <c r="I3" s="27"/>
      <c r="J3" s="27"/>
      <c r="K3" s="27"/>
      <c r="L3" s="27"/>
      <c r="M3" s="27"/>
      <c r="N3" s="27"/>
      <c r="O3" s="27"/>
      <c r="P3" s="27"/>
      <c r="Q3" s="27"/>
      <c r="R3" s="27"/>
      <c r="S3" s="27"/>
      <c r="T3" s="27"/>
      <c r="U3" s="32"/>
      <c r="V3" s="36"/>
      <c r="Y3" s="254"/>
      <c r="Z3" s="254"/>
    </row>
    <row r="4" spans="1:28" ht="18" customHeight="1" x14ac:dyDescent="0.25">
      <c r="A4" s="32"/>
      <c r="B4" s="32"/>
      <c r="C4" s="27"/>
      <c r="D4" s="27"/>
      <c r="E4" s="26"/>
      <c r="F4" s="27"/>
      <c r="G4" s="32"/>
      <c r="H4" s="32"/>
      <c r="I4" s="27"/>
      <c r="J4" s="27"/>
      <c r="K4" s="27"/>
      <c r="L4" s="27"/>
      <c r="M4" s="27"/>
      <c r="N4" s="27"/>
      <c r="O4" s="27"/>
      <c r="P4" s="27"/>
      <c r="Q4" s="27"/>
      <c r="R4" s="346"/>
      <c r="S4" s="347"/>
      <c r="T4" s="27"/>
      <c r="U4" s="32"/>
      <c r="V4" s="36"/>
      <c r="Y4" s="254"/>
      <c r="Z4" s="254"/>
    </row>
    <row r="5" spans="1:28" x14ac:dyDescent="0.25">
      <c r="A5" s="32"/>
      <c r="B5" s="32"/>
      <c r="C5" s="27"/>
      <c r="D5" s="27"/>
      <c r="E5" s="26"/>
      <c r="F5" s="27"/>
      <c r="G5" s="32"/>
      <c r="H5" s="32"/>
      <c r="I5" s="27"/>
      <c r="J5" s="27"/>
      <c r="K5" s="27"/>
      <c r="L5" s="27"/>
      <c r="M5" s="27"/>
      <c r="N5" s="27"/>
      <c r="O5" s="27"/>
      <c r="P5" s="27"/>
      <c r="Q5" s="27"/>
      <c r="R5" s="27"/>
      <c r="S5" s="27"/>
      <c r="T5" s="27"/>
      <c r="U5" s="32"/>
      <c r="V5" s="36"/>
      <c r="Y5" s="254"/>
      <c r="Z5" s="254"/>
    </row>
    <row r="6" spans="1:28" x14ac:dyDescent="0.25">
      <c r="A6" s="32"/>
      <c r="B6" s="32"/>
      <c r="C6" s="27"/>
      <c r="D6" s="27"/>
      <c r="E6" s="26"/>
      <c r="F6" s="27"/>
      <c r="G6" s="32"/>
      <c r="H6" s="32"/>
      <c r="I6" s="27"/>
      <c r="J6" s="27"/>
      <c r="K6" s="27"/>
      <c r="L6" s="27"/>
      <c r="M6" s="27"/>
      <c r="N6" s="27"/>
      <c r="O6" s="27"/>
      <c r="P6" s="27"/>
      <c r="Q6" s="27"/>
      <c r="R6" s="27"/>
      <c r="S6" s="27"/>
      <c r="T6" s="27"/>
      <c r="U6" s="32"/>
      <c r="V6" s="36"/>
      <c r="Y6" s="254"/>
      <c r="Z6" s="254"/>
    </row>
    <row r="7" spans="1:28" x14ac:dyDescent="0.25">
      <c r="A7" s="32"/>
      <c r="B7" s="32"/>
      <c r="C7" s="27"/>
      <c r="D7" s="27"/>
      <c r="E7" s="26"/>
      <c r="F7" s="27"/>
      <c r="G7" s="32"/>
      <c r="H7" s="32"/>
      <c r="I7" s="27"/>
      <c r="J7" s="27"/>
      <c r="K7" s="27"/>
      <c r="L7" s="27"/>
      <c r="M7" s="27"/>
      <c r="N7" s="27"/>
      <c r="O7" s="27"/>
      <c r="P7" s="27"/>
      <c r="Q7" s="27"/>
      <c r="R7" s="27"/>
      <c r="S7" s="27"/>
      <c r="T7" s="27"/>
      <c r="U7" s="32"/>
      <c r="V7" s="36"/>
      <c r="Y7" s="254"/>
      <c r="Z7" s="254"/>
    </row>
    <row r="8" spans="1:28" x14ac:dyDescent="0.25">
      <c r="A8" s="32"/>
      <c r="B8" s="32"/>
      <c r="C8" s="27"/>
      <c r="D8" s="27"/>
      <c r="E8" s="26"/>
      <c r="F8" s="27"/>
      <c r="G8" s="32"/>
      <c r="H8" s="32"/>
      <c r="I8" s="351" t="s">
        <v>4169</v>
      </c>
      <c r="J8" s="351"/>
      <c r="K8" s="352" t="s">
        <v>144</v>
      </c>
      <c r="L8" s="352"/>
      <c r="M8" s="27"/>
      <c r="N8" s="351" t="s">
        <v>4170</v>
      </c>
      <c r="O8" s="351"/>
      <c r="P8" s="351" t="s">
        <v>4171</v>
      </c>
      <c r="Q8" s="351"/>
      <c r="R8" s="27"/>
      <c r="S8" s="27"/>
      <c r="T8" s="27"/>
      <c r="U8" s="32"/>
      <c r="V8" s="36"/>
      <c r="Y8" s="254"/>
      <c r="Z8" s="254"/>
    </row>
    <row r="9" spans="1:28" x14ac:dyDescent="0.25">
      <c r="A9" s="32"/>
      <c r="B9" s="32"/>
      <c r="C9" s="27"/>
      <c r="D9" s="27"/>
      <c r="E9" s="26"/>
      <c r="F9" s="27"/>
      <c r="G9" s="32"/>
      <c r="H9" s="32"/>
      <c r="I9" s="57" t="s">
        <v>217</v>
      </c>
      <c r="J9" s="57" t="s">
        <v>218</v>
      </c>
      <c r="K9" s="57" t="s">
        <v>217</v>
      </c>
      <c r="L9" s="57" t="s">
        <v>218</v>
      </c>
      <c r="M9" s="27"/>
      <c r="N9" s="57" t="s">
        <v>76</v>
      </c>
      <c r="O9" s="57" t="s">
        <v>4028</v>
      </c>
      <c r="P9" s="57" t="s">
        <v>76</v>
      </c>
      <c r="Q9" s="57" t="s">
        <v>4029</v>
      </c>
      <c r="R9" s="27"/>
      <c r="S9" s="27"/>
      <c r="T9" s="27"/>
      <c r="U9" s="32"/>
      <c r="V9" s="36"/>
      <c r="Y9" s="254"/>
      <c r="Z9" s="254"/>
    </row>
    <row r="10" spans="1:28" ht="15" customHeight="1" x14ac:dyDescent="0.25">
      <c r="A10" s="32"/>
      <c r="B10" s="32"/>
      <c r="C10" s="27"/>
      <c r="D10" s="27"/>
      <c r="E10" s="26"/>
      <c r="F10" s="348" t="s">
        <v>36</v>
      </c>
      <c r="G10" s="349"/>
      <c r="H10" s="350"/>
      <c r="I10" s="280">
        <v>52.05</v>
      </c>
      <c r="J10" s="281"/>
      <c r="K10" s="281"/>
      <c r="L10" s="282"/>
      <c r="M10" s="27"/>
      <c r="N10" s="292" t="s">
        <v>63</v>
      </c>
      <c r="O10" s="293" t="s">
        <v>4283</v>
      </c>
      <c r="P10" s="294" t="s">
        <v>62</v>
      </c>
      <c r="Q10" s="295" t="s">
        <v>219</v>
      </c>
      <c r="R10" s="27"/>
      <c r="S10" s="27"/>
      <c r="T10" s="27"/>
      <c r="U10" s="32"/>
      <c r="V10" s="36"/>
      <c r="Y10" s="254"/>
      <c r="Z10" s="254"/>
    </row>
    <row r="11" spans="1:28" ht="15" customHeight="1" x14ac:dyDescent="0.25">
      <c r="A11" s="32"/>
      <c r="B11" s="32"/>
      <c r="C11" s="27"/>
      <c r="D11" s="27"/>
      <c r="E11" s="26"/>
      <c r="F11" s="348" t="s">
        <v>124</v>
      </c>
      <c r="G11" s="349"/>
      <c r="H11" s="350"/>
      <c r="I11" s="283"/>
      <c r="J11" s="284"/>
      <c r="K11" s="284"/>
      <c r="L11" s="285"/>
      <c r="M11" s="27"/>
      <c r="N11" s="296" t="s">
        <v>127</v>
      </c>
      <c r="O11" s="297" t="s">
        <v>4284</v>
      </c>
      <c r="P11" s="298" t="s">
        <v>48</v>
      </c>
      <c r="Q11" s="299" t="s">
        <v>219</v>
      </c>
      <c r="R11" s="27"/>
      <c r="S11" s="27"/>
      <c r="T11" s="27"/>
      <c r="U11" s="32"/>
      <c r="V11" s="36"/>
      <c r="Y11" s="254"/>
      <c r="Z11" s="254"/>
    </row>
    <row r="12" spans="1:28" ht="15" customHeight="1" x14ac:dyDescent="0.25">
      <c r="A12" s="32"/>
      <c r="B12" s="32"/>
      <c r="C12" s="27"/>
      <c r="D12" s="27"/>
      <c r="E12" s="26"/>
      <c r="F12" s="348" t="s">
        <v>41</v>
      </c>
      <c r="G12" s="349"/>
      <c r="H12" s="350"/>
      <c r="I12" s="286"/>
      <c r="J12" s="287"/>
      <c r="K12" s="287"/>
      <c r="L12" s="288"/>
      <c r="M12" s="27"/>
      <c r="N12" s="300" t="s">
        <v>49</v>
      </c>
      <c r="O12" s="301" t="s">
        <v>4285</v>
      </c>
      <c r="P12" s="302" t="s">
        <v>50</v>
      </c>
      <c r="Q12" s="303" t="s">
        <v>219</v>
      </c>
      <c r="R12" s="27"/>
      <c r="S12" s="27"/>
      <c r="T12" s="27"/>
      <c r="U12" s="32"/>
      <c r="V12" s="36"/>
      <c r="Y12" s="254"/>
      <c r="Z12" s="254"/>
    </row>
    <row r="13" spans="1:28" ht="15" customHeight="1" x14ac:dyDescent="0.25">
      <c r="A13" s="32"/>
      <c r="B13" s="32"/>
      <c r="C13" s="27"/>
      <c r="D13" s="27"/>
      <c r="E13" s="26"/>
      <c r="F13" s="348" t="s">
        <v>35</v>
      </c>
      <c r="G13" s="349"/>
      <c r="H13" s="350"/>
      <c r="I13" s="283"/>
      <c r="J13" s="284"/>
      <c r="K13" s="284"/>
      <c r="L13" s="285"/>
      <c r="M13" s="27"/>
      <c r="N13" s="296" t="s">
        <v>71</v>
      </c>
      <c r="O13" s="297" t="s">
        <v>4286</v>
      </c>
      <c r="P13" s="298" t="s">
        <v>51</v>
      </c>
      <c r="Q13" s="299" t="s">
        <v>219</v>
      </c>
      <c r="R13" s="27"/>
      <c r="S13" s="27"/>
      <c r="T13" s="27"/>
      <c r="U13" s="32"/>
      <c r="V13" s="36"/>
      <c r="Y13" s="254"/>
      <c r="Z13" s="254"/>
    </row>
    <row r="14" spans="1:28" ht="15" customHeight="1" x14ac:dyDescent="0.25">
      <c r="A14" s="32"/>
      <c r="B14" s="32"/>
      <c r="C14" s="27"/>
      <c r="D14" s="27"/>
      <c r="E14" s="26"/>
      <c r="F14" s="348" t="s">
        <v>42</v>
      </c>
      <c r="G14" s="349"/>
      <c r="H14" s="350"/>
      <c r="I14" s="286"/>
      <c r="J14" s="287"/>
      <c r="K14" s="287"/>
      <c r="L14" s="288"/>
      <c r="M14" s="27"/>
      <c r="N14" s="300" t="s">
        <v>68</v>
      </c>
      <c r="O14" s="301" t="s">
        <v>4287</v>
      </c>
      <c r="P14" s="302" t="s">
        <v>55</v>
      </c>
      <c r="Q14" s="303" t="s">
        <v>219</v>
      </c>
      <c r="R14" s="27"/>
      <c r="S14" s="27"/>
      <c r="T14" s="27"/>
      <c r="U14" s="32"/>
      <c r="V14" s="36"/>
      <c r="Y14" s="254"/>
      <c r="Z14" s="254"/>
    </row>
    <row r="15" spans="1:28" ht="15" customHeight="1" x14ac:dyDescent="0.25">
      <c r="A15" s="32"/>
      <c r="B15" s="32"/>
      <c r="C15" s="27"/>
      <c r="D15" s="27"/>
      <c r="E15" s="26"/>
      <c r="F15" s="348" t="s">
        <v>43</v>
      </c>
      <c r="G15" s="349"/>
      <c r="H15" s="350"/>
      <c r="I15" s="283"/>
      <c r="J15" s="284"/>
      <c r="K15" s="284"/>
      <c r="L15" s="285"/>
      <c r="M15" s="27"/>
      <c r="N15" s="296" t="s">
        <v>139</v>
      </c>
      <c r="O15" s="297" t="s">
        <v>4287</v>
      </c>
      <c r="P15" s="298" t="s">
        <v>56</v>
      </c>
      <c r="Q15" s="299" t="s">
        <v>219</v>
      </c>
      <c r="R15" s="27"/>
      <c r="S15" s="27"/>
      <c r="T15" s="27"/>
      <c r="U15" s="32"/>
      <c r="V15" s="36"/>
      <c r="Y15" s="254"/>
      <c r="Z15" s="254"/>
    </row>
    <row r="16" spans="1:28" ht="15" customHeight="1" x14ac:dyDescent="0.25">
      <c r="A16" s="32"/>
      <c r="B16" s="32"/>
      <c r="C16" s="27"/>
      <c r="D16" s="27"/>
      <c r="E16" s="26"/>
      <c r="F16" s="348" t="s">
        <v>34</v>
      </c>
      <c r="G16" s="349"/>
      <c r="H16" s="350"/>
      <c r="I16" s="286"/>
      <c r="J16" s="287"/>
      <c r="K16" s="287"/>
      <c r="L16" s="288"/>
      <c r="M16" s="27"/>
      <c r="N16" s="300" t="s">
        <v>142</v>
      </c>
      <c r="O16" s="301" t="s">
        <v>4288</v>
      </c>
      <c r="P16" s="302" t="s">
        <v>57</v>
      </c>
      <c r="Q16" s="303" t="s">
        <v>219</v>
      </c>
      <c r="R16" s="27"/>
      <c r="S16" s="27"/>
      <c r="T16" s="27"/>
      <c r="U16" s="32"/>
      <c r="V16" s="36"/>
      <c r="Y16" s="254"/>
      <c r="Z16" s="254"/>
    </row>
    <row r="17" spans="1:22" ht="15" customHeight="1" x14ac:dyDescent="0.25">
      <c r="A17" s="32"/>
      <c r="B17" s="32"/>
      <c r="C17" s="27"/>
      <c r="D17" s="27"/>
      <c r="E17" s="26"/>
      <c r="F17" s="348" t="s">
        <v>125</v>
      </c>
      <c r="G17" s="349"/>
      <c r="H17" s="350"/>
      <c r="I17" s="283"/>
      <c r="J17" s="284"/>
      <c r="K17" s="284"/>
      <c r="L17" s="285"/>
      <c r="M17" s="27"/>
      <c r="N17" s="296" t="s">
        <v>64</v>
      </c>
      <c r="O17" s="297" t="s">
        <v>4289</v>
      </c>
      <c r="P17" s="298" t="s">
        <v>58</v>
      </c>
      <c r="Q17" s="299" t="s">
        <v>219</v>
      </c>
      <c r="R17" s="27"/>
      <c r="S17" s="27"/>
      <c r="T17" s="27"/>
      <c r="U17" s="32"/>
      <c r="V17" s="36"/>
    </row>
    <row r="18" spans="1:22" ht="15" customHeight="1" x14ac:dyDescent="0.25">
      <c r="A18" s="32"/>
      <c r="B18" s="32"/>
      <c r="C18" s="27"/>
      <c r="D18" s="27"/>
      <c r="E18" s="26"/>
      <c r="F18" s="348" t="s">
        <v>45</v>
      </c>
      <c r="G18" s="349"/>
      <c r="H18" s="350"/>
      <c r="I18" s="286"/>
      <c r="J18" s="287"/>
      <c r="K18" s="287"/>
      <c r="L18" s="288"/>
      <c r="M18" s="27"/>
      <c r="N18" s="304" t="s">
        <v>138</v>
      </c>
      <c r="O18" s="301" t="s">
        <v>4290</v>
      </c>
      <c r="P18" s="302" t="s">
        <v>61</v>
      </c>
      <c r="Q18" s="303" t="s">
        <v>219</v>
      </c>
      <c r="R18" s="27"/>
      <c r="S18" s="27"/>
      <c r="T18" s="27"/>
      <c r="U18" s="32"/>
      <c r="V18" s="36"/>
    </row>
    <row r="19" spans="1:22" ht="15" customHeight="1" x14ac:dyDescent="0.25">
      <c r="A19" s="32"/>
      <c r="B19" s="32"/>
      <c r="C19" s="27"/>
      <c r="D19" s="27"/>
      <c r="E19" s="26"/>
      <c r="F19" s="348" t="s">
        <v>120</v>
      </c>
      <c r="G19" s="349"/>
      <c r="H19" s="350"/>
      <c r="I19" s="289"/>
      <c r="J19" s="290"/>
      <c r="K19" s="290"/>
      <c r="L19" s="291"/>
      <c r="M19" s="27"/>
      <c r="N19" s="296" t="s">
        <v>54</v>
      </c>
      <c r="O19" s="297" t="s">
        <v>4291</v>
      </c>
      <c r="P19" s="298" t="s">
        <v>66</v>
      </c>
      <c r="Q19" s="299" t="s">
        <v>219</v>
      </c>
      <c r="R19" s="27"/>
      <c r="S19" s="27"/>
      <c r="T19" s="27"/>
      <c r="U19" s="32"/>
      <c r="V19" s="36"/>
    </row>
    <row r="20" spans="1:22" ht="15" customHeight="1" x14ac:dyDescent="0.25">
      <c r="A20" s="32"/>
      <c r="B20" s="32"/>
      <c r="C20" s="27"/>
      <c r="D20" s="27"/>
      <c r="E20" s="26"/>
      <c r="F20" s="27"/>
      <c r="G20" s="32"/>
      <c r="H20" s="32"/>
      <c r="I20" s="27"/>
      <c r="J20" s="27"/>
      <c r="K20" s="27"/>
      <c r="L20" s="27"/>
      <c r="M20" s="27"/>
      <c r="N20" s="300" t="s">
        <v>46</v>
      </c>
      <c r="O20" s="301" t="s">
        <v>4291</v>
      </c>
      <c r="P20" s="302" t="s">
        <v>72</v>
      </c>
      <c r="Q20" s="303" t="s">
        <v>219</v>
      </c>
      <c r="R20" s="27"/>
      <c r="S20" s="27"/>
      <c r="T20" s="27"/>
      <c r="U20" s="32"/>
      <c r="V20" s="36"/>
    </row>
    <row r="21" spans="1:22" ht="15" customHeight="1" x14ac:dyDescent="0.25">
      <c r="A21" s="32"/>
      <c r="B21" s="32"/>
      <c r="C21" s="27"/>
      <c r="D21" s="27"/>
      <c r="E21" s="26"/>
      <c r="F21" s="27"/>
      <c r="G21" s="32"/>
      <c r="H21" s="32"/>
      <c r="I21" s="27"/>
      <c r="J21" s="27"/>
      <c r="K21" s="27"/>
      <c r="L21" s="27"/>
      <c r="M21" s="27"/>
      <c r="N21" s="296" t="s">
        <v>59</v>
      </c>
      <c r="O21" s="297" t="s">
        <v>4292</v>
      </c>
      <c r="P21" s="298" t="s">
        <v>70</v>
      </c>
      <c r="Q21" s="299" t="s">
        <v>219</v>
      </c>
      <c r="R21" s="27"/>
      <c r="S21" s="27"/>
      <c r="T21" s="27"/>
      <c r="U21" s="32"/>
      <c r="V21" s="36"/>
    </row>
    <row r="22" spans="1:22" ht="15" customHeight="1" x14ac:dyDescent="0.25">
      <c r="A22" s="32"/>
      <c r="B22" s="32"/>
      <c r="C22" s="27"/>
      <c r="D22" s="27"/>
      <c r="E22" s="26"/>
      <c r="F22" s="27"/>
      <c r="G22" s="118"/>
      <c r="H22" s="32"/>
      <c r="I22" s="27"/>
      <c r="J22" s="27"/>
      <c r="K22" s="27"/>
      <c r="L22" s="27"/>
      <c r="M22" s="27"/>
      <c r="N22" s="300" t="s">
        <v>128</v>
      </c>
      <c r="O22" s="301" t="s">
        <v>4293</v>
      </c>
      <c r="P22" s="302" t="s">
        <v>60</v>
      </c>
      <c r="Q22" s="303" t="s">
        <v>4296</v>
      </c>
      <c r="R22" s="27"/>
      <c r="S22" s="27"/>
      <c r="T22" s="27"/>
      <c r="U22" s="32"/>
      <c r="V22" s="36"/>
    </row>
    <row r="23" spans="1:22" ht="15" customHeight="1" x14ac:dyDescent="0.25">
      <c r="A23" s="32"/>
      <c r="B23" s="32"/>
      <c r="C23" s="27"/>
      <c r="D23" s="27"/>
      <c r="E23" s="26"/>
      <c r="F23" s="27"/>
      <c r="G23" s="32"/>
      <c r="H23" s="32"/>
      <c r="I23" s="27"/>
      <c r="J23" s="27"/>
      <c r="K23" s="27"/>
      <c r="L23" s="27"/>
      <c r="M23" s="27"/>
      <c r="N23" s="296" t="s">
        <v>69</v>
      </c>
      <c r="O23" s="297" t="s">
        <v>4294</v>
      </c>
      <c r="P23" s="298" t="s">
        <v>140</v>
      </c>
      <c r="Q23" s="299" t="s">
        <v>4296</v>
      </c>
      <c r="R23" s="27"/>
      <c r="S23" s="27"/>
      <c r="T23" s="27"/>
      <c r="U23" s="32"/>
      <c r="V23" s="36"/>
    </row>
    <row r="24" spans="1:22" ht="15" customHeight="1" x14ac:dyDescent="0.25">
      <c r="A24" s="32"/>
      <c r="B24" s="32"/>
      <c r="C24" s="27"/>
      <c r="D24" s="27"/>
      <c r="E24" s="27"/>
      <c r="F24" s="27"/>
      <c r="G24" s="32"/>
      <c r="H24" s="32"/>
      <c r="I24" s="27"/>
      <c r="J24" s="27"/>
      <c r="K24" s="27"/>
      <c r="L24" s="27"/>
      <c r="M24" s="27"/>
      <c r="N24" s="305" t="s">
        <v>67</v>
      </c>
      <c r="O24" s="306" t="s">
        <v>4295</v>
      </c>
      <c r="P24" s="307" t="s">
        <v>47</v>
      </c>
      <c r="Q24" s="308" t="s">
        <v>4297</v>
      </c>
      <c r="R24" s="27"/>
      <c r="S24" s="27"/>
      <c r="T24" s="27"/>
      <c r="U24" s="32"/>
      <c r="V24" s="36"/>
    </row>
    <row r="25" spans="1:22" ht="25.5" customHeight="1" x14ac:dyDescent="0.25">
      <c r="A25" s="32"/>
      <c r="B25" s="32"/>
      <c r="C25" s="27"/>
      <c r="D25" s="27"/>
      <c r="E25" s="27"/>
      <c r="F25" s="27"/>
      <c r="G25" s="32"/>
      <c r="H25" s="32"/>
      <c r="I25" s="27"/>
      <c r="J25" s="27"/>
      <c r="K25" s="27"/>
      <c r="L25" s="27"/>
      <c r="M25" s="27"/>
      <c r="N25" s="27"/>
      <c r="O25" s="27"/>
      <c r="P25" s="27"/>
      <c r="Q25" s="27"/>
      <c r="R25" s="27"/>
      <c r="S25" s="27"/>
      <c r="T25" s="27"/>
      <c r="U25" s="33"/>
      <c r="V25" s="37"/>
    </row>
    <row r="26" spans="1:22" ht="15.75" customHeight="1" x14ac:dyDescent="0.25">
      <c r="A26" s="32"/>
      <c r="B26" s="32"/>
      <c r="C26" s="27"/>
      <c r="D26" s="27"/>
      <c r="E26" s="27"/>
      <c r="F26" s="27"/>
      <c r="G26" s="32"/>
      <c r="H26" s="32"/>
      <c r="I26" s="27"/>
      <c r="J26" s="27"/>
      <c r="K26" s="27"/>
      <c r="L26" s="27"/>
      <c r="M26" s="27"/>
      <c r="N26" s="27"/>
      <c r="O26" s="27"/>
      <c r="P26" s="27"/>
      <c r="Q26" s="27"/>
      <c r="R26" s="27"/>
      <c r="S26" s="27"/>
      <c r="T26" s="27"/>
      <c r="U26" s="31"/>
      <c r="V26" s="31"/>
    </row>
    <row r="27" spans="1:22" x14ac:dyDescent="0.25">
      <c r="A27" s="32"/>
      <c r="B27" s="32"/>
      <c r="C27" s="27"/>
      <c r="D27" s="27"/>
      <c r="E27" s="27"/>
      <c r="F27" s="27"/>
      <c r="G27" s="32"/>
      <c r="H27" s="32"/>
      <c r="I27" s="27"/>
      <c r="J27" s="27"/>
      <c r="K27" s="27"/>
      <c r="L27" s="27"/>
      <c r="M27" s="27"/>
      <c r="N27" s="27"/>
      <c r="O27" s="27"/>
      <c r="P27" s="27"/>
      <c r="Q27" s="27"/>
      <c r="R27" s="27"/>
      <c r="S27" s="27"/>
      <c r="T27" s="27"/>
      <c r="U27" s="31"/>
      <c r="V27" s="31"/>
    </row>
    <row r="28" spans="1:22" x14ac:dyDescent="0.25">
      <c r="A28" s="32"/>
      <c r="B28" s="32"/>
      <c r="C28" s="27"/>
      <c r="D28" s="27"/>
      <c r="E28" s="27"/>
      <c r="F28" s="27"/>
      <c r="G28" s="32"/>
      <c r="H28" s="32"/>
      <c r="I28" s="27"/>
      <c r="J28" s="27"/>
      <c r="K28" s="27"/>
      <c r="L28" s="27"/>
      <c r="M28" s="27"/>
      <c r="N28" s="27"/>
      <c r="O28" s="27"/>
      <c r="P28" s="27"/>
      <c r="Q28" s="27"/>
      <c r="R28" s="27"/>
      <c r="S28" s="27"/>
      <c r="T28" s="27"/>
      <c r="U28" s="31"/>
      <c r="V28" s="31"/>
    </row>
    <row r="29" spans="1:22" x14ac:dyDescent="0.25">
      <c r="A29" s="32"/>
      <c r="B29" s="32"/>
      <c r="C29" s="27"/>
      <c r="D29" s="27"/>
      <c r="E29" s="27"/>
      <c r="F29" s="27"/>
      <c r="G29" s="32"/>
      <c r="H29" s="32"/>
      <c r="I29" s="27"/>
      <c r="J29" s="27"/>
      <c r="K29" s="27"/>
      <c r="L29" s="27"/>
      <c r="M29" s="27"/>
      <c r="N29" s="27"/>
      <c r="O29" s="27"/>
      <c r="P29" s="27"/>
      <c r="Q29" s="27"/>
      <c r="R29" s="27"/>
      <c r="S29" s="27"/>
      <c r="T29" s="27"/>
      <c r="U29" s="31"/>
      <c r="V29" s="31"/>
    </row>
    <row r="30" spans="1:22" ht="12" customHeight="1" x14ac:dyDescent="0.25">
      <c r="A30" s="33"/>
      <c r="B30" s="33"/>
      <c r="C30" s="68"/>
      <c r="D30" s="68"/>
      <c r="E30" s="68"/>
      <c r="F30" s="68"/>
      <c r="G30" s="33"/>
      <c r="H30" s="33"/>
      <c r="I30" s="68"/>
      <c r="J30" s="68"/>
      <c r="K30" s="68"/>
      <c r="L30" s="68"/>
      <c r="M30" s="68"/>
      <c r="N30" s="68"/>
      <c r="O30" s="68"/>
      <c r="P30" s="68"/>
      <c r="Q30" s="68"/>
      <c r="R30" s="68"/>
      <c r="S30" s="68"/>
      <c r="T30" s="68"/>
      <c r="U30" s="31"/>
      <c r="V30" s="31"/>
    </row>
    <row r="31" spans="1:22" hidden="1" x14ac:dyDescent="0.25">
      <c r="A31" s="31"/>
      <c r="B31" s="120"/>
      <c r="G31" s="117"/>
      <c r="H31" s="119"/>
      <c r="U31" s="31"/>
      <c r="V31" s="31"/>
    </row>
    <row r="32" spans="1:22" hidden="1" x14ac:dyDescent="0.25">
      <c r="A32" s="31"/>
      <c r="B32" s="120"/>
      <c r="G32" s="117"/>
      <c r="H32" s="119"/>
      <c r="U32" s="31"/>
      <c r="V32" s="31"/>
    </row>
  </sheetData>
  <mergeCells count="15">
    <mergeCell ref="F19:H19"/>
    <mergeCell ref="I8:J8"/>
    <mergeCell ref="K8:L8"/>
    <mergeCell ref="N8:O8"/>
    <mergeCell ref="P8:Q8"/>
    <mergeCell ref="F14:H14"/>
    <mergeCell ref="F15:H15"/>
    <mergeCell ref="F16:H16"/>
    <mergeCell ref="F17:H17"/>
    <mergeCell ref="F18:H18"/>
    <mergeCell ref="R4:S4"/>
    <mergeCell ref="F10:H10"/>
    <mergeCell ref="F11:H11"/>
    <mergeCell ref="F12:H12"/>
    <mergeCell ref="F13:H13"/>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050" r:id="rId4" name="Prepare_Annexure">
          <controlPr defaultSize="0" autoLine="0" r:id="rId5">
            <anchor>
              <from>
                <xdr:col>0</xdr:col>
                <xdr:colOff>76200</xdr:colOff>
                <xdr:row>27</xdr:row>
                <xdr:rowOff>38100</xdr:rowOff>
              </from>
              <to>
                <xdr:col>3</xdr:col>
                <xdr:colOff>238125</xdr:colOff>
                <xdr:row>29</xdr:row>
                <xdr:rowOff>57150</xdr:rowOff>
              </to>
            </anchor>
          </controlPr>
        </control>
      </mc:Choice>
      <mc:Fallback>
        <control shapeId="1050" r:id="rId4" name="Prepare_Annexure"/>
      </mc:Fallback>
    </mc:AlternateContent>
    <mc:AlternateContent xmlns:mc="http://schemas.openxmlformats.org/markup-compatibility/2006">
      <mc:Choice Requires="x14">
        <control shapeId="1026" r:id="rId6" name="CreateRequest1">
          <controlPr defaultSize="0" autoLine="0" r:id="rId7">
            <anchor>
              <from>
                <xdr:col>0</xdr:col>
                <xdr:colOff>76200</xdr:colOff>
                <xdr:row>5</xdr:row>
                <xdr:rowOff>47625</xdr:rowOff>
              </from>
              <to>
                <xdr:col>3</xdr:col>
                <xdr:colOff>238125</xdr:colOff>
                <xdr:row>7</xdr:row>
                <xdr:rowOff>66675</xdr:rowOff>
              </to>
            </anchor>
          </controlPr>
        </control>
      </mc:Choice>
      <mc:Fallback>
        <control shapeId="1026" r:id="rId6" name="CreateRequest1"/>
      </mc:Fallback>
    </mc:AlternateContent>
    <mc:AlternateContent xmlns:mc="http://schemas.openxmlformats.org/markup-compatibility/2006">
      <mc:Choice Requires="x14">
        <control shapeId="1028" r:id="rId8" name="AllocateAnalyst1">
          <controlPr defaultSize="0" autoLine="0" r:id="rId9">
            <anchor>
              <from>
                <xdr:col>0</xdr:col>
                <xdr:colOff>76200</xdr:colOff>
                <xdr:row>7</xdr:row>
                <xdr:rowOff>142875</xdr:rowOff>
              </from>
              <to>
                <xdr:col>3</xdr:col>
                <xdr:colOff>238125</xdr:colOff>
                <xdr:row>9</xdr:row>
                <xdr:rowOff>161925</xdr:rowOff>
              </to>
            </anchor>
          </controlPr>
        </control>
      </mc:Choice>
      <mc:Fallback>
        <control shapeId="1028" r:id="rId8" name="AllocateAnalyst1"/>
      </mc:Fallback>
    </mc:AlternateContent>
    <mc:AlternateContent xmlns:mc="http://schemas.openxmlformats.org/markup-compatibility/2006">
      <mc:Choice Requires="x14">
        <control shapeId="1030" r:id="rId10" name="GetStaffingData1">
          <controlPr defaultSize="0" autoLine="0" r:id="rId11">
            <anchor>
              <from>
                <xdr:col>0</xdr:col>
                <xdr:colOff>76200</xdr:colOff>
                <xdr:row>10</xdr:row>
                <xdr:rowOff>57150</xdr:rowOff>
              </from>
              <to>
                <xdr:col>3</xdr:col>
                <xdr:colOff>238125</xdr:colOff>
                <xdr:row>12</xdr:row>
                <xdr:rowOff>76200</xdr:rowOff>
              </to>
            </anchor>
          </controlPr>
        </control>
      </mc:Choice>
      <mc:Fallback>
        <control shapeId="1030" r:id="rId10" name="GetStaffingData1"/>
      </mc:Fallback>
    </mc:AlternateContent>
    <mc:AlternateContent xmlns:mc="http://schemas.openxmlformats.org/markup-compatibility/2006">
      <mc:Choice Requires="x14">
        <control shapeId="1032" r:id="rId12" name="PublishStaffingEmail1">
          <controlPr defaultSize="0" autoLine="0" r:id="rId13">
            <anchor>
              <from>
                <xdr:col>0</xdr:col>
                <xdr:colOff>76200</xdr:colOff>
                <xdr:row>12</xdr:row>
                <xdr:rowOff>152400</xdr:rowOff>
              </from>
              <to>
                <xdr:col>3</xdr:col>
                <xdr:colOff>238125</xdr:colOff>
                <xdr:row>14</xdr:row>
                <xdr:rowOff>171450</xdr:rowOff>
              </to>
            </anchor>
          </controlPr>
        </control>
      </mc:Choice>
      <mc:Fallback>
        <control shapeId="1032" r:id="rId12" name="PublishStaffingEmail1"/>
      </mc:Fallback>
    </mc:AlternateContent>
    <mc:AlternateContent xmlns:mc="http://schemas.openxmlformats.org/markup-compatibility/2006">
      <mc:Choice Requires="x14">
        <control shapeId="1034" r:id="rId14" name="UpdateActualHours1">
          <controlPr defaultSize="0" autoLine="0" r:id="rId15">
            <anchor>
              <from>
                <xdr:col>0</xdr:col>
                <xdr:colOff>76200</xdr:colOff>
                <xdr:row>15</xdr:row>
                <xdr:rowOff>66675</xdr:rowOff>
              </from>
              <to>
                <xdr:col>3</xdr:col>
                <xdr:colOff>238125</xdr:colOff>
                <xdr:row>17</xdr:row>
                <xdr:rowOff>85725</xdr:rowOff>
              </to>
            </anchor>
          </controlPr>
        </control>
      </mc:Choice>
      <mc:Fallback>
        <control shapeId="1034" r:id="rId14" name="UpdateActualHours1"/>
      </mc:Fallback>
    </mc:AlternateContent>
    <mc:AlternateContent xmlns:mc="http://schemas.openxmlformats.org/markup-compatibility/2006">
      <mc:Choice Requires="x14">
        <control shapeId="1036" r:id="rId16" name="GetStatusCheckData1">
          <controlPr defaultSize="0" autoLine="0" r:id="rId17">
            <anchor>
              <from>
                <xdr:col>0</xdr:col>
                <xdr:colOff>76200</xdr:colOff>
                <xdr:row>17</xdr:row>
                <xdr:rowOff>161925</xdr:rowOff>
              </from>
              <to>
                <xdr:col>3</xdr:col>
                <xdr:colOff>238125</xdr:colOff>
                <xdr:row>19</xdr:row>
                <xdr:rowOff>180975</xdr:rowOff>
              </to>
            </anchor>
          </controlPr>
        </control>
      </mc:Choice>
      <mc:Fallback>
        <control shapeId="1036" r:id="rId16" name="GetStatusCheckData1"/>
      </mc:Fallback>
    </mc:AlternateContent>
    <mc:AlternateContent xmlns:mc="http://schemas.openxmlformats.org/markup-compatibility/2006">
      <mc:Choice Requires="x14">
        <control shapeId="1038" r:id="rId18" name="PublishStatusCheckEmail1">
          <controlPr defaultSize="0" autoLine="0" r:id="rId19">
            <anchor>
              <from>
                <xdr:col>0</xdr:col>
                <xdr:colOff>76200</xdr:colOff>
                <xdr:row>20</xdr:row>
                <xdr:rowOff>76200</xdr:rowOff>
              </from>
              <to>
                <xdr:col>3</xdr:col>
                <xdr:colOff>238125</xdr:colOff>
                <xdr:row>22</xdr:row>
                <xdr:rowOff>95250</xdr:rowOff>
              </to>
            </anchor>
          </controlPr>
        </control>
      </mc:Choice>
      <mc:Fallback>
        <control shapeId="1038" r:id="rId18" name="PublishStatusCheckEmail1"/>
      </mc:Fallback>
    </mc:AlternateContent>
    <mc:AlternateContent xmlns:mc="http://schemas.openxmlformats.org/markup-compatibility/2006">
      <mc:Choice Requires="x14">
        <control shapeId="1040" r:id="rId20" name="PublishUT1">
          <controlPr defaultSize="0" autoLine="0" r:id="rId21">
            <anchor>
              <from>
                <xdr:col>0</xdr:col>
                <xdr:colOff>76200</xdr:colOff>
                <xdr:row>22</xdr:row>
                <xdr:rowOff>171450</xdr:rowOff>
              </from>
              <to>
                <xdr:col>3</xdr:col>
                <xdr:colOff>238125</xdr:colOff>
                <xdr:row>24</xdr:row>
                <xdr:rowOff>190500</xdr:rowOff>
              </to>
            </anchor>
          </controlPr>
        </control>
      </mc:Choice>
      <mc:Fallback>
        <control shapeId="1040" r:id="rId20" name="PublishUT1"/>
      </mc:Fallback>
    </mc:AlternateContent>
    <mc:AlternateContent xmlns:mc="http://schemas.openxmlformats.org/markup-compatibility/2006">
      <mc:Choice Requires="x14">
        <control shapeId="1049" r:id="rId22" name="Validate_InvoiceData">
          <controlPr defaultSize="0" autoLine="0" r:id="rId23">
            <anchor>
              <from>
                <xdr:col>0</xdr:col>
                <xdr:colOff>76200</xdr:colOff>
                <xdr:row>24</xdr:row>
                <xdr:rowOff>266700</xdr:rowOff>
              </from>
              <to>
                <xdr:col>3</xdr:col>
                <xdr:colOff>238125</xdr:colOff>
                <xdr:row>26</xdr:row>
                <xdr:rowOff>142875</xdr:rowOff>
              </to>
            </anchor>
          </controlPr>
        </control>
      </mc:Choice>
      <mc:Fallback>
        <control shapeId="1049" r:id="rId22" name="Validate_InvoiceData"/>
      </mc:Fallback>
    </mc:AlternateContent>
    <mc:AlternateContent xmlns:mc="http://schemas.openxmlformats.org/markup-compatibility/2006">
      <mc:Choice Requires="x14">
        <control shapeId="1041" r:id="rId24" name="Monthly">
          <controlPr defaultSize="0" autoFill="0" autoLine="0" autoPict="0" macro="[0]!TimePeriod_Selection">
            <anchor moveWithCells="1">
              <from>
                <xdr:col>5</xdr:col>
                <xdr:colOff>85725</xdr:colOff>
                <xdr:row>5</xdr:row>
                <xdr:rowOff>104775</xdr:rowOff>
              </from>
              <to>
                <xdr:col>6</xdr:col>
                <xdr:colOff>85725</xdr:colOff>
                <xdr:row>6</xdr:row>
                <xdr:rowOff>133350</xdr:rowOff>
              </to>
            </anchor>
          </controlPr>
        </control>
      </mc:Choice>
    </mc:AlternateContent>
    <mc:AlternateContent xmlns:mc="http://schemas.openxmlformats.org/markup-compatibility/2006">
      <mc:Choice Requires="x14">
        <control shapeId="1042" r:id="rId25" name="Quarterly">
          <controlPr defaultSize="0" autoFill="0" autoLine="0" autoPict="0" macro="[0]!TimePeriod_Selection">
            <anchor moveWithCells="1">
              <from>
                <xdr:col>6</xdr:col>
                <xdr:colOff>219075</xdr:colOff>
                <xdr:row>5</xdr:row>
                <xdr:rowOff>123825</xdr:rowOff>
              </from>
              <to>
                <xdr:col>7</xdr:col>
                <xdr:colOff>219075</xdr:colOff>
                <xdr:row>6</xdr:row>
                <xdr:rowOff>142875</xdr:rowOff>
              </to>
            </anchor>
          </controlPr>
        </control>
      </mc:Choice>
    </mc:AlternateContent>
    <mc:AlternateContent xmlns:mc="http://schemas.openxmlformats.org/markup-compatibility/2006">
      <mc:Choice Requires="x14">
        <control shapeId="1043" r:id="rId26" name="Yearly">
          <controlPr defaultSize="0" autoFill="0" autoLine="0" autoPict="0" macro="[0]!TimePeriod_Selection">
            <anchor moveWithCells="1">
              <from>
                <xdr:col>7</xdr:col>
                <xdr:colOff>342900</xdr:colOff>
                <xdr:row>5</xdr:row>
                <xdr:rowOff>133350</xdr:rowOff>
              </from>
              <to>
                <xdr:col>8</xdr:col>
                <xdr:colOff>419100</xdr:colOff>
                <xdr:row>6</xdr:row>
                <xdr:rowOff>161925</xdr:rowOff>
              </to>
            </anchor>
          </controlPr>
        </control>
      </mc:Choice>
    </mc:AlternateContent>
    <mc:AlternateContent xmlns:mc="http://schemas.openxmlformats.org/markup-compatibility/2006">
      <mc:Choice Requires="x14">
        <control shapeId="1048" r:id="rId27" name="DD_TimePeriod">
          <controlPr defaultSize="0" autoLine="0" autoPict="0">
            <anchor>
              <from>
                <xdr:col>5</xdr:col>
                <xdr:colOff>9525</xdr:colOff>
                <xdr:row>7</xdr:row>
                <xdr:rowOff>66675</xdr:rowOff>
              </from>
              <to>
                <xdr:col>6</xdr:col>
                <xdr:colOff>400050</xdr:colOff>
                <xdr:row>8</xdr:row>
                <xdr:rowOff>66675</xdr:rowOff>
              </to>
            </anchor>
          </controlPr>
        </control>
      </mc:Choice>
    </mc:AlternateContent>
  </controls>
  <webPublishItems count="4">
    <webPublishItem id="1806" divId="India Staffing and Status Check WIP48_1806" sourceType="range" sourceRef="A1:H1" destinationFile="E:\Users\CHANDA~1.KUM\AppData\Local\Temp\29-07-19 0-00-28.htm"/>
    <webPublishItem id="3145" divId="India Staffing and Status Check WIP48_3145" sourceType="range" sourceRef="A1:H1" destinationFile="E:\Users\CHANDA~1.KUM\AppData\Local\Temp\29-07-19 0-00-50.htm"/>
    <webPublishItem id="11986" divId="India Staffing and Status Check WIP48_11986" sourceType="range" sourceRef="A1:H8" destinationFile="E:\Users\CHANDA~1.KUM\AppData\Local\Temp\29-07-19 7-46-18.htm"/>
    <webPublishItem id="6739" divId="India Staffing and Status Check WIP48_6739" sourceType="range" sourceRef="A1:H9" destinationFile="E:\Users\CHANDA~1.KUM\AppData\Local\Temp\29-07-19 8-11-07.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_RequestDetail">
    <tabColor rgb="FFFFC000"/>
  </sheetPr>
  <dimension ref="A1:AA778"/>
  <sheetViews>
    <sheetView zoomScale="90" zoomScaleNormal="90" workbookViewId="0"/>
  </sheetViews>
  <sheetFormatPr defaultRowHeight="15" x14ac:dyDescent="0.25"/>
  <cols>
    <col min="1" max="1" width="12.85546875" style="1" bestFit="1" customWidth="1"/>
    <col min="2" max="2" width="14.42578125" style="1" customWidth="1"/>
    <col min="3" max="3" width="10.5703125" style="1" bestFit="1" customWidth="1"/>
    <col min="4" max="4" width="16" style="1" customWidth="1"/>
    <col min="5" max="5" width="18.85546875" style="1" customWidth="1"/>
    <col min="6" max="6" width="16.7109375" style="1" bestFit="1" customWidth="1"/>
    <col min="7" max="7" width="19.7109375" style="1" customWidth="1"/>
    <col min="8" max="8" width="13.140625" style="1" bestFit="1" customWidth="1"/>
    <col min="9" max="9" width="24.42578125" style="1" bestFit="1" customWidth="1"/>
    <col min="10" max="10" width="11.85546875" style="1" bestFit="1" customWidth="1"/>
    <col min="11" max="11" width="26.42578125" style="1" bestFit="1" customWidth="1"/>
    <col min="12" max="12" width="12.140625" style="1" bestFit="1" customWidth="1"/>
    <col min="13" max="13" width="9.140625" style="1"/>
    <col min="14" max="14" width="20.5703125" style="1" bestFit="1" customWidth="1"/>
    <col min="15" max="15" width="19.85546875" style="1" bestFit="1" customWidth="1"/>
    <col min="16" max="16" width="20.140625" style="1" bestFit="1" customWidth="1"/>
    <col min="17" max="17" width="14.5703125" style="1" bestFit="1" customWidth="1"/>
    <col min="18" max="19" width="19.7109375" style="1" customWidth="1"/>
    <col min="20" max="20" width="18.5703125" style="1" customWidth="1"/>
    <col min="21" max="21" width="20.5703125" style="1" bestFit="1" customWidth="1"/>
    <col min="22" max="22" width="18.28515625" style="1" bestFit="1" customWidth="1"/>
    <col min="23" max="23" width="18.28515625" style="1" customWidth="1"/>
    <col min="24" max="24" width="11.28515625" style="1" customWidth="1"/>
    <col min="25" max="25" width="18.28515625" style="1" customWidth="1"/>
    <col min="26" max="26" width="20.85546875" style="1" bestFit="1" customWidth="1"/>
    <col min="27" max="27" width="14" style="1" bestFit="1" customWidth="1"/>
    <col min="28" max="16384" width="9.140625" style="1"/>
  </cols>
  <sheetData>
    <row r="1" spans="1:27" x14ac:dyDescent="0.25">
      <c r="A1" s="310" t="s">
        <v>28</v>
      </c>
      <c r="B1" s="3" t="s">
        <v>23</v>
      </c>
      <c r="C1" s="3" t="s">
        <v>13</v>
      </c>
      <c r="D1" s="3" t="s">
        <v>0</v>
      </c>
      <c r="E1" s="3" t="s">
        <v>15</v>
      </c>
      <c r="F1" s="3" t="s">
        <v>24</v>
      </c>
      <c r="G1" s="3" t="s">
        <v>9</v>
      </c>
      <c r="H1" s="3" t="s">
        <v>10</v>
      </c>
      <c r="I1" s="3" t="s">
        <v>11</v>
      </c>
      <c r="J1" s="3" t="s">
        <v>1</v>
      </c>
      <c r="K1" s="3" t="s">
        <v>2</v>
      </c>
      <c r="L1" s="3" t="s">
        <v>12</v>
      </c>
      <c r="M1" s="3" t="s">
        <v>14</v>
      </c>
      <c r="N1" s="3" t="s">
        <v>16</v>
      </c>
      <c r="O1" s="3" t="s">
        <v>3</v>
      </c>
      <c r="P1" s="3" t="s">
        <v>30</v>
      </c>
      <c r="Q1" s="3" t="s">
        <v>31</v>
      </c>
      <c r="R1" s="3" t="s">
        <v>4</v>
      </c>
      <c r="S1" s="3" t="s">
        <v>5</v>
      </c>
      <c r="T1" s="3" t="s">
        <v>6</v>
      </c>
      <c r="U1" s="311" t="s">
        <v>7</v>
      </c>
      <c r="V1" s="311" t="s">
        <v>8</v>
      </c>
      <c r="W1" s="3" t="s">
        <v>79</v>
      </c>
      <c r="X1" s="3" t="s">
        <v>131</v>
      </c>
      <c r="Y1" s="310" t="s">
        <v>130</v>
      </c>
      <c r="Z1" s="310" t="s">
        <v>37</v>
      </c>
      <c r="AA1" s="3" t="s">
        <v>129</v>
      </c>
    </row>
    <row r="2" spans="1:27" ht="30" x14ac:dyDescent="0.25">
      <c r="A2" s="344">
        <v>44489</v>
      </c>
      <c r="B2" s="1" t="s">
        <v>82</v>
      </c>
      <c r="C2" s="1" t="s">
        <v>94</v>
      </c>
      <c r="D2" s="1" t="s">
        <v>680</v>
      </c>
      <c r="E2" s="1" t="s">
        <v>682</v>
      </c>
      <c r="F2" s="1" t="s">
        <v>4278</v>
      </c>
      <c r="G2" s="1" t="s">
        <v>4306</v>
      </c>
      <c r="H2" s="1" t="s">
        <v>4307</v>
      </c>
      <c r="I2" s="1" t="s">
        <v>4309</v>
      </c>
      <c r="J2" s="1" t="s">
        <v>222</v>
      </c>
      <c r="K2" s="51" t="s">
        <v>223</v>
      </c>
      <c r="L2" s="1" t="s">
        <v>4172</v>
      </c>
      <c r="M2" s="1" t="s">
        <v>4303</v>
      </c>
      <c r="N2" s="1" t="s">
        <v>36</v>
      </c>
      <c r="O2" s="1">
        <v>6</v>
      </c>
      <c r="R2" s="1" t="s">
        <v>4434</v>
      </c>
      <c r="S2" s="1" t="s">
        <v>49</v>
      </c>
      <c r="T2" s="1" t="s">
        <v>4274</v>
      </c>
      <c r="U2" s="345">
        <v>0.60416666666666663</v>
      </c>
      <c r="V2" s="345">
        <v>0.79166666666666663</v>
      </c>
      <c r="W2" s="1" t="s">
        <v>80</v>
      </c>
      <c r="X2" s="1" t="s">
        <v>4305</v>
      </c>
      <c r="Y2" s="256">
        <v>44488.801041666666</v>
      </c>
      <c r="Z2" s="256"/>
      <c r="AA2" s="1" t="s">
        <v>4274</v>
      </c>
    </row>
    <row r="3" spans="1:27" ht="30" x14ac:dyDescent="0.25">
      <c r="A3" s="344">
        <v>44489</v>
      </c>
      <c r="B3" s="1" t="s">
        <v>82</v>
      </c>
      <c r="C3" s="1" t="s">
        <v>94</v>
      </c>
      <c r="D3" s="1" t="s">
        <v>680</v>
      </c>
      <c r="E3" s="1" t="s">
        <v>682</v>
      </c>
      <c r="F3" s="1" t="s">
        <v>4278</v>
      </c>
      <c r="G3" s="1" t="s">
        <v>4306</v>
      </c>
      <c r="H3" s="1" t="s">
        <v>4307</v>
      </c>
      <c r="I3" s="1" t="s">
        <v>4309</v>
      </c>
      <c r="J3" s="1" t="s">
        <v>222</v>
      </c>
      <c r="K3" s="51" t="s">
        <v>223</v>
      </c>
      <c r="L3" s="1" t="s">
        <v>4172</v>
      </c>
      <c r="M3" s="1" t="s">
        <v>4303</v>
      </c>
      <c r="N3" s="1" t="s">
        <v>36</v>
      </c>
      <c r="O3" s="1">
        <v>8</v>
      </c>
      <c r="R3" s="1" t="s">
        <v>49</v>
      </c>
      <c r="S3" s="1" t="s">
        <v>49</v>
      </c>
      <c r="T3" s="1" t="s">
        <v>4274</v>
      </c>
      <c r="U3" s="345">
        <v>0.60416666666666663</v>
      </c>
      <c r="V3" s="345">
        <v>0.79166666666666663</v>
      </c>
      <c r="W3" s="1" t="s">
        <v>80</v>
      </c>
      <c r="X3" s="1" t="s">
        <v>4305</v>
      </c>
      <c r="Y3" s="256">
        <v>44488.801041666666</v>
      </c>
      <c r="Z3" s="256"/>
      <c r="AA3" s="1" t="s">
        <v>4274</v>
      </c>
    </row>
    <row r="4" spans="1:27" ht="30" x14ac:dyDescent="0.25">
      <c r="A4" s="344">
        <v>44489</v>
      </c>
      <c r="B4" s="1" t="s">
        <v>82</v>
      </c>
      <c r="C4" s="1" t="s">
        <v>94</v>
      </c>
      <c r="D4" s="1" t="s">
        <v>680</v>
      </c>
      <c r="E4" s="1" t="s">
        <v>682</v>
      </c>
      <c r="F4" s="1" t="s">
        <v>4278</v>
      </c>
      <c r="G4" s="1" t="s">
        <v>4306</v>
      </c>
      <c r="H4" s="1" t="s">
        <v>4307</v>
      </c>
      <c r="I4" s="1" t="s">
        <v>4309</v>
      </c>
      <c r="J4" s="1" t="s">
        <v>222</v>
      </c>
      <c r="K4" s="51" t="s">
        <v>223</v>
      </c>
      <c r="L4" s="1" t="s">
        <v>4172</v>
      </c>
      <c r="M4" s="1" t="s">
        <v>4303</v>
      </c>
      <c r="N4" s="1" t="s">
        <v>36</v>
      </c>
      <c r="O4" s="1">
        <v>8</v>
      </c>
      <c r="R4" s="1" t="s">
        <v>132</v>
      </c>
      <c r="S4" s="1" t="s">
        <v>49</v>
      </c>
      <c r="T4" s="1" t="s">
        <v>4274</v>
      </c>
      <c r="U4" s="345">
        <v>0.60416666666666663</v>
      </c>
      <c r="V4" s="345">
        <v>0.79166666666666663</v>
      </c>
      <c r="W4" s="1" t="s">
        <v>80</v>
      </c>
      <c r="X4" s="1" t="s">
        <v>4305</v>
      </c>
      <c r="Y4" s="256">
        <v>44488.801041666666</v>
      </c>
      <c r="Z4" s="256"/>
      <c r="AA4" s="1" t="s">
        <v>4274</v>
      </c>
    </row>
    <row r="5" spans="1:27" ht="45" x14ac:dyDescent="0.25">
      <c r="A5" s="344">
        <v>44489</v>
      </c>
      <c r="B5" s="1" t="s">
        <v>82</v>
      </c>
      <c r="C5" s="1" t="s">
        <v>94</v>
      </c>
      <c r="D5" s="1" t="s">
        <v>4479</v>
      </c>
      <c r="E5" s="1" t="s">
        <v>4480</v>
      </c>
      <c r="F5" s="1" t="s">
        <v>650</v>
      </c>
      <c r="G5" s="1" t="s">
        <v>4481</v>
      </c>
      <c r="H5" s="1" t="s">
        <v>4307</v>
      </c>
      <c r="I5" s="1" t="s">
        <v>4482</v>
      </c>
      <c r="J5" s="1" t="s">
        <v>4483</v>
      </c>
      <c r="K5" s="51" t="s">
        <v>4484</v>
      </c>
      <c r="L5" s="1" t="s">
        <v>4485</v>
      </c>
      <c r="M5" s="1" t="s">
        <v>4303</v>
      </c>
      <c r="N5" s="1" t="s">
        <v>35</v>
      </c>
      <c r="O5" s="1">
        <v>4</v>
      </c>
      <c r="R5" s="1" t="s">
        <v>4448</v>
      </c>
      <c r="S5" s="1" t="s">
        <v>4455</v>
      </c>
      <c r="T5" s="1" t="s">
        <v>4282</v>
      </c>
      <c r="U5" s="345">
        <v>0.60416666666666663</v>
      </c>
      <c r="V5" s="345">
        <v>0.79166666666666663</v>
      </c>
      <c r="W5" s="1" t="s">
        <v>80</v>
      </c>
      <c r="X5" s="1" t="s">
        <v>4305</v>
      </c>
      <c r="Y5" s="256">
        <v>44489.446145833332</v>
      </c>
      <c r="Z5" s="256">
        <v>44489</v>
      </c>
      <c r="AA5" s="1" t="s">
        <v>4282</v>
      </c>
    </row>
    <row r="6" spans="1:27" ht="45" x14ac:dyDescent="0.25">
      <c r="A6" s="344">
        <v>44489</v>
      </c>
      <c r="B6" s="1" t="s">
        <v>82</v>
      </c>
      <c r="C6" s="1" t="s">
        <v>94</v>
      </c>
      <c r="D6" s="1" t="s">
        <v>4479</v>
      </c>
      <c r="E6" s="1" t="s">
        <v>4480</v>
      </c>
      <c r="F6" s="1" t="s">
        <v>650</v>
      </c>
      <c r="G6" s="1" t="s">
        <v>4481</v>
      </c>
      <c r="H6" s="1" t="s">
        <v>4307</v>
      </c>
      <c r="I6" s="1" t="s">
        <v>4482</v>
      </c>
      <c r="J6" s="1" t="s">
        <v>4483</v>
      </c>
      <c r="K6" s="51" t="s">
        <v>4484</v>
      </c>
      <c r="L6" s="1" t="s">
        <v>4485</v>
      </c>
      <c r="M6" s="1" t="s">
        <v>4303</v>
      </c>
      <c r="N6" s="1" t="s">
        <v>35</v>
      </c>
      <c r="O6" s="1">
        <v>8</v>
      </c>
      <c r="R6" s="1" t="s">
        <v>4392</v>
      </c>
      <c r="S6" s="1" t="s">
        <v>4455</v>
      </c>
      <c r="T6" s="1" t="s">
        <v>4282</v>
      </c>
      <c r="U6" s="345">
        <v>0.60416666666666663</v>
      </c>
      <c r="V6" s="345">
        <v>0.79166666666666663</v>
      </c>
      <c r="W6" s="1" t="s">
        <v>80</v>
      </c>
      <c r="X6" s="1" t="s">
        <v>4305</v>
      </c>
      <c r="Y6" s="256">
        <v>44489.446145833332</v>
      </c>
      <c r="Z6" s="256">
        <v>44489</v>
      </c>
      <c r="AA6" s="1" t="s">
        <v>4282</v>
      </c>
    </row>
    <row r="7" spans="1:27" ht="30" x14ac:dyDescent="0.25">
      <c r="A7" s="344">
        <v>44489</v>
      </c>
      <c r="B7" s="1" t="s">
        <v>82</v>
      </c>
      <c r="C7" s="1" t="s">
        <v>94</v>
      </c>
      <c r="D7" s="1" t="s">
        <v>4486</v>
      </c>
      <c r="E7" s="1" t="s">
        <v>4487</v>
      </c>
      <c r="F7" s="1" t="s">
        <v>650</v>
      </c>
      <c r="G7" s="1" t="s">
        <v>4488</v>
      </c>
      <c r="H7" s="1" t="s">
        <v>4308</v>
      </c>
      <c r="I7" s="1" t="s">
        <v>4489</v>
      </c>
      <c r="J7" s="1" t="s">
        <v>4490</v>
      </c>
      <c r="K7" s="51" t="s">
        <v>4491</v>
      </c>
      <c r="L7" s="1" t="s">
        <v>4492</v>
      </c>
      <c r="M7" s="1" t="s">
        <v>4303</v>
      </c>
      <c r="N7" s="1" t="s">
        <v>36</v>
      </c>
      <c r="O7" s="1">
        <v>8</v>
      </c>
      <c r="R7" s="1" t="s">
        <v>71</v>
      </c>
      <c r="S7" s="1" t="s">
        <v>67</v>
      </c>
      <c r="T7" s="1" t="s">
        <v>4274</v>
      </c>
      <c r="U7" s="345">
        <v>0.60416666666666663</v>
      </c>
      <c r="V7" s="345">
        <v>0.79166666666666663</v>
      </c>
      <c r="W7" s="1" t="s">
        <v>80</v>
      </c>
      <c r="X7" s="1" t="s">
        <v>4305</v>
      </c>
      <c r="Y7" s="256">
        <v>44488.805023148147</v>
      </c>
      <c r="Z7" s="256"/>
      <c r="AA7" s="1" t="s">
        <v>4274</v>
      </c>
    </row>
    <row r="8" spans="1:27" x14ac:dyDescent="0.25">
      <c r="A8" s="344">
        <v>44489</v>
      </c>
      <c r="B8" s="1" t="s">
        <v>82</v>
      </c>
      <c r="C8" s="1" t="s">
        <v>94</v>
      </c>
      <c r="D8" s="1" t="s">
        <v>4493</v>
      </c>
      <c r="E8" s="1" t="s">
        <v>4494</v>
      </c>
      <c r="F8" s="1" t="s">
        <v>226</v>
      </c>
      <c r="G8" s="1" t="s">
        <v>226</v>
      </c>
      <c r="H8" s="1" t="s">
        <v>226</v>
      </c>
      <c r="I8" s="1" t="s">
        <v>4495</v>
      </c>
      <c r="J8" s="1" t="s">
        <v>4496</v>
      </c>
      <c r="K8" s="1" t="s">
        <v>4497</v>
      </c>
      <c r="L8" s="1" t="s">
        <v>4498</v>
      </c>
      <c r="M8" s="1" t="s">
        <v>4303</v>
      </c>
      <c r="N8" s="1" t="s">
        <v>45</v>
      </c>
      <c r="O8" s="1">
        <v>4</v>
      </c>
      <c r="R8" s="1" t="s">
        <v>4394</v>
      </c>
      <c r="S8" s="1" t="s">
        <v>73</v>
      </c>
      <c r="T8" s="1" t="s">
        <v>4300</v>
      </c>
      <c r="U8" s="345">
        <v>0.60416666666666663</v>
      </c>
      <c r="V8" s="345">
        <v>0.79166666666666663</v>
      </c>
      <c r="W8" s="1" t="s">
        <v>80</v>
      </c>
      <c r="X8" s="1" t="s">
        <v>4305</v>
      </c>
      <c r="Y8" s="256">
        <v>44489.472407407404</v>
      </c>
      <c r="Z8" s="256">
        <v>44489</v>
      </c>
      <c r="AA8" s="1" t="s">
        <v>50</v>
      </c>
    </row>
    <row r="9" spans="1:27" ht="30" x14ac:dyDescent="0.25">
      <c r="A9" s="344">
        <v>44489</v>
      </c>
      <c r="B9" s="1" t="s">
        <v>82</v>
      </c>
      <c r="C9" s="1" t="s">
        <v>94</v>
      </c>
      <c r="D9" s="1" t="s">
        <v>4499</v>
      </c>
      <c r="E9" s="1" t="s">
        <v>4500</v>
      </c>
      <c r="F9" s="1" t="s">
        <v>226</v>
      </c>
      <c r="G9" s="1" t="s">
        <v>226</v>
      </c>
      <c r="H9" s="1" t="s">
        <v>4302</v>
      </c>
      <c r="I9" s="1" t="s">
        <v>4501</v>
      </c>
      <c r="J9" s="1" t="s">
        <v>4502</v>
      </c>
      <c r="K9" s="51" t="s">
        <v>4503</v>
      </c>
      <c r="L9" s="1" t="s">
        <v>226</v>
      </c>
      <c r="M9" s="1" t="s">
        <v>4303</v>
      </c>
      <c r="N9" s="1" t="s">
        <v>35</v>
      </c>
      <c r="O9" s="1">
        <v>5</v>
      </c>
      <c r="R9" s="1" t="s">
        <v>4458</v>
      </c>
      <c r="S9" s="1" t="s">
        <v>4337</v>
      </c>
      <c r="T9" s="1" t="s">
        <v>4319</v>
      </c>
      <c r="U9" s="345">
        <v>0.60416666666666663</v>
      </c>
      <c r="V9" s="345">
        <v>0.79166666666666663</v>
      </c>
      <c r="W9" s="1" t="s">
        <v>80</v>
      </c>
      <c r="X9" s="1" t="s">
        <v>4305</v>
      </c>
      <c r="Y9" s="256">
        <v>44488.778344907405</v>
      </c>
      <c r="Z9" s="256">
        <v>44489</v>
      </c>
      <c r="AA9" s="1" t="s">
        <v>4282</v>
      </c>
    </row>
    <row r="10" spans="1:27" ht="30" x14ac:dyDescent="0.25">
      <c r="A10" s="344">
        <v>44489</v>
      </c>
      <c r="B10" s="1" t="s">
        <v>82</v>
      </c>
      <c r="C10" s="1" t="s">
        <v>94</v>
      </c>
      <c r="D10" s="1" t="s">
        <v>4499</v>
      </c>
      <c r="E10" s="1" t="s">
        <v>4500</v>
      </c>
      <c r="F10" s="1" t="s">
        <v>226</v>
      </c>
      <c r="G10" s="1" t="s">
        <v>226</v>
      </c>
      <c r="H10" s="1" t="s">
        <v>4302</v>
      </c>
      <c r="I10" s="1" t="s">
        <v>4501</v>
      </c>
      <c r="J10" s="1" t="s">
        <v>4502</v>
      </c>
      <c r="K10" s="51" t="s">
        <v>4503</v>
      </c>
      <c r="L10" s="1" t="s">
        <v>226</v>
      </c>
      <c r="M10" s="1" t="s">
        <v>4303</v>
      </c>
      <c r="N10" s="1" t="s">
        <v>35</v>
      </c>
      <c r="O10" s="1">
        <v>8</v>
      </c>
      <c r="R10" s="1" t="s">
        <v>4322</v>
      </c>
      <c r="S10" s="1" t="s">
        <v>4337</v>
      </c>
      <c r="T10" s="1" t="s">
        <v>4319</v>
      </c>
      <c r="U10" s="345">
        <v>0.60416666666666663</v>
      </c>
      <c r="V10" s="345">
        <v>0.79166666666666663</v>
      </c>
      <c r="W10" s="1" t="s">
        <v>80</v>
      </c>
      <c r="X10" s="1" t="s">
        <v>4305</v>
      </c>
      <c r="Y10" s="256">
        <v>44488.778344907405</v>
      </c>
      <c r="Z10" s="256"/>
      <c r="AA10" s="1" t="s">
        <v>4282</v>
      </c>
    </row>
    <row r="11" spans="1:27" ht="30" x14ac:dyDescent="0.25">
      <c r="A11" s="344">
        <v>44489</v>
      </c>
      <c r="B11" s="1" t="s">
        <v>82</v>
      </c>
      <c r="C11" s="1" t="s">
        <v>94</v>
      </c>
      <c r="D11" s="1" t="s">
        <v>4499</v>
      </c>
      <c r="E11" s="1" t="s">
        <v>4500</v>
      </c>
      <c r="F11" s="1" t="s">
        <v>226</v>
      </c>
      <c r="G11" s="1" t="s">
        <v>226</v>
      </c>
      <c r="H11" s="1" t="s">
        <v>4302</v>
      </c>
      <c r="I11" s="1" t="s">
        <v>4501</v>
      </c>
      <c r="J11" s="1" t="s">
        <v>4502</v>
      </c>
      <c r="K11" s="51" t="s">
        <v>4503</v>
      </c>
      <c r="L11" s="1" t="s">
        <v>226</v>
      </c>
      <c r="M11" s="1" t="s">
        <v>4303</v>
      </c>
      <c r="N11" s="1" t="s">
        <v>35</v>
      </c>
      <c r="O11" s="1">
        <v>8</v>
      </c>
      <c r="R11" s="1" t="s">
        <v>60</v>
      </c>
      <c r="S11" s="1" t="s">
        <v>4337</v>
      </c>
      <c r="T11" s="1" t="s">
        <v>4319</v>
      </c>
      <c r="U11" s="345">
        <v>0.60416666666666663</v>
      </c>
      <c r="V11" s="345">
        <v>0.79166666666666663</v>
      </c>
      <c r="W11" s="1" t="s">
        <v>80</v>
      </c>
      <c r="X11" s="1" t="s">
        <v>4305</v>
      </c>
      <c r="Y11" s="256">
        <v>44488.778344907405</v>
      </c>
      <c r="Z11" s="256"/>
      <c r="AA11" s="1" t="s">
        <v>4282</v>
      </c>
    </row>
    <row r="12" spans="1:27" x14ac:dyDescent="0.25">
      <c r="A12" s="344">
        <v>44489</v>
      </c>
      <c r="B12" s="1" t="s">
        <v>82</v>
      </c>
      <c r="C12" s="1" t="s">
        <v>94</v>
      </c>
      <c r="D12" s="1" t="s">
        <v>4504</v>
      </c>
      <c r="E12" s="1" t="s">
        <v>4505</v>
      </c>
      <c r="F12" s="1" t="s">
        <v>226</v>
      </c>
      <c r="G12" s="1" t="s">
        <v>226</v>
      </c>
      <c r="H12" s="1" t="s">
        <v>226</v>
      </c>
      <c r="I12" s="1" t="s">
        <v>226</v>
      </c>
      <c r="J12" s="1" t="s">
        <v>4506</v>
      </c>
      <c r="K12" s="51" t="s">
        <v>4507</v>
      </c>
      <c r="L12" s="1" t="s">
        <v>226</v>
      </c>
      <c r="M12" s="1" t="s">
        <v>4303</v>
      </c>
      <c r="N12" s="1" t="s">
        <v>43</v>
      </c>
      <c r="O12" s="1">
        <v>7.5</v>
      </c>
      <c r="R12" s="1" t="s">
        <v>4386</v>
      </c>
      <c r="S12" s="1" t="s">
        <v>4386</v>
      </c>
      <c r="T12" s="1" t="s">
        <v>53</v>
      </c>
      <c r="U12" s="345">
        <v>0.60416666666666663</v>
      </c>
      <c r="V12" s="345">
        <v>0.79166666666666663</v>
      </c>
      <c r="W12" s="1" t="s">
        <v>80</v>
      </c>
      <c r="X12" s="1" t="s">
        <v>4305</v>
      </c>
      <c r="Y12" s="256">
        <v>44489.421006944445</v>
      </c>
      <c r="Z12" s="256">
        <v>44489</v>
      </c>
      <c r="AA12" s="1" t="s">
        <v>53</v>
      </c>
    </row>
    <row r="13" spans="1:27" x14ac:dyDescent="0.25">
      <c r="A13" s="344">
        <v>44489</v>
      </c>
      <c r="B13" s="1" t="s">
        <v>82</v>
      </c>
      <c r="C13" s="1" t="s">
        <v>94</v>
      </c>
      <c r="D13" s="1" t="s">
        <v>4508</v>
      </c>
      <c r="E13" s="1" t="s">
        <v>4509</v>
      </c>
      <c r="F13" s="1" t="s">
        <v>4510</v>
      </c>
      <c r="G13" s="1" t="s">
        <v>689</v>
      </c>
      <c r="H13" s="1" t="s">
        <v>4511</v>
      </c>
      <c r="I13" s="1" t="s">
        <v>4512</v>
      </c>
      <c r="J13" s="1" t="s">
        <v>4513</v>
      </c>
      <c r="K13" s="51" t="s">
        <v>4514</v>
      </c>
      <c r="L13" s="1" t="s">
        <v>4515</v>
      </c>
      <c r="M13" s="1" t="s">
        <v>4303</v>
      </c>
      <c r="N13" s="1" t="s">
        <v>45</v>
      </c>
      <c r="O13" s="1">
        <v>4</v>
      </c>
      <c r="R13" s="1" t="s">
        <v>4401</v>
      </c>
      <c r="S13" s="1" t="s">
        <v>4319</v>
      </c>
      <c r="T13" s="1" t="s">
        <v>4319</v>
      </c>
      <c r="U13" s="345">
        <v>0.60416666666666663</v>
      </c>
      <c r="V13" s="345">
        <v>0.79166666666666663</v>
      </c>
      <c r="W13" s="1" t="s">
        <v>80</v>
      </c>
      <c r="X13" s="1" t="s">
        <v>4305</v>
      </c>
      <c r="Y13" s="256">
        <v>44489.440046296295</v>
      </c>
      <c r="Z13" s="256">
        <v>44489</v>
      </c>
      <c r="AA13" s="1" t="s">
        <v>4319</v>
      </c>
    </row>
    <row r="14" spans="1:27" x14ac:dyDescent="0.25">
      <c r="A14" s="344">
        <v>44489</v>
      </c>
      <c r="B14" s="1" t="s">
        <v>82</v>
      </c>
      <c r="C14" s="1" t="s">
        <v>94</v>
      </c>
      <c r="D14" s="1" t="s">
        <v>4516</v>
      </c>
      <c r="E14" s="1" t="s">
        <v>4517</v>
      </c>
      <c r="F14" s="1" t="s">
        <v>4033</v>
      </c>
      <c r="G14" s="1" t="s">
        <v>4518</v>
      </c>
      <c r="H14" s="1" t="s">
        <v>4307</v>
      </c>
      <c r="I14" s="1" t="s">
        <v>4519</v>
      </c>
      <c r="J14" s="1" t="s">
        <v>4520</v>
      </c>
      <c r="K14" s="1" t="s">
        <v>4521</v>
      </c>
      <c r="L14" s="1" t="s">
        <v>4522</v>
      </c>
      <c r="M14" s="1" t="s">
        <v>4303</v>
      </c>
      <c r="N14" s="1" t="s">
        <v>120</v>
      </c>
      <c r="O14" s="1">
        <v>2</v>
      </c>
      <c r="R14" s="1" t="s">
        <v>135</v>
      </c>
      <c r="S14" s="1" t="s">
        <v>141</v>
      </c>
      <c r="T14" s="1" t="s">
        <v>56</v>
      </c>
      <c r="U14" s="345">
        <v>0.60416666666666663</v>
      </c>
      <c r="V14" s="345">
        <v>0.79166666666666663</v>
      </c>
      <c r="W14" s="1" t="s">
        <v>80</v>
      </c>
      <c r="X14" s="1" t="s">
        <v>4305</v>
      </c>
      <c r="Y14" s="256">
        <v>44488.772835648146</v>
      </c>
      <c r="Z14" s="256"/>
      <c r="AA14" s="1" t="s">
        <v>65</v>
      </c>
    </row>
    <row r="15" spans="1:27" x14ac:dyDescent="0.25">
      <c r="A15" s="344">
        <v>44489</v>
      </c>
      <c r="B15" s="1" t="s">
        <v>82</v>
      </c>
      <c r="C15" s="1" t="s">
        <v>94</v>
      </c>
      <c r="D15" s="1" t="s">
        <v>4523</v>
      </c>
      <c r="E15" s="1" t="s">
        <v>4524</v>
      </c>
      <c r="F15" s="1" t="s">
        <v>650</v>
      </c>
      <c r="G15" s="1" t="s">
        <v>4525</v>
      </c>
      <c r="H15" s="1" t="s">
        <v>4525</v>
      </c>
      <c r="I15" s="1" t="s">
        <v>4526</v>
      </c>
      <c r="J15" s="1" t="s">
        <v>4527</v>
      </c>
      <c r="K15" s="1" t="s">
        <v>4528</v>
      </c>
      <c r="L15" s="1" t="s">
        <v>4529</v>
      </c>
      <c r="M15" s="1" t="s">
        <v>4303</v>
      </c>
      <c r="N15" s="1" t="s">
        <v>120</v>
      </c>
      <c r="O15" s="1">
        <v>7.5</v>
      </c>
      <c r="R15" s="1" t="s">
        <v>4477</v>
      </c>
      <c r="S15" s="1" t="s">
        <v>4277</v>
      </c>
      <c r="T15" s="1" t="s">
        <v>53</v>
      </c>
      <c r="U15" s="345">
        <v>0.60416666666666663</v>
      </c>
      <c r="V15" s="345">
        <v>0.79166666666666663</v>
      </c>
      <c r="W15" s="1" t="s">
        <v>80</v>
      </c>
      <c r="X15" s="1" t="s">
        <v>4305</v>
      </c>
      <c r="Y15" s="256">
        <v>44488.782523148147</v>
      </c>
      <c r="Z15" s="256"/>
      <c r="AA15" s="1" t="s">
        <v>53</v>
      </c>
    </row>
    <row r="16" spans="1:27" x14ac:dyDescent="0.25">
      <c r="A16" s="344">
        <v>44489</v>
      </c>
      <c r="B16" s="1" t="s">
        <v>82</v>
      </c>
      <c r="C16" s="1" t="s">
        <v>94</v>
      </c>
      <c r="D16" s="1" t="s">
        <v>4523</v>
      </c>
      <c r="E16" s="1" t="s">
        <v>4524</v>
      </c>
      <c r="F16" s="1" t="s">
        <v>650</v>
      </c>
      <c r="G16" s="1" t="s">
        <v>4525</v>
      </c>
      <c r="H16" s="1" t="s">
        <v>4525</v>
      </c>
      <c r="I16" s="1" t="s">
        <v>4526</v>
      </c>
      <c r="J16" s="1" t="s">
        <v>4527</v>
      </c>
      <c r="K16" s="1" t="s">
        <v>4528</v>
      </c>
      <c r="L16" s="1" t="s">
        <v>4529</v>
      </c>
      <c r="M16" s="1" t="s">
        <v>4303</v>
      </c>
      <c r="N16" s="1" t="s">
        <v>120</v>
      </c>
      <c r="O16" s="1">
        <v>8</v>
      </c>
      <c r="R16" s="1" t="s">
        <v>4277</v>
      </c>
      <c r="S16" s="1" t="s">
        <v>4277</v>
      </c>
      <c r="T16" s="1" t="s">
        <v>53</v>
      </c>
      <c r="U16" s="345">
        <v>0.60416666666666663</v>
      </c>
      <c r="V16" s="345">
        <v>0.79166666666666663</v>
      </c>
      <c r="W16" s="1" t="s">
        <v>80</v>
      </c>
      <c r="X16" s="1" t="s">
        <v>4305</v>
      </c>
      <c r="Y16" s="256">
        <v>44488.782523148147</v>
      </c>
      <c r="Z16" s="256"/>
      <c r="AA16" s="1" t="s">
        <v>53</v>
      </c>
    </row>
    <row r="17" spans="1:27" x14ac:dyDescent="0.25">
      <c r="A17" s="344">
        <v>44489</v>
      </c>
      <c r="B17" s="1" t="s">
        <v>82</v>
      </c>
      <c r="C17" s="1" t="s">
        <v>94</v>
      </c>
      <c r="D17" s="1" t="s">
        <v>4530</v>
      </c>
      <c r="E17" s="1" t="s">
        <v>4531</v>
      </c>
      <c r="F17" s="1" t="s">
        <v>4033</v>
      </c>
      <c r="G17" s="1" t="s">
        <v>4532</v>
      </c>
      <c r="H17" s="1" t="s">
        <v>4307</v>
      </c>
      <c r="I17" s="1" t="s">
        <v>4531</v>
      </c>
      <c r="J17" s="1" t="s">
        <v>4533</v>
      </c>
      <c r="K17" s="51" t="s">
        <v>4534</v>
      </c>
      <c r="L17" s="1" t="s">
        <v>226</v>
      </c>
      <c r="M17" s="1" t="s">
        <v>4303</v>
      </c>
      <c r="N17" s="1" t="s">
        <v>4311</v>
      </c>
      <c r="O17" s="1">
        <v>6.5</v>
      </c>
      <c r="R17" s="1" t="s">
        <v>4408</v>
      </c>
      <c r="S17" s="1" t="s">
        <v>127</v>
      </c>
      <c r="T17" s="1" t="s">
        <v>4274</v>
      </c>
      <c r="U17" s="345">
        <v>0.60416666666666663</v>
      </c>
      <c r="V17" s="345">
        <v>0.79166666666666663</v>
      </c>
      <c r="W17" s="1" t="s">
        <v>80</v>
      </c>
      <c r="X17" s="1" t="s">
        <v>4305</v>
      </c>
      <c r="Y17" s="256">
        <v>44488.805173611108</v>
      </c>
      <c r="Z17" s="256"/>
      <c r="AA17" s="1" t="s">
        <v>4274</v>
      </c>
    </row>
    <row r="18" spans="1:27" ht="30" x14ac:dyDescent="0.25">
      <c r="A18" s="344">
        <v>44489</v>
      </c>
      <c r="B18" s="1" t="s">
        <v>82</v>
      </c>
      <c r="C18" s="1" t="s">
        <v>94</v>
      </c>
      <c r="D18" s="1" t="s">
        <v>4535</v>
      </c>
      <c r="E18" s="1" t="s">
        <v>4536</v>
      </c>
      <c r="F18" s="1" t="s">
        <v>4537</v>
      </c>
      <c r="G18" s="1" t="s">
        <v>4538</v>
      </c>
      <c r="H18" s="1" t="s">
        <v>4307</v>
      </c>
      <c r="I18" s="1" t="s">
        <v>4539</v>
      </c>
      <c r="J18" s="1" t="s">
        <v>4540</v>
      </c>
      <c r="K18" s="51" t="s">
        <v>4541</v>
      </c>
      <c r="L18" s="1" t="s">
        <v>4542</v>
      </c>
      <c r="M18" s="1" t="s">
        <v>4303</v>
      </c>
      <c r="N18" s="1" t="s">
        <v>34</v>
      </c>
      <c r="O18" s="1">
        <v>4</v>
      </c>
      <c r="R18" s="1" t="s">
        <v>4475</v>
      </c>
      <c r="S18" s="1" t="s">
        <v>128</v>
      </c>
      <c r="T18" s="1" t="s">
        <v>53</v>
      </c>
      <c r="U18" s="345">
        <v>0.60416666666666663</v>
      </c>
      <c r="V18" s="345">
        <v>0.79166666666666663</v>
      </c>
      <c r="W18" s="1" t="s">
        <v>80</v>
      </c>
      <c r="X18" s="1" t="s">
        <v>4305</v>
      </c>
      <c r="Y18" s="256">
        <v>44488.754374999997</v>
      </c>
      <c r="Z18" s="256"/>
      <c r="AA18" s="1" t="s">
        <v>65</v>
      </c>
    </row>
    <row r="19" spans="1:27" x14ac:dyDescent="0.25">
      <c r="A19" s="344">
        <v>44489</v>
      </c>
      <c r="B19" s="1" t="s">
        <v>82</v>
      </c>
      <c r="C19" s="1" t="s">
        <v>94</v>
      </c>
      <c r="D19" s="1" t="s">
        <v>4535</v>
      </c>
      <c r="E19" s="1" t="s">
        <v>4536</v>
      </c>
      <c r="F19" s="1" t="s">
        <v>4537</v>
      </c>
      <c r="G19" s="1" t="s">
        <v>4538</v>
      </c>
      <c r="H19" s="1" t="s">
        <v>4307</v>
      </c>
      <c r="I19" s="1" t="s">
        <v>4539</v>
      </c>
      <c r="J19" s="1" t="s">
        <v>4540</v>
      </c>
      <c r="K19" s="1" t="s">
        <v>4541</v>
      </c>
      <c r="L19" s="1" t="s">
        <v>4542</v>
      </c>
      <c r="M19" s="1" t="s">
        <v>4303</v>
      </c>
      <c r="N19" s="1" t="s">
        <v>34</v>
      </c>
      <c r="O19" s="1">
        <v>8</v>
      </c>
      <c r="R19" s="1" t="s">
        <v>4349</v>
      </c>
      <c r="S19" s="1" t="s">
        <v>128</v>
      </c>
      <c r="T19" s="1" t="s">
        <v>53</v>
      </c>
      <c r="U19" s="345">
        <v>0.60416666666666663</v>
      </c>
      <c r="V19" s="345">
        <v>0.79166666666666663</v>
      </c>
      <c r="W19" s="1" t="s">
        <v>80</v>
      </c>
      <c r="X19" s="1" t="s">
        <v>4305</v>
      </c>
      <c r="Y19" s="256">
        <v>44488.754374999997</v>
      </c>
      <c r="Z19" s="256"/>
      <c r="AA19" s="1" t="s">
        <v>65</v>
      </c>
    </row>
    <row r="20" spans="1:27" x14ac:dyDescent="0.25">
      <c r="A20" s="344">
        <v>44489</v>
      </c>
      <c r="B20" s="1" t="s">
        <v>82</v>
      </c>
      <c r="C20" s="1" t="s">
        <v>94</v>
      </c>
      <c r="D20" s="1" t="s">
        <v>4535</v>
      </c>
      <c r="E20" s="1" t="s">
        <v>4536</v>
      </c>
      <c r="F20" s="1" t="s">
        <v>4537</v>
      </c>
      <c r="G20" s="1" t="s">
        <v>4538</v>
      </c>
      <c r="H20" s="1" t="s">
        <v>4307</v>
      </c>
      <c r="I20" s="1" t="s">
        <v>4539</v>
      </c>
      <c r="J20" s="1" t="s">
        <v>4540</v>
      </c>
      <c r="K20" s="1" t="s">
        <v>4541</v>
      </c>
      <c r="L20" s="1" t="s">
        <v>4542</v>
      </c>
      <c r="M20" s="1" t="s">
        <v>4303</v>
      </c>
      <c r="N20" s="1" t="s">
        <v>34</v>
      </c>
      <c r="O20" s="1">
        <v>2</v>
      </c>
      <c r="R20" s="1" t="s">
        <v>135</v>
      </c>
      <c r="S20" s="1" t="s">
        <v>128</v>
      </c>
      <c r="T20" s="1" t="s">
        <v>53</v>
      </c>
      <c r="U20" s="345">
        <v>0.60416666666666663</v>
      </c>
      <c r="V20" s="345">
        <v>0.79166666666666663</v>
      </c>
      <c r="W20" s="1" t="s">
        <v>80</v>
      </c>
      <c r="X20" s="1" t="s">
        <v>4305</v>
      </c>
      <c r="Y20" s="256">
        <v>44488.754374999997</v>
      </c>
      <c r="Z20" s="256">
        <v>44489</v>
      </c>
      <c r="AA20" s="1" t="s">
        <v>65</v>
      </c>
    </row>
    <row r="21" spans="1:27" ht="30" x14ac:dyDescent="0.25">
      <c r="A21" s="344">
        <v>44489</v>
      </c>
      <c r="B21" s="1" t="s">
        <v>82</v>
      </c>
      <c r="C21" s="1" t="s">
        <v>94</v>
      </c>
      <c r="D21" s="1" t="s">
        <v>4535</v>
      </c>
      <c r="E21" s="1" t="s">
        <v>4536</v>
      </c>
      <c r="F21" s="1" t="s">
        <v>4537</v>
      </c>
      <c r="G21" s="1" t="s">
        <v>4538</v>
      </c>
      <c r="H21" s="1" t="s">
        <v>4307</v>
      </c>
      <c r="I21" s="1" t="s">
        <v>4539</v>
      </c>
      <c r="J21" s="1" t="s">
        <v>4540</v>
      </c>
      <c r="K21" s="51" t="s">
        <v>4541</v>
      </c>
      <c r="L21" s="1" t="s">
        <v>4542</v>
      </c>
      <c r="M21" s="1" t="s">
        <v>4303</v>
      </c>
      <c r="N21" s="1" t="s">
        <v>34</v>
      </c>
      <c r="O21" s="1">
        <v>4</v>
      </c>
      <c r="R21" s="1" t="s">
        <v>4272</v>
      </c>
      <c r="S21" s="1" t="s">
        <v>128</v>
      </c>
      <c r="T21" s="1" t="s">
        <v>53</v>
      </c>
      <c r="U21" s="345">
        <v>0.60416666666666663</v>
      </c>
      <c r="V21" s="345">
        <v>0.79166666666666663</v>
      </c>
      <c r="W21" s="1" t="s">
        <v>80</v>
      </c>
      <c r="X21" s="1" t="s">
        <v>4305</v>
      </c>
      <c r="Y21" s="256">
        <v>44488.754374999997</v>
      </c>
      <c r="Z21" s="256">
        <v>44489</v>
      </c>
      <c r="AA21" s="1" t="s">
        <v>65</v>
      </c>
    </row>
    <row r="22" spans="1:27" x14ac:dyDescent="0.25">
      <c r="A22" s="344">
        <v>44489</v>
      </c>
      <c r="B22" s="1" t="s">
        <v>82</v>
      </c>
      <c r="C22" s="1" t="s">
        <v>94</v>
      </c>
      <c r="D22" s="1" t="s">
        <v>4535</v>
      </c>
      <c r="E22" s="1" t="s">
        <v>4536</v>
      </c>
      <c r="F22" s="1" t="s">
        <v>4537</v>
      </c>
      <c r="G22" s="1" t="s">
        <v>4538</v>
      </c>
      <c r="H22" s="1" t="s">
        <v>4307</v>
      </c>
      <c r="I22" s="1" t="s">
        <v>4539</v>
      </c>
      <c r="J22" s="1" t="s">
        <v>4540</v>
      </c>
      <c r="K22" s="1" t="s">
        <v>4541</v>
      </c>
      <c r="L22" s="1" t="s">
        <v>4542</v>
      </c>
      <c r="M22" s="1" t="s">
        <v>4303</v>
      </c>
      <c r="N22" s="1" t="s">
        <v>34</v>
      </c>
      <c r="O22" s="1">
        <v>4</v>
      </c>
      <c r="R22" s="1" t="s">
        <v>4429</v>
      </c>
      <c r="S22" s="1" t="s">
        <v>128</v>
      </c>
      <c r="T22" s="1" t="s">
        <v>53</v>
      </c>
      <c r="U22" s="345">
        <v>0.60416666666666663</v>
      </c>
      <c r="V22" s="345">
        <v>0.79166666666666663</v>
      </c>
      <c r="W22" s="1" t="s">
        <v>80</v>
      </c>
      <c r="X22" s="1" t="s">
        <v>4305</v>
      </c>
      <c r="Y22" s="256">
        <v>44488.754374999997</v>
      </c>
      <c r="Z22" s="256"/>
      <c r="AA22" s="1" t="s">
        <v>65</v>
      </c>
    </row>
    <row r="23" spans="1:27" ht="30" x14ac:dyDescent="0.25">
      <c r="A23" s="344">
        <v>44489</v>
      </c>
      <c r="B23" s="1" t="s">
        <v>82</v>
      </c>
      <c r="C23" s="1" t="s">
        <v>94</v>
      </c>
      <c r="D23" s="1" t="s">
        <v>4535</v>
      </c>
      <c r="E23" s="1" t="s">
        <v>4536</v>
      </c>
      <c r="F23" s="1" t="s">
        <v>4537</v>
      </c>
      <c r="G23" s="1" t="s">
        <v>4538</v>
      </c>
      <c r="H23" s="1" t="s">
        <v>4307</v>
      </c>
      <c r="I23" s="1" t="s">
        <v>4539</v>
      </c>
      <c r="J23" s="1" t="s">
        <v>4540</v>
      </c>
      <c r="K23" s="51" t="s">
        <v>4541</v>
      </c>
      <c r="L23" s="1" t="s">
        <v>4542</v>
      </c>
      <c r="M23" s="1" t="s">
        <v>4303</v>
      </c>
      <c r="N23" s="1" t="s">
        <v>34</v>
      </c>
      <c r="O23" s="1">
        <v>4</v>
      </c>
      <c r="R23" s="1" t="s">
        <v>4374</v>
      </c>
      <c r="S23" s="1" t="s">
        <v>128</v>
      </c>
      <c r="T23" s="1" t="s">
        <v>53</v>
      </c>
      <c r="U23" s="345">
        <v>0.60416666666666663</v>
      </c>
      <c r="V23" s="345">
        <v>0.79166666666666663</v>
      </c>
      <c r="W23" s="1" t="s">
        <v>80</v>
      </c>
      <c r="X23" s="1" t="s">
        <v>4305</v>
      </c>
      <c r="Y23" s="256">
        <v>44488.754374999997</v>
      </c>
      <c r="Z23" s="256"/>
      <c r="AA23" s="1" t="s">
        <v>65</v>
      </c>
    </row>
    <row r="24" spans="1:27" x14ac:dyDescent="0.25">
      <c r="A24" s="344">
        <v>44489</v>
      </c>
      <c r="B24" s="1" t="s">
        <v>82</v>
      </c>
      <c r="C24" s="1" t="s">
        <v>94</v>
      </c>
      <c r="D24" s="1" t="s">
        <v>4543</v>
      </c>
      <c r="E24" s="1" t="s">
        <v>4544</v>
      </c>
      <c r="F24" s="1" t="s">
        <v>650</v>
      </c>
      <c r="G24" s="1" t="s">
        <v>4545</v>
      </c>
      <c r="H24" s="1" t="s">
        <v>4304</v>
      </c>
      <c r="I24" s="1" t="s">
        <v>4546</v>
      </c>
      <c r="J24" s="1" t="s">
        <v>4547</v>
      </c>
      <c r="K24" s="1" t="s">
        <v>4548</v>
      </c>
      <c r="L24" s="1" t="s">
        <v>4549</v>
      </c>
      <c r="M24" s="1" t="s">
        <v>4303</v>
      </c>
      <c r="N24" s="1" t="s">
        <v>43</v>
      </c>
      <c r="O24" s="1">
        <v>6.5</v>
      </c>
      <c r="R24" s="1" t="s">
        <v>4462</v>
      </c>
      <c r="S24" s="1" t="s">
        <v>69</v>
      </c>
      <c r="T24" s="1" t="s">
        <v>53</v>
      </c>
      <c r="U24" s="345">
        <v>0.60416666666666663</v>
      </c>
      <c r="V24" s="345">
        <v>0.79166666666666663</v>
      </c>
      <c r="W24" s="1" t="s">
        <v>80</v>
      </c>
      <c r="X24" s="1" t="s">
        <v>4305</v>
      </c>
      <c r="Y24" s="256">
        <v>44489.412372685183</v>
      </c>
      <c r="Z24" s="256">
        <v>44489</v>
      </c>
      <c r="AA24" s="1" t="s">
        <v>53</v>
      </c>
    </row>
    <row r="25" spans="1:27" x14ac:dyDescent="0.25">
      <c r="A25" s="344">
        <v>44489</v>
      </c>
      <c r="B25" s="1" t="s">
        <v>82</v>
      </c>
      <c r="C25" s="1" t="s">
        <v>94</v>
      </c>
      <c r="D25" s="1" t="s">
        <v>4550</v>
      </c>
      <c r="E25" s="1" t="s">
        <v>1395</v>
      </c>
      <c r="F25" s="1" t="s">
        <v>4033</v>
      </c>
      <c r="G25" s="1" t="s">
        <v>4532</v>
      </c>
      <c r="H25" s="1" t="s">
        <v>4307</v>
      </c>
      <c r="I25" s="1" t="s">
        <v>4551</v>
      </c>
      <c r="J25" s="1" t="s">
        <v>4552</v>
      </c>
      <c r="K25" s="51" t="s">
        <v>4553</v>
      </c>
      <c r="L25" s="1" t="s">
        <v>4554</v>
      </c>
      <c r="M25" s="1" t="s">
        <v>4303</v>
      </c>
      <c r="N25" s="1" t="s">
        <v>36</v>
      </c>
      <c r="O25" s="1">
        <v>4</v>
      </c>
      <c r="R25" s="1" t="s">
        <v>4327</v>
      </c>
      <c r="S25" s="1" t="s">
        <v>4277</v>
      </c>
      <c r="T25" s="1" t="s">
        <v>4274</v>
      </c>
      <c r="U25" s="345">
        <v>0.60416666666666663</v>
      </c>
      <c r="V25" s="345">
        <v>0.79166666666666663</v>
      </c>
      <c r="W25" s="1" t="s">
        <v>80</v>
      </c>
      <c r="X25" s="1" t="s">
        <v>4305</v>
      </c>
      <c r="Y25" s="256">
        <v>44488.805358796293</v>
      </c>
      <c r="Z25" s="256"/>
      <c r="AA25" s="1" t="s">
        <v>4274</v>
      </c>
    </row>
    <row r="26" spans="1:27" x14ac:dyDescent="0.25">
      <c r="A26" s="344">
        <v>44489</v>
      </c>
      <c r="B26" s="1" t="s">
        <v>82</v>
      </c>
      <c r="C26" s="1" t="s">
        <v>94</v>
      </c>
      <c r="D26" s="1" t="s">
        <v>4550</v>
      </c>
      <c r="E26" s="1" t="s">
        <v>1395</v>
      </c>
      <c r="F26" s="1" t="s">
        <v>4033</v>
      </c>
      <c r="G26" s="1" t="s">
        <v>4532</v>
      </c>
      <c r="H26" s="1" t="s">
        <v>4307</v>
      </c>
      <c r="I26" s="1" t="s">
        <v>4551</v>
      </c>
      <c r="J26" s="1" t="s">
        <v>4552</v>
      </c>
      <c r="K26" s="1" t="s">
        <v>4553</v>
      </c>
      <c r="L26" s="1" t="s">
        <v>4554</v>
      </c>
      <c r="M26" s="1" t="s">
        <v>4303</v>
      </c>
      <c r="N26" s="1" t="s">
        <v>36</v>
      </c>
      <c r="O26" s="1">
        <v>1</v>
      </c>
      <c r="R26" s="1" t="s">
        <v>4439</v>
      </c>
      <c r="S26" s="1" t="s">
        <v>4277</v>
      </c>
      <c r="T26" s="1" t="s">
        <v>4274</v>
      </c>
      <c r="U26" s="345">
        <v>0.60416666666666663</v>
      </c>
      <c r="V26" s="345">
        <v>0.79166666666666663</v>
      </c>
      <c r="W26" s="1" t="s">
        <v>80</v>
      </c>
      <c r="X26" s="1" t="s">
        <v>4305</v>
      </c>
      <c r="Y26" s="256">
        <v>44488.805358796293</v>
      </c>
      <c r="Z26" s="256"/>
      <c r="AA26" s="1" t="s">
        <v>4274</v>
      </c>
    </row>
    <row r="27" spans="1:27" x14ac:dyDescent="0.25">
      <c r="A27" s="344">
        <v>44489</v>
      </c>
      <c r="B27" s="1" t="s">
        <v>82</v>
      </c>
      <c r="C27" s="1" t="s">
        <v>94</v>
      </c>
      <c r="D27" s="1" t="s">
        <v>4550</v>
      </c>
      <c r="E27" s="1" t="s">
        <v>1395</v>
      </c>
      <c r="F27" s="1" t="s">
        <v>4033</v>
      </c>
      <c r="G27" s="1" t="s">
        <v>4532</v>
      </c>
      <c r="H27" s="1" t="s">
        <v>4307</v>
      </c>
      <c r="I27" s="1" t="s">
        <v>4551</v>
      </c>
      <c r="J27" s="1" t="s">
        <v>4552</v>
      </c>
      <c r="K27" s="1" t="s">
        <v>4553</v>
      </c>
      <c r="L27" s="1" t="s">
        <v>4554</v>
      </c>
      <c r="M27" s="1" t="s">
        <v>4303</v>
      </c>
      <c r="N27" s="1" t="s">
        <v>36</v>
      </c>
      <c r="O27" s="1">
        <v>4</v>
      </c>
      <c r="R27" s="1" t="s">
        <v>4335</v>
      </c>
      <c r="S27" s="1" t="s">
        <v>4277</v>
      </c>
      <c r="T27" s="1" t="s">
        <v>4274</v>
      </c>
      <c r="U27" s="345">
        <v>0.60416666666666663</v>
      </c>
      <c r="V27" s="345">
        <v>0.79166666666666663</v>
      </c>
      <c r="W27" s="1" t="s">
        <v>80</v>
      </c>
      <c r="X27" s="1" t="s">
        <v>4305</v>
      </c>
      <c r="Y27" s="256">
        <v>44488.805358796293</v>
      </c>
      <c r="Z27" s="256">
        <v>44489</v>
      </c>
      <c r="AA27" s="1" t="s">
        <v>4274</v>
      </c>
    </row>
    <row r="28" spans="1:27" x14ac:dyDescent="0.25">
      <c r="A28" s="344">
        <v>44489</v>
      </c>
      <c r="B28" s="1" t="s">
        <v>82</v>
      </c>
      <c r="C28" s="1" t="s">
        <v>94</v>
      </c>
      <c r="D28" s="1" t="s">
        <v>4550</v>
      </c>
      <c r="E28" s="1" t="s">
        <v>1395</v>
      </c>
      <c r="F28" s="1" t="s">
        <v>4033</v>
      </c>
      <c r="G28" s="1" t="s">
        <v>4532</v>
      </c>
      <c r="H28" s="1" t="s">
        <v>4307</v>
      </c>
      <c r="I28" s="1" t="s">
        <v>4551</v>
      </c>
      <c r="J28" s="1" t="s">
        <v>4552</v>
      </c>
      <c r="K28" s="1" t="s">
        <v>4553</v>
      </c>
      <c r="L28" s="1" t="s">
        <v>4554</v>
      </c>
      <c r="M28" s="1" t="s">
        <v>4303</v>
      </c>
      <c r="N28" s="1" t="s">
        <v>36</v>
      </c>
      <c r="O28" s="1">
        <v>4</v>
      </c>
      <c r="R28" s="1" t="s">
        <v>4346</v>
      </c>
      <c r="S28" s="1" t="s">
        <v>4277</v>
      </c>
      <c r="T28" s="1" t="s">
        <v>4274</v>
      </c>
      <c r="U28" s="345">
        <v>0.60416666666666663</v>
      </c>
      <c r="V28" s="345">
        <v>0.79166666666666663</v>
      </c>
      <c r="W28" s="1" t="s">
        <v>80</v>
      </c>
      <c r="X28" s="1" t="s">
        <v>4305</v>
      </c>
      <c r="Y28" s="256">
        <v>44488.805358796293</v>
      </c>
      <c r="Z28" s="256"/>
      <c r="AA28" s="1" t="s">
        <v>4274</v>
      </c>
    </row>
    <row r="29" spans="1:27" x14ac:dyDescent="0.25">
      <c r="A29" s="344">
        <v>44489</v>
      </c>
      <c r="B29" s="1" t="s">
        <v>82</v>
      </c>
      <c r="C29" s="1" t="s">
        <v>94</v>
      </c>
      <c r="D29" s="1" t="s">
        <v>4550</v>
      </c>
      <c r="E29" s="1" t="s">
        <v>1395</v>
      </c>
      <c r="F29" s="1" t="s">
        <v>4033</v>
      </c>
      <c r="G29" s="1" t="s">
        <v>4532</v>
      </c>
      <c r="H29" s="1" t="s">
        <v>4307</v>
      </c>
      <c r="I29" s="1" t="s">
        <v>4551</v>
      </c>
      <c r="J29" s="1" t="s">
        <v>4552</v>
      </c>
      <c r="K29" s="1" t="s">
        <v>4553</v>
      </c>
      <c r="L29" s="1" t="s">
        <v>4554</v>
      </c>
      <c r="M29" s="1" t="s">
        <v>4303</v>
      </c>
      <c r="N29" s="1" t="s">
        <v>36</v>
      </c>
      <c r="O29" s="1">
        <v>8</v>
      </c>
      <c r="R29" s="1" t="s">
        <v>4423</v>
      </c>
      <c r="S29" s="1" t="s">
        <v>4277</v>
      </c>
      <c r="T29" s="1" t="s">
        <v>4274</v>
      </c>
      <c r="U29" s="345">
        <v>0.60416666666666663</v>
      </c>
      <c r="V29" s="345">
        <v>0.79166666666666663</v>
      </c>
      <c r="W29" s="1" t="s">
        <v>80</v>
      </c>
      <c r="X29" s="1" t="s">
        <v>4305</v>
      </c>
      <c r="Y29" s="256">
        <v>44488.805358796293</v>
      </c>
      <c r="Z29" s="256">
        <v>44489</v>
      </c>
      <c r="AA29" s="1" t="s">
        <v>4274</v>
      </c>
    </row>
    <row r="30" spans="1:27" ht="30" x14ac:dyDescent="0.25">
      <c r="A30" s="344">
        <v>44489</v>
      </c>
      <c r="B30" s="1" t="s">
        <v>82</v>
      </c>
      <c r="C30" s="1" t="s">
        <v>94</v>
      </c>
      <c r="D30" s="1" t="s">
        <v>4555</v>
      </c>
      <c r="E30" s="1" t="s">
        <v>4556</v>
      </c>
      <c r="F30" s="1" t="s">
        <v>4033</v>
      </c>
      <c r="G30" s="1" t="s">
        <v>4557</v>
      </c>
      <c r="H30" s="1" t="s">
        <v>4558</v>
      </c>
      <c r="I30" s="1" t="s">
        <v>226</v>
      </c>
      <c r="J30" s="1" t="s">
        <v>4559</v>
      </c>
      <c r="K30" s="51" t="s">
        <v>4560</v>
      </c>
      <c r="L30" s="1" t="s">
        <v>4561</v>
      </c>
      <c r="M30" s="1" t="s">
        <v>4303</v>
      </c>
      <c r="N30" s="1" t="s">
        <v>120</v>
      </c>
      <c r="O30" s="1">
        <v>7</v>
      </c>
      <c r="R30" s="1" t="s">
        <v>141</v>
      </c>
      <c r="S30" s="1" t="s">
        <v>4355</v>
      </c>
      <c r="T30" s="1" t="s">
        <v>4319</v>
      </c>
      <c r="U30" s="345">
        <v>0.60416666666666663</v>
      </c>
      <c r="V30" s="345">
        <v>0.79166666666666663</v>
      </c>
      <c r="W30" s="1" t="s">
        <v>80</v>
      </c>
      <c r="X30" s="1" t="s">
        <v>4305</v>
      </c>
      <c r="Y30" s="256">
        <v>44488.797685185185</v>
      </c>
      <c r="Z30" s="256"/>
      <c r="AA30" s="1" t="s">
        <v>50</v>
      </c>
    </row>
    <row r="31" spans="1:27" ht="30" x14ac:dyDescent="0.25">
      <c r="A31" s="344">
        <v>44489</v>
      </c>
      <c r="B31" s="1" t="s">
        <v>82</v>
      </c>
      <c r="C31" s="1" t="s">
        <v>94</v>
      </c>
      <c r="D31" s="1" t="s">
        <v>4555</v>
      </c>
      <c r="E31" s="1" t="s">
        <v>4556</v>
      </c>
      <c r="F31" s="1" t="s">
        <v>4033</v>
      </c>
      <c r="G31" s="1" t="s">
        <v>4557</v>
      </c>
      <c r="H31" s="1" t="s">
        <v>4558</v>
      </c>
      <c r="I31" s="1" t="s">
        <v>226</v>
      </c>
      <c r="J31" s="1" t="s">
        <v>4559</v>
      </c>
      <c r="K31" s="51" t="s">
        <v>4560</v>
      </c>
      <c r="L31" s="1" t="s">
        <v>4561</v>
      </c>
      <c r="M31" s="1" t="s">
        <v>4303</v>
      </c>
      <c r="N31" s="1" t="s">
        <v>120</v>
      </c>
      <c r="O31" s="1">
        <v>8</v>
      </c>
      <c r="R31" s="1" t="s">
        <v>4405</v>
      </c>
      <c r="S31" s="1" t="s">
        <v>4355</v>
      </c>
      <c r="T31" s="1" t="s">
        <v>4319</v>
      </c>
      <c r="U31" s="345">
        <v>0.60416666666666663</v>
      </c>
      <c r="V31" s="345">
        <v>0.79166666666666663</v>
      </c>
      <c r="W31" s="1" t="s">
        <v>80</v>
      </c>
      <c r="X31" s="1" t="s">
        <v>4305</v>
      </c>
      <c r="Y31" s="256">
        <v>44488.797685185185</v>
      </c>
      <c r="Z31" s="256">
        <v>44488</v>
      </c>
      <c r="AA31" s="1" t="s">
        <v>50</v>
      </c>
    </row>
    <row r="32" spans="1:27" x14ac:dyDescent="0.25">
      <c r="A32" s="344">
        <v>44489</v>
      </c>
      <c r="B32" s="1" t="s">
        <v>82</v>
      </c>
      <c r="C32" s="1" t="s">
        <v>94</v>
      </c>
      <c r="D32" s="1" t="s">
        <v>4562</v>
      </c>
      <c r="E32" s="1" t="s">
        <v>4563</v>
      </c>
      <c r="F32" s="1" t="s">
        <v>4033</v>
      </c>
      <c r="G32" s="1" t="s">
        <v>4564</v>
      </c>
      <c r="H32" s="1" t="s">
        <v>4307</v>
      </c>
      <c r="I32" s="1" t="s">
        <v>4565</v>
      </c>
      <c r="J32" s="1" t="s">
        <v>4566</v>
      </c>
      <c r="K32" s="1" t="s">
        <v>4567</v>
      </c>
      <c r="L32" s="1" t="s">
        <v>4568</v>
      </c>
      <c r="M32" s="1" t="s">
        <v>4303</v>
      </c>
      <c r="N32" s="1" t="s">
        <v>34</v>
      </c>
      <c r="O32" s="1">
        <v>4</v>
      </c>
      <c r="R32" s="1" t="s">
        <v>4272</v>
      </c>
      <c r="S32" s="1" t="s">
        <v>135</v>
      </c>
      <c r="T32" s="1" t="s">
        <v>53</v>
      </c>
      <c r="U32" s="345">
        <v>0.60416666666666663</v>
      </c>
      <c r="V32" s="345">
        <v>0.79166666666666663</v>
      </c>
      <c r="W32" s="1" t="s">
        <v>80</v>
      </c>
      <c r="X32" s="1" t="s">
        <v>4305</v>
      </c>
      <c r="Y32" s="256">
        <v>44488.752384259256</v>
      </c>
      <c r="Z32" s="256"/>
      <c r="AA32" s="1" t="s">
        <v>65</v>
      </c>
    </row>
    <row r="33" spans="1:27" x14ac:dyDescent="0.25">
      <c r="A33" s="344">
        <v>44489</v>
      </c>
      <c r="B33" s="1" t="s">
        <v>82</v>
      </c>
      <c r="C33" s="1" t="s">
        <v>94</v>
      </c>
      <c r="D33" s="1" t="s">
        <v>4569</v>
      </c>
      <c r="E33" s="58" t="s">
        <v>4570</v>
      </c>
      <c r="F33" s="1" t="s">
        <v>4033</v>
      </c>
      <c r="G33" s="1" t="s">
        <v>4571</v>
      </c>
      <c r="H33" s="1" t="s">
        <v>4572</v>
      </c>
      <c r="I33" s="1" t="s">
        <v>4573</v>
      </c>
      <c r="J33" s="1" t="s">
        <v>4574</v>
      </c>
      <c r="K33" s="1" t="s">
        <v>4575</v>
      </c>
      <c r="L33" s="1" t="s">
        <v>4576</v>
      </c>
      <c r="M33" s="1" t="s">
        <v>4303</v>
      </c>
      <c r="N33" s="1" t="s">
        <v>120</v>
      </c>
      <c r="O33" s="1">
        <v>8</v>
      </c>
      <c r="R33" s="1" t="s">
        <v>4364</v>
      </c>
      <c r="S33" s="1" t="s">
        <v>4355</v>
      </c>
      <c r="T33" s="1" t="s">
        <v>4300</v>
      </c>
      <c r="U33" s="345">
        <v>0.60416666666666663</v>
      </c>
      <c r="V33" s="345">
        <v>0.79166666666666663</v>
      </c>
      <c r="W33" s="1" t="s">
        <v>80</v>
      </c>
      <c r="X33" s="1" t="s">
        <v>4305</v>
      </c>
      <c r="Y33" s="256">
        <v>44488.798206018517</v>
      </c>
      <c r="Z33" s="256"/>
      <c r="AA33" s="1" t="s">
        <v>50</v>
      </c>
    </row>
    <row r="34" spans="1:27" x14ac:dyDescent="0.25">
      <c r="A34" s="344">
        <v>44489</v>
      </c>
      <c r="B34" s="1" t="s">
        <v>82</v>
      </c>
      <c r="C34" s="1" t="s">
        <v>94</v>
      </c>
      <c r="D34" s="1" t="s">
        <v>4577</v>
      </c>
      <c r="E34" s="1" t="s">
        <v>4578</v>
      </c>
      <c r="F34" s="1" t="s">
        <v>650</v>
      </c>
      <c r="G34" s="1" t="s">
        <v>226</v>
      </c>
      <c r="H34" s="1" t="s">
        <v>226</v>
      </c>
      <c r="I34" s="1" t="s">
        <v>4579</v>
      </c>
      <c r="J34" s="1" t="s">
        <v>4580</v>
      </c>
      <c r="K34" s="1" t="s">
        <v>4581</v>
      </c>
      <c r="L34" s="1" t="s">
        <v>4582</v>
      </c>
      <c r="M34" s="1" t="s">
        <v>4303</v>
      </c>
      <c r="N34" s="1" t="s">
        <v>45</v>
      </c>
      <c r="O34" s="1">
        <v>5</v>
      </c>
      <c r="R34" s="1" t="s">
        <v>4315</v>
      </c>
      <c r="S34" s="1" t="s">
        <v>4364</v>
      </c>
      <c r="T34" s="1" t="s">
        <v>4319</v>
      </c>
      <c r="U34" s="345">
        <v>0.60416666666666663</v>
      </c>
      <c r="V34" s="345">
        <v>0.79166666666666663</v>
      </c>
      <c r="W34" s="1" t="s">
        <v>80</v>
      </c>
      <c r="X34" s="1" t="s">
        <v>4305</v>
      </c>
      <c r="Y34" s="256">
        <v>44488.798344907409</v>
      </c>
      <c r="Z34" s="256"/>
      <c r="AA34" s="1" t="s">
        <v>50</v>
      </c>
    </row>
    <row r="35" spans="1:27" x14ac:dyDescent="0.25">
      <c r="A35" s="344">
        <v>44489</v>
      </c>
      <c r="B35" s="1" t="s">
        <v>82</v>
      </c>
      <c r="C35" s="1" t="s">
        <v>94</v>
      </c>
      <c r="D35" s="1" t="s">
        <v>4583</v>
      </c>
      <c r="E35" s="1" t="s">
        <v>4584</v>
      </c>
      <c r="F35" s="1" t="s">
        <v>4033</v>
      </c>
      <c r="G35" s="1" t="s">
        <v>4585</v>
      </c>
      <c r="H35" s="1" t="s">
        <v>4307</v>
      </c>
      <c r="I35" s="1" t="s">
        <v>4586</v>
      </c>
      <c r="J35" s="1" t="s">
        <v>4587</v>
      </c>
      <c r="K35" s="1" t="s">
        <v>4588</v>
      </c>
      <c r="L35" s="1" t="s">
        <v>226</v>
      </c>
      <c r="M35" s="1" t="s">
        <v>4303</v>
      </c>
      <c r="N35" s="1" t="s">
        <v>43</v>
      </c>
      <c r="O35" s="1">
        <v>6</v>
      </c>
      <c r="R35" s="1" t="s">
        <v>4358</v>
      </c>
      <c r="S35" s="1" t="s">
        <v>4277</v>
      </c>
      <c r="T35" s="1" t="s">
        <v>53</v>
      </c>
      <c r="U35" s="345">
        <v>0.60416666666666663</v>
      </c>
      <c r="V35" s="345">
        <v>0.79166666666666663</v>
      </c>
      <c r="W35" s="1" t="s">
        <v>80</v>
      </c>
      <c r="X35" s="1" t="s">
        <v>4305</v>
      </c>
      <c r="Y35" s="256">
        <v>44488.781909722224</v>
      </c>
      <c r="Z35" s="256"/>
      <c r="AA35" s="1" t="s">
        <v>53</v>
      </c>
    </row>
    <row r="36" spans="1:27" x14ac:dyDescent="0.25">
      <c r="A36" s="344">
        <v>44489</v>
      </c>
      <c r="B36" s="1" t="s">
        <v>82</v>
      </c>
      <c r="C36" s="1" t="s">
        <v>94</v>
      </c>
      <c r="D36" s="1" t="s">
        <v>4583</v>
      </c>
      <c r="E36" s="1" t="s">
        <v>4584</v>
      </c>
      <c r="F36" s="1" t="s">
        <v>4033</v>
      </c>
      <c r="G36" s="1" t="s">
        <v>4585</v>
      </c>
      <c r="H36" s="1" t="s">
        <v>4307</v>
      </c>
      <c r="I36" s="1" t="s">
        <v>4586</v>
      </c>
      <c r="J36" s="1" t="s">
        <v>4587</v>
      </c>
      <c r="K36" s="51" t="s">
        <v>4588</v>
      </c>
      <c r="L36" s="1" t="s">
        <v>226</v>
      </c>
      <c r="M36" s="1" t="s">
        <v>4303</v>
      </c>
      <c r="N36" s="1" t="s">
        <v>43</v>
      </c>
      <c r="O36" s="1">
        <v>7.5</v>
      </c>
      <c r="R36" s="1" t="s">
        <v>69</v>
      </c>
      <c r="S36" s="1" t="s">
        <v>4277</v>
      </c>
      <c r="T36" s="1" t="s">
        <v>53</v>
      </c>
      <c r="U36" s="345">
        <v>0.60416666666666663</v>
      </c>
      <c r="V36" s="345">
        <v>0.79166666666666663</v>
      </c>
      <c r="W36" s="1" t="s">
        <v>80</v>
      </c>
      <c r="X36" s="1" t="s">
        <v>4305</v>
      </c>
      <c r="Y36" s="256">
        <v>44488.781909722224</v>
      </c>
      <c r="Z36" s="256"/>
      <c r="AA36" s="1" t="s">
        <v>53</v>
      </c>
    </row>
    <row r="37" spans="1:27" x14ac:dyDescent="0.25">
      <c r="A37" s="344">
        <v>44489</v>
      </c>
      <c r="B37" s="1" t="s">
        <v>82</v>
      </c>
      <c r="C37" s="1" t="s">
        <v>94</v>
      </c>
      <c r="D37" s="1" t="s">
        <v>4589</v>
      </c>
      <c r="E37" s="1" t="s">
        <v>4590</v>
      </c>
      <c r="F37" s="1" t="s">
        <v>4033</v>
      </c>
      <c r="G37" s="1" t="s">
        <v>4591</v>
      </c>
      <c r="H37" s="1" t="s">
        <v>4307</v>
      </c>
      <c r="I37" s="1" t="s">
        <v>4592</v>
      </c>
      <c r="J37" s="1" t="s">
        <v>4593</v>
      </c>
      <c r="K37" s="1" t="s">
        <v>4594</v>
      </c>
      <c r="L37" s="1" t="s">
        <v>4595</v>
      </c>
      <c r="M37" s="1" t="s">
        <v>4303</v>
      </c>
      <c r="N37" s="1" t="s">
        <v>41</v>
      </c>
      <c r="O37" s="1">
        <v>7</v>
      </c>
      <c r="R37" s="1" t="s">
        <v>67</v>
      </c>
      <c r="S37" s="1" t="s">
        <v>71</v>
      </c>
      <c r="T37" s="1" t="s">
        <v>4274</v>
      </c>
      <c r="U37" s="345">
        <v>0.60416666666666663</v>
      </c>
      <c r="V37" s="345">
        <v>0.79166666666666663</v>
      </c>
      <c r="W37" s="1" t="s">
        <v>80</v>
      </c>
      <c r="X37" s="1" t="s">
        <v>4305</v>
      </c>
      <c r="Y37" s="256">
        <v>44489.411099537036</v>
      </c>
      <c r="Z37" s="256">
        <v>44489</v>
      </c>
      <c r="AA37" s="1" t="s">
        <v>4274</v>
      </c>
    </row>
    <row r="38" spans="1:27" x14ac:dyDescent="0.25">
      <c r="A38" s="344">
        <v>44489</v>
      </c>
      <c r="B38" s="1" t="s">
        <v>82</v>
      </c>
      <c r="C38" s="1" t="s">
        <v>94</v>
      </c>
      <c r="D38" s="1" t="s">
        <v>4596</v>
      </c>
      <c r="E38" s="1" t="s">
        <v>4597</v>
      </c>
      <c r="F38" s="1" t="s">
        <v>4030</v>
      </c>
      <c r="G38" s="1" t="s">
        <v>4598</v>
      </c>
      <c r="H38" s="1" t="s">
        <v>4302</v>
      </c>
      <c r="I38" s="1" t="s">
        <v>4599</v>
      </c>
      <c r="J38" s="1" t="s">
        <v>4600</v>
      </c>
      <c r="K38" s="1" t="s">
        <v>4601</v>
      </c>
      <c r="L38" s="1" t="s">
        <v>4602</v>
      </c>
      <c r="M38" s="1" t="s">
        <v>4303</v>
      </c>
      <c r="N38" s="1" t="s">
        <v>43</v>
      </c>
      <c r="O38" s="1">
        <v>3</v>
      </c>
      <c r="R38" s="1" t="s">
        <v>4431</v>
      </c>
      <c r="S38" s="1" t="s">
        <v>69</v>
      </c>
      <c r="T38" s="1" t="s">
        <v>53</v>
      </c>
      <c r="U38" s="345">
        <v>0.60416666666666663</v>
      </c>
      <c r="V38" s="345">
        <v>0.79166666666666663</v>
      </c>
      <c r="W38" s="1" t="s">
        <v>80</v>
      </c>
      <c r="X38" s="1" t="s">
        <v>4305</v>
      </c>
      <c r="Y38" s="256">
        <v>44488.781643518516</v>
      </c>
      <c r="Z38" s="256">
        <v>44488</v>
      </c>
      <c r="AA38" s="1" t="s">
        <v>53</v>
      </c>
    </row>
    <row r="39" spans="1:27" x14ac:dyDescent="0.25">
      <c r="A39" s="344">
        <v>44489</v>
      </c>
      <c r="B39" s="1" t="s">
        <v>82</v>
      </c>
      <c r="C39" s="1" t="s">
        <v>94</v>
      </c>
      <c r="D39" s="1" t="s">
        <v>4603</v>
      </c>
      <c r="E39" s="1" t="s">
        <v>4604</v>
      </c>
      <c r="F39" s="1" t="s">
        <v>650</v>
      </c>
      <c r="G39" s="1" t="s">
        <v>4605</v>
      </c>
      <c r="H39" s="1" t="s">
        <v>4304</v>
      </c>
      <c r="I39" s="1" t="s">
        <v>4606</v>
      </c>
      <c r="J39" s="1" t="s">
        <v>4607</v>
      </c>
      <c r="K39" s="1" t="s">
        <v>4608</v>
      </c>
      <c r="L39" s="1" t="s">
        <v>4609</v>
      </c>
      <c r="M39" s="1" t="s">
        <v>4303</v>
      </c>
      <c r="N39" s="1" t="s">
        <v>34</v>
      </c>
      <c r="O39" s="1">
        <v>8</v>
      </c>
      <c r="R39" s="1" t="s">
        <v>4425</v>
      </c>
      <c r="S39" s="1" t="s">
        <v>49</v>
      </c>
      <c r="T39" s="1" t="s">
        <v>56</v>
      </c>
      <c r="U39" s="345">
        <v>0.60416666666666663</v>
      </c>
      <c r="V39" s="345">
        <v>0.79166666666666663</v>
      </c>
      <c r="W39" s="1" t="s">
        <v>80</v>
      </c>
      <c r="X39" s="1" t="s">
        <v>4305</v>
      </c>
      <c r="Y39" s="256">
        <v>44488.751655092594</v>
      </c>
      <c r="Z39" s="256">
        <v>44489</v>
      </c>
      <c r="AA39" s="1" t="s">
        <v>65</v>
      </c>
    </row>
    <row r="40" spans="1:27" x14ac:dyDescent="0.25">
      <c r="A40" s="344">
        <v>44489</v>
      </c>
      <c r="B40" s="1" t="s">
        <v>82</v>
      </c>
      <c r="C40" s="1" t="s">
        <v>94</v>
      </c>
      <c r="D40" s="1" t="s">
        <v>4603</v>
      </c>
      <c r="E40" s="1" t="s">
        <v>4604</v>
      </c>
      <c r="F40" s="1" t="s">
        <v>650</v>
      </c>
      <c r="G40" s="1" t="s">
        <v>4605</v>
      </c>
      <c r="H40" s="1" t="s">
        <v>4304</v>
      </c>
      <c r="I40" s="1" t="s">
        <v>4606</v>
      </c>
      <c r="J40" s="1" t="s">
        <v>4607</v>
      </c>
      <c r="K40" s="51" t="s">
        <v>4608</v>
      </c>
      <c r="L40" s="1" t="s">
        <v>4609</v>
      </c>
      <c r="M40" s="1" t="s">
        <v>4303</v>
      </c>
      <c r="N40" s="1" t="s">
        <v>34</v>
      </c>
      <c r="O40" s="1">
        <v>2</v>
      </c>
      <c r="R40" s="1" t="s">
        <v>128</v>
      </c>
      <c r="S40" s="1" t="s">
        <v>49</v>
      </c>
      <c r="T40" s="1" t="s">
        <v>56</v>
      </c>
      <c r="U40" s="345">
        <v>0.60416666666666663</v>
      </c>
      <c r="V40" s="345">
        <v>0.79166666666666663</v>
      </c>
      <c r="W40" s="1" t="s">
        <v>80</v>
      </c>
      <c r="X40" s="1" t="s">
        <v>4305</v>
      </c>
      <c r="Y40" s="256">
        <v>44488.751655092594</v>
      </c>
      <c r="Z40" s="256">
        <v>44488</v>
      </c>
      <c r="AA40" s="1" t="s">
        <v>65</v>
      </c>
    </row>
    <row r="41" spans="1:27" x14ac:dyDescent="0.25">
      <c r="A41" s="344">
        <v>44489</v>
      </c>
      <c r="B41" s="1" t="s">
        <v>82</v>
      </c>
      <c r="C41" s="1" t="s">
        <v>94</v>
      </c>
      <c r="D41" s="1" t="s">
        <v>4610</v>
      </c>
      <c r="E41" s="1" t="s">
        <v>4611</v>
      </c>
      <c r="F41" s="1" t="s">
        <v>4033</v>
      </c>
      <c r="G41" s="1" t="s">
        <v>4612</v>
      </c>
      <c r="H41" s="1" t="s">
        <v>4307</v>
      </c>
      <c r="I41" s="1" t="s">
        <v>4613</v>
      </c>
      <c r="J41" s="1" t="s">
        <v>4614</v>
      </c>
      <c r="K41" s="51" t="s">
        <v>4615</v>
      </c>
      <c r="L41" s="1" t="s">
        <v>4616</v>
      </c>
      <c r="M41" s="1" t="s">
        <v>4303</v>
      </c>
      <c r="N41" s="1" t="s">
        <v>34</v>
      </c>
      <c r="O41" s="1">
        <v>8</v>
      </c>
      <c r="R41" s="1" t="s">
        <v>4270</v>
      </c>
      <c r="S41" s="1" t="s">
        <v>128</v>
      </c>
      <c r="T41" s="1" t="s">
        <v>56</v>
      </c>
      <c r="U41" s="345">
        <v>0.60416666666666663</v>
      </c>
      <c r="V41" s="345">
        <v>0.79166666666666663</v>
      </c>
      <c r="W41" s="1" t="s">
        <v>80</v>
      </c>
      <c r="X41" s="1" t="s">
        <v>4305</v>
      </c>
      <c r="Y41" s="256">
        <v>44488.752581018518</v>
      </c>
      <c r="Z41" s="256"/>
      <c r="AA41" s="1" t="s">
        <v>65</v>
      </c>
    </row>
    <row r="42" spans="1:27" x14ac:dyDescent="0.25">
      <c r="A42" s="344">
        <v>44489</v>
      </c>
      <c r="B42" s="1" t="s">
        <v>82</v>
      </c>
      <c r="C42" s="1" t="s">
        <v>94</v>
      </c>
      <c r="D42" s="1" t="s">
        <v>4617</v>
      </c>
      <c r="E42" s="1" t="s">
        <v>4618</v>
      </c>
      <c r="F42" s="1" t="s">
        <v>4033</v>
      </c>
      <c r="G42" s="1" t="s">
        <v>4619</v>
      </c>
      <c r="H42" s="1" t="s">
        <v>4302</v>
      </c>
      <c r="I42" s="1" t="s">
        <v>226</v>
      </c>
      <c r="J42" s="1" t="s">
        <v>4620</v>
      </c>
      <c r="K42" s="1" t="s">
        <v>4621</v>
      </c>
      <c r="L42" s="1" t="s">
        <v>4622</v>
      </c>
      <c r="M42" s="1" t="s">
        <v>4303</v>
      </c>
      <c r="N42" s="1" t="s">
        <v>35</v>
      </c>
      <c r="O42" s="1">
        <v>3</v>
      </c>
      <c r="R42" s="1" t="s">
        <v>4361</v>
      </c>
      <c r="S42" s="1" t="s">
        <v>4467</v>
      </c>
      <c r="T42" s="1" t="s">
        <v>4319</v>
      </c>
      <c r="U42" s="345">
        <v>0.60416666666666663</v>
      </c>
      <c r="V42" s="345">
        <v>0.79166666666666663</v>
      </c>
      <c r="W42" s="1" t="s">
        <v>80</v>
      </c>
      <c r="X42" s="1" t="s">
        <v>4305</v>
      </c>
      <c r="Y42" s="256">
        <v>44488.778113425928</v>
      </c>
      <c r="Z42" s="256">
        <v>44489</v>
      </c>
      <c r="AA42" s="1" t="s">
        <v>4282</v>
      </c>
    </row>
    <row r="43" spans="1:27" ht="60" x14ac:dyDescent="0.25">
      <c r="A43" s="344">
        <v>44489</v>
      </c>
      <c r="B43" s="1" t="s">
        <v>82</v>
      </c>
      <c r="C43" s="1" t="s">
        <v>94</v>
      </c>
      <c r="D43" s="1" t="s">
        <v>4623</v>
      </c>
      <c r="E43" s="1" t="s">
        <v>4624</v>
      </c>
      <c r="F43" s="1" t="s">
        <v>4030</v>
      </c>
      <c r="G43" s="1" t="s">
        <v>4625</v>
      </c>
      <c r="H43" s="1" t="s">
        <v>4308</v>
      </c>
      <c r="I43" s="1" t="s">
        <v>4626</v>
      </c>
      <c r="J43" s="1" t="s">
        <v>4627</v>
      </c>
      <c r="K43" s="51" t="s">
        <v>4628</v>
      </c>
      <c r="L43" s="1" t="s">
        <v>4629</v>
      </c>
      <c r="M43" s="1" t="s">
        <v>4303</v>
      </c>
      <c r="N43" s="1" t="s">
        <v>35</v>
      </c>
      <c r="O43" s="1">
        <v>4</v>
      </c>
      <c r="R43" s="1" t="s">
        <v>4389</v>
      </c>
      <c r="S43" s="1" t="s">
        <v>4455</v>
      </c>
      <c r="T43" s="1" t="s">
        <v>4319</v>
      </c>
      <c r="U43" s="345">
        <v>0.60416666666666663</v>
      </c>
      <c r="V43" s="345">
        <v>0.79166666666666663</v>
      </c>
      <c r="W43" s="1" t="s">
        <v>80</v>
      </c>
      <c r="X43" s="1" t="s">
        <v>4305</v>
      </c>
      <c r="Y43" s="256">
        <v>44488.786423611113</v>
      </c>
      <c r="Z43" s="256">
        <v>44489</v>
      </c>
      <c r="AA43" s="1" t="s">
        <v>4282</v>
      </c>
    </row>
    <row r="44" spans="1:27" ht="60" x14ac:dyDescent="0.25">
      <c r="A44" s="344">
        <v>44489</v>
      </c>
      <c r="B44" s="1" t="s">
        <v>82</v>
      </c>
      <c r="C44" s="1" t="s">
        <v>94</v>
      </c>
      <c r="D44" s="1" t="s">
        <v>4623</v>
      </c>
      <c r="E44" s="1" t="s">
        <v>4624</v>
      </c>
      <c r="F44" s="1" t="s">
        <v>4030</v>
      </c>
      <c r="G44" s="1" t="s">
        <v>4625</v>
      </c>
      <c r="H44" s="1" t="s">
        <v>4308</v>
      </c>
      <c r="I44" s="1" t="s">
        <v>4626</v>
      </c>
      <c r="J44" s="1" t="s">
        <v>4627</v>
      </c>
      <c r="K44" s="51" t="s">
        <v>4628</v>
      </c>
      <c r="L44" s="1" t="s">
        <v>4629</v>
      </c>
      <c r="M44" s="1" t="s">
        <v>4303</v>
      </c>
      <c r="N44" s="1" t="s">
        <v>35</v>
      </c>
      <c r="O44" s="1">
        <v>8</v>
      </c>
      <c r="R44" s="1" t="s">
        <v>4467</v>
      </c>
      <c r="S44" s="1" t="s">
        <v>4455</v>
      </c>
      <c r="T44" s="1" t="s">
        <v>4319</v>
      </c>
      <c r="U44" s="345">
        <v>0.60416666666666663</v>
      </c>
      <c r="V44" s="345">
        <v>0.79166666666666663</v>
      </c>
      <c r="W44" s="1" t="s">
        <v>80</v>
      </c>
      <c r="X44" s="1" t="s">
        <v>4305</v>
      </c>
      <c r="Y44" s="256">
        <v>44488.786423611113</v>
      </c>
      <c r="Z44" s="256">
        <v>44489</v>
      </c>
      <c r="AA44" s="1" t="s">
        <v>4282</v>
      </c>
    </row>
    <row r="45" spans="1:27" ht="45" x14ac:dyDescent="0.25">
      <c r="A45" s="344">
        <v>44489</v>
      </c>
      <c r="B45" s="1" t="s">
        <v>82</v>
      </c>
      <c r="C45" s="1" t="s">
        <v>94</v>
      </c>
      <c r="D45" s="1" t="s">
        <v>4630</v>
      </c>
      <c r="E45" s="58" t="s">
        <v>4631</v>
      </c>
      <c r="F45" s="1" t="s">
        <v>4041</v>
      </c>
      <c r="G45" s="1" t="s">
        <v>4632</v>
      </c>
      <c r="H45" s="1" t="s">
        <v>226</v>
      </c>
      <c r="I45" s="1" t="s">
        <v>4633</v>
      </c>
      <c r="J45" s="1" t="s">
        <v>4634</v>
      </c>
      <c r="K45" s="51" t="s">
        <v>4635</v>
      </c>
      <c r="L45" s="1" t="s">
        <v>226</v>
      </c>
      <c r="M45" s="1" t="s">
        <v>4303</v>
      </c>
      <c r="N45" s="1" t="s">
        <v>120</v>
      </c>
      <c r="O45" s="1">
        <v>1</v>
      </c>
      <c r="R45" s="1" t="s">
        <v>4394</v>
      </c>
      <c r="S45" s="1" t="s">
        <v>73</v>
      </c>
      <c r="T45" s="1" t="s">
        <v>4300</v>
      </c>
      <c r="U45" s="345">
        <v>0.60416666666666663</v>
      </c>
      <c r="V45" s="345">
        <v>0.79166666666666663</v>
      </c>
      <c r="W45" s="1" t="s">
        <v>80</v>
      </c>
      <c r="X45" s="1" t="s">
        <v>4305</v>
      </c>
      <c r="Y45" s="256">
        <v>44488.79755787037</v>
      </c>
      <c r="Z45" s="256">
        <v>44489</v>
      </c>
      <c r="AA45" s="1" t="s">
        <v>50</v>
      </c>
    </row>
    <row r="46" spans="1:27" x14ac:dyDescent="0.25">
      <c r="A46" s="344">
        <v>44489</v>
      </c>
      <c r="B46" s="1" t="s">
        <v>82</v>
      </c>
      <c r="C46" s="1" t="s">
        <v>94</v>
      </c>
      <c r="D46" s="1" t="s">
        <v>4636</v>
      </c>
      <c r="E46" s="1" t="s">
        <v>4637</v>
      </c>
      <c r="F46" s="1" t="s">
        <v>4033</v>
      </c>
      <c r="G46" s="1" t="s">
        <v>4638</v>
      </c>
      <c r="H46" s="1" t="s">
        <v>4302</v>
      </c>
      <c r="I46" s="1" t="s">
        <v>4639</v>
      </c>
      <c r="J46" s="1" t="s">
        <v>4640</v>
      </c>
      <c r="K46" s="1" t="s">
        <v>4641</v>
      </c>
      <c r="L46" s="1" t="s">
        <v>4642</v>
      </c>
      <c r="M46" s="1" t="s">
        <v>4303</v>
      </c>
      <c r="N46" s="1" t="s">
        <v>34</v>
      </c>
      <c r="O46" s="1">
        <v>8</v>
      </c>
      <c r="R46" s="1" t="s">
        <v>4470</v>
      </c>
      <c r="S46" s="1" t="s">
        <v>135</v>
      </c>
      <c r="T46" s="1" t="s">
        <v>56</v>
      </c>
      <c r="U46" s="345">
        <v>0.60416666666666663</v>
      </c>
      <c r="V46" s="345">
        <v>0.79166666666666663</v>
      </c>
      <c r="W46" s="1" t="s">
        <v>80</v>
      </c>
      <c r="X46" s="1" t="s">
        <v>4305</v>
      </c>
      <c r="Y46" s="256">
        <v>44488.754791666666</v>
      </c>
      <c r="Z46" s="256"/>
      <c r="AA46" s="1" t="s">
        <v>65</v>
      </c>
    </row>
    <row r="47" spans="1:27" x14ac:dyDescent="0.25">
      <c r="A47" s="344">
        <v>44489</v>
      </c>
      <c r="B47" s="1" t="s">
        <v>82</v>
      </c>
      <c r="C47" s="1" t="s">
        <v>94</v>
      </c>
      <c r="D47" s="1" t="s">
        <v>4636</v>
      </c>
      <c r="E47" s="1" t="s">
        <v>4637</v>
      </c>
      <c r="F47" s="1" t="s">
        <v>4033</v>
      </c>
      <c r="G47" s="1" t="s">
        <v>4638</v>
      </c>
      <c r="H47" s="1" t="s">
        <v>4302</v>
      </c>
      <c r="I47" s="1" t="s">
        <v>4639</v>
      </c>
      <c r="J47" s="1" t="s">
        <v>4643</v>
      </c>
      <c r="K47" s="1" t="s">
        <v>4644</v>
      </c>
      <c r="L47" s="1" t="s">
        <v>4642</v>
      </c>
      <c r="M47" s="1" t="s">
        <v>4303</v>
      </c>
      <c r="N47" s="1" t="s">
        <v>34</v>
      </c>
      <c r="O47" s="1">
        <v>3</v>
      </c>
      <c r="R47" s="1" t="s">
        <v>135</v>
      </c>
      <c r="S47" s="1" t="s">
        <v>128</v>
      </c>
      <c r="T47" s="1" t="s">
        <v>56</v>
      </c>
      <c r="U47" s="345">
        <v>0.60416666666666663</v>
      </c>
      <c r="V47" s="345">
        <v>0.79166666666666663</v>
      </c>
      <c r="W47" s="1" t="s">
        <v>80</v>
      </c>
      <c r="X47" s="1" t="s">
        <v>4305</v>
      </c>
      <c r="Y47" s="256">
        <v>44488.755057870374</v>
      </c>
      <c r="Z47" s="256"/>
      <c r="AA47" s="1" t="s">
        <v>65</v>
      </c>
    </row>
    <row r="48" spans="1:27" x14ac:dyDescent="0.25">
      <c r="A48" s="344">
        <v>44489</v>
      </c>
      <c r="B48" s="1" t="s">
        <v>82</v>
      </c>
      <c r="C48" s="1" t="s">
        <v>94</v>
      </c>
      <c r="D48" s="1" t="s">
        <v>4645</v>
      </c>
      <c r="E48" s="1" t="s">
        <v>4646</v>
      </c>
      <c r="F48" s="1" t="s">
        <v>650</v>
      </c>
      <c r="G48" s="1" t="s">
        <v>4564</v>
      </c>
      <c r="H48" s="1" t="s">
        <v>4307</v>
      </c>
      <c r="I48" s="1" t="s">
        <v>4647</v>
      </c>
      <c r="J48" s="1" t="s">
        <v>4648</v>
      </c>
      <c r="K48" s="1" t="s">
        <v>4649</v>
      </c>
      <c r="L48" s="1" t="s">
        <v>4650</v>
      </c>
      <c r="M48" s="1" t="s">
        <v>4303</v>
      </c>
      <c r="N48" s="1" t="s">
        <v>43</v>
      </c>
      <c r="O48" s="1">
        <v>4.5</v>
      </c>
      <c r="R48" s="1" t="s">
        <v>4431</v>
      </c>
      <c r="S48" s="1" t="s">
        <v>4301</v>
      </c>
      <c r="T48" s="1" t="s">
        <v>53</v>
      </c>
      <c r="U48" s="345">
        <v>0.60416666666666663</v>
      </c>
      <c r="V48" s="345">
        <v>0.79166666666666663</v>
      </c>
      <c r="W48" s="1" t="s">
        <v>80</v>
      </c>
      <c r="X48" s="1" t="s">
        <v>4305</v>
      </c>
      <c r="Y48" s="256">
        <v>44488.779722222222</v>
      </c>
      <c r="Z48" s="256">
        <v>44489</v>
      </c>
      <c r="AA48" s="1" t="s">
        <v>53</v>
      </c>
    </row>
    <row r="49" spans="1:27" x14ac:dyDescent="0.25">
      <c r="A49" s="344">
        <v>44489</v>
      </c>
      <c r="B49" s="1" t="s">
        <v>82</v>
      </c>
      <c r="C49" s="1" t="s">
        <v>94</v>
      </c>
      <c r="D49" s="1" t="s">
        <v>4645</v>
      </c>
      <c r="E49" s="1" t="s">
        <v>4646</v>
      </c>
      <c r="F49" s="1" t="s">
        <v>650</v>
      </c>
      <c r="G49" s="1" t="s">
        <v>4564</v>
      </c>
      <c r="H49" s="1" t="s">
        <v>4307</v>
      </c>
      <c r="I49" s="1" t="s">
        <v>4647</v>
      </c>
      <c r="J49" s="1" t="s">
        <v>4648</v>
      </c>
      <c r="K49" s="1" t="s">
        <v>4649</v>
      </c>
      <c r="L49" s="1" t="s">
        <v>4650</v>
      </c>
      <c r="M49" s="1" t="s">
        <v>4303</v>
      </c>
      <c r="N49" s="1" t="s">
        <v>43</v>
      </c>
      <c r="O49" s="1">
        <v>2.5</v>
      </c>
      <c r="R49" s="1" t="s">
        <v>4301</v>
      </c>
      <c r="S49" s="1" t="s">
        <v>4301</v>
      </c>
      <c r="T49" s="1" t="s">
        <v>53</v>
      </c>
      <c r="U49" s="345">
        <v>0.60416666666666663</v>
      </c>
      <c r="V49" s="345">
        <v>0.79166666666666663</v>
      </c>
      <c r="W49" s="1" t="s">
        <v>80</v>
      </c>
      <c r="X49" s="1" t="s">
        <v>4305</v>
      </c>
      <c r="Y49" s="256">
        <v>44488.779722222222</v>
      </c>
      <c r="Z49" s="256">
        <v>44489</v>
      </c>
      <c r="AA49" s="1" t="s">
        <v>53</v>
      </c>
    </row>
    <row r="50" spans="1:27" ht="30" x14ac:dyDescent="0.25">
      <c r="A50" s="344">
        <v>44489</v>
      </c>
      <c r="B50" s="1" t="s">
        <v>82</v>
      </c>
      <c r="C50" s="1" t="s">
        <v>94</v>
      </c>
      <c r="D50" s="1" t="s">
        <v>4651</v>
      </c>
      <c r="E50" s="1" t="s">
        <v>4652</v>
      </c>
      <c r="F50" s="1" t="s">
        <v>650</v>
      </c>
      <c r="G50" s="1" t="s">
        <v>4653</v>
      </c>
      <c r="H50" s="1" t="s">
        <v>226</v>
      </c>
      <c r="I50" s="1" t="s">
        <v>4654</v>
      </c>
      <c r="J50" s="1" t="s">
        <v>4655</v>
      </c>
      <c r="K50" s="51" t="s">
        <v>4656</v>
      </c>
      <c r="L50" s="1" t="s">
        <v>4657</v>
      </c>
      <c r="M50" s="1" t="s">
        <v>4303</v>
      </c>
      <c r="N50" s="1" t="s">
        <v>45</v>
      </c>
      <c r="O50" s="1">
        <v>8</v>
      </c>
      <c r="R50" s="1" t="s">
        <v>73</v>
      </c>
      <c r="S50" s="1" t="s">
        <v>4355</v>
      </c>
      <c r="T50" s="1" t="s">
        <v>4300</v>
      </c>
      <c r="U50" s="345">
        <v>0.60416666666666663</v>
      </c>
      <c r="V50" s="345">
        <v>0.79166666666666663</v>
      </c>
      <c r="W50" s="1" t="s">
        <v>80</v>
      </c>
      <c r="X50" s="1" t="s">
        <v>4305</v>
      </c>
      <c r="Y50" s="256">
        <v>44488.807384259257</v>
      </c>
      <c r="Z50" s="256">
        <v>44488</v>
      </c>
      <c r="AA50" s="1" t="s">
        <v>50</v>
      </c>
    </row>
    <row r="51" spans="1:27" x14ac:dyDescent="0.25">
      <c r="A51" s="344">
        <v>44489</v>
      </c>
      <c r="B51" s="1" t="s">
        <v>82</v>
      </c>
      <c r="C51" s="1" t="s">
        <v>94</v>
      </c>
      <c r="D51" s="1" t="s">
        <v>4658</v>
      </c>
      <c r="E51" s="1" t="s">
        <v>4659</v>
      </c>
      <c r="F51" s="1" t="s">
        <v>4660</v>
      </c>
      <c r="G51" s="1" t="s">
        <v>4605</v>
      </c>
      <c r="H51" s="1" t="s">
        <v>226</v>
      </c>
      <c r="I51" s="1" t="s">
        <v>4661</v>
      </c>
      <c r="J51" s="1" t="s">
        <v>4662</v>
      </c>
      <c r="K51" s="1" t="s">
        <v>4663</v>
      </c>
      <c r="L51" s="1" t="s">
        <v>226</v>
      </c>
      <c r="M51" s="1" t="s">
        <v>4303</v>
      </c>
      <c r="N51" s="1" t="s">
        <v>45</v>
      </c>
      <c r="O51" s="1">
        <v>2.5</v>
      </c>
      <c r="R51" s="1" t="s">
        <v>4315</v>
      </c>
      <c r="S51" s="1" t="s">
        <v>141</v>
      </c>
      <c r="T51" s="1" t="s">
        <v>4300</v>
      </c>
      <c r="U51" s="345">
        <v>0.60416666666666663</v>
      </c>
      <c r="V51" s="345">
        <v>0.79166666666666663</v>
      </c>
      <c r="W51" s="1" t="s">
        <v>80</v>
      </c>
      <c r="X51" s="1" t="s">
        <v>4305</v>
      </c>
      <c r="Y51" s="256">
        <v>44488.808553240742</v>
      </c>
      <c r="Z51" s="256">
        <v>44489</v>
      </c>
      <c r="AA51" s="1" t="s">
        <v>50</v>
      </c>
    </row>
    <row r="52" spans="1:27" ht="45" x14ac:dyDescent="0.25">
      <c r="A52" s="344">
        <v>44489</v>
      </c>
      <c r="B52" s="1" t="s">
        <v>82</v>
      </c>
      <c r="C52" s="1" t="s">
        <v>94</v>
      </c>
      <c r="D52" s="1" t="s">
        <v>4664</v>
      </c>
      <c r="E52" s="1" t="s">
        <v>4665</v>
      </c>
      <c r="F52" s="1" t="s">
        <v>4033</v>
      </c>
      <c r="G52" s="1" t="s">
        <v>226</v>
      </c>
      <c r="H52" s="1" t="s">
        <v>226</v>
      </c>
      <c r="I52" s="1" t="s">
        <v>4666</v>
      </c>
      <c r="J52" s="1" t="s">
        <v>4667</v>
      </c>
      <c r="K52" s="51" t="s">
        <v>4668</v>
      </c>
      <c r="L52" s="1" t="s">
        <v>4669</v>
      </c>
      <c r="M52" s="1" t="s">
        <v>4303</v>
      </c>
      <c r="N52" s="1" t="s">
        <v>43</v>
      </c>
      <c r="O52" s="1">
        <v>5</v>
      </c>
      <c r="R52" s="1" t="s">
        <v>4301</v>
      </c>
      <c r="S52" s="1" t="s">
        <v>4386</v>
      </c>
      <c r="T52" s="1" t="s">
        <v>53</v>
      </c>
      <c r="U52" s="345">
        <v>0.60416666666666663</v>
      </c>
      <c r="V52" s="345">
        <v>0.79166666666666663</v>
      </c>
      <c r="W52" s="1" t="s">
        <v>80</v>
      </c>
      <c r="X52" s="1" t="s">
        <v>4305</v>
      </c>
      <c r="Y52" s="256">
        <v>44488.782222222224</v>
      </c>
      <c r="Z52" s="256">
        <v>44489</v>
      </c>
      <c r="AA52" s="1" t="s">
        <v>53</v>
      </c>
    </row>
    <row r="53" spans="1:27" ht="30" x14ac:dyDescent="0.25">
      <c r="A53" s="344">
        <v>44489</v>
      </c>
      <c r="B53" s="1" t="s">
        <v>82</v>
      </c>
      <c r="C53" s="1" t="s">
        <v>94</v>
      </c>
      <c r="D53" s="1" t="s">
        <v>4670</v>
      </c>
      <c r="E53" s="1" t="s">
        <v>4671</v>
      </c>
      <c r="F53" s="1" t="s">
        <v>4033</v>
      </c>
      <c r="G53" s="1" t="s">
        <v>4672</v>
      </c>
      <c r="H53" s="1" t="s">
        <v>226</v>
      </c>
      <c r="I53" s="1" t="s">
        <v>226</v>
      </c>
      <c r="J53" s="1" t="s">
        <v>4673</v>
      </c>
      <c r="K53" s="51" t="s">
        <v>4674</v>
      </c>
      <c r="L53" s="1" t="s">
        <v>226</v>
      </c>
      <c r="M53" s="1" t="s">
        <v>4303</v>
      </c>
      <c r="N53" s="1" t="s">
        <v>45</v>
      </c>
      <c r="O53" s="1">
        <v>8</v>
      </c>
      <c r="R53" s="1" t="s">
        <v>4355</v>
      </c>
      <c r="S53" s="1" t="s">
        <v>4364</v>
      </c>
      <c r="T53" s="1" t="s">
        <v>4319</v>
      </c>
      <c r="U53" s="345">
        <v>0.60416666666666663</v>
      </c>
      <c r="V53" s="345">
        <v>0.79166666666666663</v>
      </c>
      <c r="W53" s="1" t="s">
        <v>80</v>
      </c>
      <c r="X53" s="1" t="s">
        <v>4305</v>
      </c>
      <c r="Y53" s="256">
        <v>44488.798726851855</v>
      </c>
      <c r="Z53" s="256"/>
      <c r="AA53" s="1" t="s">
        <v>50</v>
      </c>
    </row>
    <row r="54" spans="1:27" x14ac:dyDescent="0.25">
      <c r="A54" s="344">
        <v>44489</v>
      </c>
      <c r="B54" s="1" t="s">
        <v>82</v>
      </c>
      <c r="C54" s="1" t="s">
        <v>94</v>
      </c>
      <c r="D54" s="1" t="s">
        <v>4675</v>
      </c>
      <c r="E54" t="s">
        <v>4676</v>
      </c>
      <c r="F54" t="s">
        <v>650</v>
      </c>
      <c r="G54" s="1" t="s">
        <v>4677</v>
      </c>
      <c r="H54" s="1" t="s">
        <v>4678</v>
      </c>
      <c r="I54" s="1" t="s">
        <v>226</v>
      </c>
      <c r="J54" s="1" t="s">
        <v>4679</v>
      </c>
      <c r="K54" s="1" t="s">
        <v>4680</v>
      </c>
      <c r="L54" s="1" t="s">
        <v>226</v>
      </c>
      <c r="M54" s="1" t="s">
        <v>4303</v>
      </c>
      <c r="N54" s="1" t="s">
        <v>45</v>
      </c>
      <c r="O54" s="1">
        <v>3</v>
      </c>
      <c r="R54" s="1" t="s">
        <v>4394</v>
      </c>
      <c r="S54" s="1" t="s">
        <v>73</v>
      </c>
      <c r="T54" s="1" t="s">
        <v>4300</v>
      </c>
      <c r="U54" s="345">
        <v>0.60416666666666663</v>
      </c>
      <c r="V54" s="345">
        <v>0.79166666666666663</v>
      </c>
      <c r="W54" s="1" t="s">
        <v>80</v>
      </c>
      <c r="X54" s="1" t="s">
        <v>4305</v>
      </c>
      <c r="Y54" s="309">
        <v>44489.466423611113</v>
      </c>
      <c r="Z54" s="309">
        <v>44489</v>
      </c>
      <c r="AA54" s="1" t="s">
        <v>50</v>
      </c>
    </row>
    <row r="55" spans="1:27" x14ac:dyDescent="0.25">
      <c r="A55" s="309"/>
      <c r="K55" s="51"/>
      <c r="U55" s="315"/>
      <c r="V55" s="315"/>
      <c r="Y55" s="309"/>
      <c r="Z55" s="309"/>
    </row>
    <row r="56" spans="1:27" x14ac:dyDescent="0.25">
      <c r="A56" s="309"/>
      <c r="U56" s="315"/>
      <c r="V56" s="315"/>
      <c r="Y56" s="309"/>
      <c r="Z56" s="309"/>
    </row>
    <row r="57" spans="1:27" x14ac:dyDescent="0.25">
      <c r="A57" s="309"/>
      <c r="U57" s="315"/>
      <c r="V57" s="315"/>
      <c r="Y57" s="309"/>
      <c r="Z57" s="309"/>
    </row>
    <row r="58" spans="1:27" x14ac:dyDescent="0.25">
      <c r="A58" s="309"/>
      <c r="U58" s="315"/>
      <c r="V58" s="315"/>
      <c r="Y58" s="309"/>
      <c r="Z58" s="309"/>
    </row>
    <row r="59" spans="1:27" x14ac:dyDescent="0.25">
      <c r="A59" s="309"/>
      <c r="U59" s="315"/>
      <c r="V59" s="315"/>
      <c r="Y59" s="309"/>
      <c r="Z59" s="309"/>
    </row>
    <row r="60" spans="1:27" x14ac:dyDescent="0.25">
      <c r="A60" s="309"/>
      <c r="U60" s="315"/>
      <c r="V60" s="315"/>
      <c r="Y60" s="309"/>
      <c r="Z60" s="309"/>
    </row>
    <row r="61" spans="1:27" x14ac:dyDescent="0.25">
      <c r="A61" s="309"/>
      <c r="U61" s="315"/>
      <c r="V61" s="315"/>
      <c r="Y61" s="309"/>
      <c r="Z61" s="309"/>
    </row>
    <row r="62" spans="1:27" x14ac:dyDescent="0.25">
      <c r="A62" s="309"/>
      <c r="U62" s="315"/>
      <c r="V62" s="315"/>
      <c r="Y62" s="309"/>
      <c r="Z62" s="309"/>
    </row>
    <row r="63" spans="1:27" x14ac:dyDescent="0.25">
      <c r="A63" s="309"/>
      <c r="K63" s="51"/>
      <c r="U63" s="315"/>
      <c r="V63" s="315"/>
      <c r="Y63" s="309"/>
      <c r="Z63" s="309"/>
    </row>
    <row r="64" spans="1:27" x14ac:dyDescent="0.25">
      <c r="A64" s="309"/>
      <c r="E64" s="58"/>
      <c r="F64" s="58"/>
      <c r="G64" s="58"/>
      <c r="H64" s="58"/>
      <c r="J64" s="58"/>
      <c r="K64" s="255"/>
      <c r="L64" s="58"/>
      <c r="M64" s="58"/>
      <c r="N64" s="58"/>
      <c r="U64" s="315"/>
      <c r="V64" s="315"/>
      <c r="W64" s="58"/>
      <c r="X64" s="58"/>
      <c r="Y64" s="309"/>
      <c r="Z64" s="309"/>
    </row>
    <row r="65" spans="1:26" x14ac:dyDescent="0.25">
      <c r="A65" s="309"/>
      <c r="K65" s="51"/>
      <c r="U65" s="315"/>
      <c r="V65" s="315"/>
      <c r="Y65" s="309"/>
      <c r="Z65" s="309"/>
    </row>
    <row r="66" spans="1:26" x14ac:dyDescent="0.25">
      <c r="A66" s="309"/>
      <c r="U66" s="315"/>
      <c r="V66" s="315"/>
      <c r="Y66" s="309"/>
      <c r="Z66" s="309"/>
    </row>
    <row r="67" spans="1:26" x14ac:dyDescent="0.25">
      <c r="A67" s="309"/>
      <c r="K67" s="51"/>
      <c r="U67" s="315"/>
      <c r="V67" s="315"/>
      <c r="Y67" s="309"/>
      <c r="Z67" s="309"/>
    </row>
    <row r="68" spans="1:26" x14ac:dyDescent="0.25">
      <c r="A68" s="309"/>
      <c r="U68" s="315"/>
      <c r="V68" s="315"/>
      <c r="Y68" s="309"/>
      <c r="Z68" s="309"/>
    </row>
    <row r="69" spans="1:26" x14ac:dyDescent="0.25">
      <c r="A69" s="309"/>
      <c r="E69"/>
      <c r="F69"/>
      <c r="U69" s="315"/>
      <c r="V69" s="315"/>
      <c r="Y69" s="309"/>
      <c r="Z69" s="309"/>
    </row>
    <row r="70" spans="1:26" x14ac:dyDescent="0.25">
      <c r="A70" s="309"/>
      <c r="U70" s="315"/>
      <c r="V70" s="315"/>
      <c r="Y70" s="309"/>
      <c r="Z70" s="309"/>
    </row>
    <row r="71" spans="1:26" x14ac:dyDescent="0.25">
      <c r="A71" s="309"/>
      <c r="U71" s="315"/>
      <c r="V71" s="315"/>
      <c r="Y71" s="309"/>
      <c r="Z71" s="309"/>
    </row>
    <row r="72" spans="1:26" x14ac:dyDescent="0.25">
      <c r="A72" s="309"/>
      <c r="U72" s="315"/>
      <c r="V72" s="315"/>
      <c r="Y72" s="309"/>
      <c r="Z72" s="309"/>
    </row>
    <row r="73" spans="1:26" x14ac:dyDescent="0.25">
      <c r="A73" s="309"/>
      <c r="U73" s="315"/>
      <c r="V73" s="315"/>
      <c r="Y73" s="309"/>
      <c r="Z73" s="309"/>
    </row>
    <row r="74" spans="1:26" x14ac:dyDescent="0.25">
      <c r="A74" s="309"/>
      <c r="U74" s="315"/>
      <c r="V74" s="315"/>
      <c r="Y74" s="309"/>
      <c r="Z74" s="309"/>
    </row>
    <row r="75" spans="1:26" x14ac:dyDescent="0.25">
      <c r="A75" s="309"/>
      <c r="U75" s="315"/>
      <c r="V75" s="315"/>
      <c r="Y75" s="309"/>
      <c r="Z75" s="309"/>
    </row>
    <row r="76" spans="1:26" x14ac:dyDescent="0.25">
      <c r="A76" s="309"/>
      <c r="K76" s="51"/>
      <c r="U76" s="315"/>
      <c r="V76" s="315"/>
      <c r="Y76" s="309"/>
      <c r="Z76" s="309"/>
    </row>
    <row r="77" spans="1:26" x14ac:dyDescent="0.25">
      <c r="A77" s="309"/>
      <c r="U77" s="315"/>
      <c r="V77" s="315"/>
      <c r="Y77" s="309"/>
      <c r="Z77" s="309"/>
    </row>
    <row r="78" spans="1:26" x14ac:dyDescent="0.25">
      <c r="A78" s="309"/>
      <c r="U78" s="315"/>
      <c r="V78" s="315"/>
      <c r="Y78" s="309"/>
      <c r="Z78" s="309"/>
    </row>
    <row r="79" spans="1:26" x14ac:dyDescent="0.25">
      <c r="A79" s="309"/>
      <c r="U79" s="315"/>
      <c r="V79" s="315"/>
      <c r="Y79" s="309"/>
      <c r="Z79" s="309"/>
    </row>
    <row r="80" spans="1:26" x14ac:dyDescent="0.25">
      <c r="A80" s="309"/>
      <c r="U80" s="315"/>
      <c r="V80" s="315"/>
      <c r="Y80" s="309"/>
      <c r="Z80" s="309"/>
    </row>
    <row r="81" spans="1:26" x14ac:dyDescent="0.25">
      <c r="A81" s="309"/>
      <c r="U81" s="315"/>
      <c r="V81" s="315"/>
      <c r="Y81" s="309"/>
      <c r="Z81" s="309"/>
    </row>
    <row r="82" spans="1:26" x14ac:dyDescent="0.25">
      <c r="A82" s="309"/>
      <c r="U82" s="315"/>
      <c r="V82" s="315"/>
      <c r="Y82" s="309"/>
      <c r="Z82" s="309"/>
    </row>
    <row r="83" spans="1:26" x14ac:dyDescent="0.25">
      <c r="A83" s="309"/>
      <c r="U83" s="315"/>
      <c r="V83" s="315"/>
      <c r="Y83" s="309"/>
      <c r="Z83" s="309"/>
    </row>
    <row r="84" spans="1:26" x14ac:dyDescent="0.25">
      <c r="A84" s="309"/>
      <c r="U84" s="315"/>
      <c r="V84" s="315"/>
      <c r="Y84" s="309"/>
      <c r="Z84" s="309"/>
    </row>
    <row r="85" spans="1:26" x14ac:dyDescent="0.25">
      <c r="A85" s="309"/>
      <c r="U85" s="315"/>
      <c r="V85" s="315"/>
      <c r="Y85" s="309"/>
      <c r="Z85" s="309"/>
    </row>
    <row r="86" spans="1:26" x14ac:dyDescent="0.25">
      <c r="A86" s="309"/>
      <c r="U86" s="315"/>
      <c r="V86" s="315"/>
      <c r="Y86" s="309"/>
      <c r="Z86" s="309"/>
    </row>
    <row r="87" spans="1:26" x14ac:dyDescent="0.25">
      <c r="A87" s="309"/>
      <c r="U87" s="315"/>
      <c r="V87" s="315"/>
      <c r="Y87" s="309"/>
      <c r="Z87" s="309"/>
    </row>
    <row r="88" spans="1:26" x14ac:dyDescent="0.25">
      <c r="A88" s="309"/>
      <c r="U88" s="315"/>
      <c r="V88" s="315"/>
      <c r="Y88" s="309"/>
      <c r="Z88" s="309"/>
    </row>
    <row r="89" spans="1:26" x14ac:dyDescent="0.25">
      <c r="A89" s="309"/>
      <c r="U89" s="315"/>
      <c r="V89" s="315"/>
      <c r="Y89" s="309"/>
      <c r="Z89" s="309"/>
    </row>
    <row r="90" spans="1:26" x14ac:dyDescent="0.25">
      <c r="A90" s="309"/>
      <c r="K90" s="51"/>
      <c r="U90" s="315"/>
      <c r="V90" s="315"/>
      <c r="Y90" s="309"/>
      <c r="Z90" s="309"/>
    </row>
    <row r="91" spans="1:26" x14ac:dyDescent="0.25">
      <c r="A91" s="309"/>
      <c r="U91" s="315"/>
      <c r="V91" s="315"/>
      <c r="Y91" s="309"/>
      <c r="Z91" s="309"/>
    </row>
    <row r="92" spans="1:26" x14ac:dyDescent="0.25">
      <c r="A92" s="309"/>
      <c r="U92" s="315"/>
      <c r="V92" s="315"/>
      <c r="Y92" s="309"/>
      <c r="Z92" s="309"/>
    </row>
    <row r="93" spans="1:26" x14ac:dyDescent="0.25">
      <c r="A93" s="309"/>
      <c r="K93" s="51"/>
      <c r="U93" s="315"/>
      <c r="V93" s="315"/>
      <c r="Y93" s="309"/>
      <c r="Z93" s="309"/>
    </row>
    <row r="94" spans="1:26" x14ac:dyDescent="0.25">
      <c r="A94" s="309"/>
      <c r="K94" s="51"/>
      <c r="U94" s="315"/>
      <c r="V94" s="315"/>
      <c r="Y94" s="309"/>
      <c r="Z94" s="309"/>
    </row>
    <row r="95" spans="1:26" x14ac:dyDescent="0.25">
      <c r="A95" s="309"/>
      <c r="K95" s="51"/>
      <c r="U95" s="315"/>
      <c r="V95" s="315"/>
      <c r="Y95" s="309"/>
      <c r="Z95" s="309"/>
    </row>
    <row r="96" spans="1:26" x14ac:dyDescent="0.25">
      <c r="A96" s="309"/>
      <c r="U96" s="315"/>
      <c r="V96" s="315"/>
      <c r="Y96" s="309"/>
      <c r="Z96" s="309"/>
    </row>
    <row r="97" spans="1:26" x14ac:dyDescent="0.25">
      <c r="A97" s="309"/>
      <c r="U97" s="315"/>
      <c r="V97" s="315"/>
      <c r="Y97" s="309"/>
      <c r="Z97" s="309"/>
    </row>
    <row r="98" spans="1:26" x14ac:dyDescent="0.25">
      <c r="A98" s="309"/>
      <c r="K98" s="51"/>
      <c r="U98" s="315"/>
      <c r="V98" s="315"/>
      <c r="Y98" s="309"/>
      <c r="Z98" s="309"/>
    </row>
    <row r="99" spans="1:26" x14ac:dyDescent="0.25">
      <c r="A99" s="309"/>
      <c r="K99" s="51"/>
      <c r="U99" s="315"/>
      <c r="V99" s="315"/>
      <c r="Y99" s="309"/>
      <c r="Z99" s="309"/>
    </row>
    <row r="100" spans="1:26" x14ac:dyDescent="0.25">
      <c r="A100" s="309"/>
      <c r="U100" s="315"/>
      <c r="V100" s="315"/>
      <c r="Y100" s="309"/>
      <c r="Z100" s="309"/>
    </row>
    <row r="101" spans="1:26" x14ac:dyDescent="0.25">
      <c r="A101" s="309"/>
      <c r="U101" s="315"/>
      <c r="V101" s="315"/>
      <c r="Y101" s="309"/>
      <c r="Z101" s="309"/>
    </row>
    <row r="102" spans="1:26" x14ac:dyDescent="0.25">
      <c r="A102" s="309"/>
      <c r="U102" s="315"/>
      <c r="V102" s="315"/>
      <c r="Y102" s="309"/>
      <c r="Z102" s="309"/>
    </row>
    <row r="103" spans="1:26" x14ac:dyDescent="0.25">
      <c r="A103" s="309"/>
      <c r="U103" s="315"/>
      <c r="V103" s="315"/>
      <c r="Y103" s="309"/>
      <c r="Z103" s="309"/>
    </row>
    <row r="104" spans="1:26" x14ac:dyDescent="0.25">
      <c r="A104" s="309"/>
      <c r="U104" s="315"/>
      <c r="V104" s="315"/>
      <c r="Y104" s="309"/>
      <c r="Z104" s="309"/>
    </row>
    <row r="105" spans="1:26" x14ac:dyDescent="0.25">
      <c r="A105" s="309"/>
      <c r="U105" s="315"/>
      <c r="V105" s="315"/>
      <c r="Y105" s="309"/>
      <c r="Z105" s="309"/>
    </row>
    <row r="106" spans="1:26" x14ac:dyDescent="0.25">
      <c r="A106" s="309"/>
      <c r="U106" s="315"/>
      <c r="V106" s="315"/>
      <c r="Y106" s="309"/>
      <c r="Z106" s="309"/>
    </row>
    <row r="107" spans="1:26" x14ac:dyDescent="0.25">
      <c r="A107" s="309"/>
      <c r="K107" s="51"/>
      <c r="U107" s="315"/>
      <c r="V107" s="315"/>
      <c r="Y107" s="309"/>
      <c r="Z107" s="309"/>
    </row>
    <row r="108" spans="1:26" x14ac:dyDescent="0.25">
      <c r="A108" s="309"/>
      <c r="K108" s="51"/>
      <c r="U108" s="315"/>
      <c r="V108" s="315"/>
      <c r="Y108" s="309"/>
      <c r="Z108" s="309"/>
    </row>
    <row r="109" spans="1:26" x14ac:dyDescent="0.25">
      <c r="A109" s="309"/>
      <c r="U109" s="315"/>
      <c r="V109" s="315"/>
      <c r="Y109" s="309"/>
      <c r="Z109" s="309"/>
    </row>
    <row r="110" spans="1:26" x14ac:dyDescent="0.25">
      <c r="A110" s="309"/>
      <c r="U110" s="315"/>
      <c r="V110" s="315"/>
      <c r="Y110" s="309"/>
      <c r="Z110" s="309"/>
    </row>
    <row r="111" spans="1:26" x14ac:dyDescent="0.25">
      <c r="A111" s="309"/>
      <c r="U111" s="315"/>
      <c r="V111" s="315"/>
      <c r="Y111" s="309"/>
      <c r="Z111" s="309"/>
    </row>
    <row r="112" spans="1:26" x14ac:dyDescent="0.25">
      <c r="A112" s="309"/>
      <c r="U112" s="315"/>
      <c r="V112" s="315"/>
      <c r="Y112" s="309"/>
      <c r="Z112" s="309"/>
    </row>
    <row r="113" spans="1:26" x14ac:dyDescent="0.25">
      <c r="A113" s="309"/>
      <c r="U113" s="315"/>
      <c r="V113" s="315"/>
      <c r="Y113" s="309"/>
      <c r="Z113" s="309"/>
    </row>
    <row r="114" spans="1:26" x14ac:dyDescent="0.25">
      <c r="A114" s="309"/>
      <c r="U114" s="315"/>
      <c r="V114" s="315"/>
      <c r="Y114" s="309"/>
      <c r="Z114" s="309"/>
    </row>
    <row r="115" spans="1:26" x14ac:dyDescent="0.25">
      <c r="A115" s="309"/>
      <c r="U115" s="315"/>
      <c r="V115" s="315"/>
      <c r="Y115" s="309"/>
      <c r="Z115" s="309"/>
    </row>
    <row r="116" spans="1:26" x14ac:dyDescent="0.25">
      <c r="A116" s="309"/>
      <c r="U116" s="315"/>
      <c r="V116" s="315"/>
      <c r="Y116" s="309"/>
      <c r="Z116" s="309"/>
    </row>
    <row r="117" spans="1:26" x14ac:dyDescent="0.25">
      <c r="A117" s="309"/>
      <c r="U117" s="315"/>
      <c r="V117" s="315"/>
      <c r="Y117" s="309"/>
      <c r="Z117" s="309"/>
    </row>
    <row r="118" spans="1:26" x14ac:dyDescent="0.25">
      <c r="A118" s="309"/>
      <c r="U118" s="315"/>
      <c r="V118" s="315"/>
      <c r="Y118" s="309"/>
      <c r="Z118" s="309"/>
    </row>
    <row r="119" spans="1:26" x14ac:dyDescent="0.25">
      <c r="A119" s="309"/>
      <c r="U119" s="315"/>
      <c r="V119" s="315"/>
      <c r="Y119" s="309"/>
      <c r="Z119" s="309"/>
    </row>
    <row r="120" spans="1:26" x14ac:dyDescent="0.25">
      <c r="A120" s="309"/>
      <c r="U120" s="315"/>
      <c r="V120" s="315"/>
      <c r="Y120" s="309"/>
      <c r="Z120" s="309"/>
    </row>
    <row r="121" spans="1:26" x14ac:dyDescent="0.25">
      <c r="A121" s="309"/>
      <c r="U121" s="315"/>
      <c r="V121" s="315"/>
      <c r="Y121" s="309"/>
      <c r="Z121" s="309"/>
    </row>
    <row r="122" spans="1:26" x14ac:dyDescent="0.25">
      <c r="A122" s="309"/>
      <c r="U122" s="315"/>
      <c r="V122" s="315"/>
      <c r="Y122" s="309"/>
      <c r="Z122" s="309"/>
    </row>
    <row r="123" spans="1:26" x14ac:dyDescent="0.25">
      <c r="A123" s="309"/>
      <c r="U123" s="315"/>
      <c r="V123" s="315"/>
      <c r="Y123" s="309"/>
      <c r="Z123" s="309"/>
    </row>
    <row r="124" spans="1:26" x14ac:dyDescent="0.25">
      <c r="A124" s="309"/>
      <c r="U124" s="315"/>
      <c r="V124" s="315"/>
      <c r="Y124" s="309"/>
      <c r="Z124" s="309"/>
    </row>
    <row r="125" spans="1:26" x14ac:dyDescent="0.25">
      <c r="A125" s="309"/>
      <c r="U125" s="315"/>
      <c r="V125" s="315"/>
      <c r="Y125" s="309"/>
      <c r="Z125" s="309"/>
    </row>
    <row r="126" spans="1:26" x14ac:dyDescent="0.25">
      <c r="A126" s="309"/>
      <c r="K126" s="51"/>
      <c r="U126" s="315"/>
      <c r="V126" s="315"/>
      <c r="Y126" s="309"/>
      <c r="Z126" s="309"/>
    </row>
    <row r="127" spans="1:26" x14ac:dyDescent="0.25">
      <c r="A127" s="309"/>
      <c r="K127" s="51"/>
      <c r="U127" s="315"/>
      <c r="V127" s="315"/>
      <c r="Y127" s="309"/>
      <c r="Z127" s="309"/>
    </row>
    <row r="128" spans="1:26" x14ac:dyDescent="0.25">
      <c r="A128" s="309"/>
      <c r="U128" s="315"/>
      <c r="V128" s="315"/>
      <c r="Y128" s="309"/>
      <c r="Z128" s="309"/>
    </row>
    <row r="129" spans="1:26" x14ac:dyDescent="0.25">
      <c r="A129" s="309"/>
      <c r="U129" s="315"/>
      <c r="V129" s="315"/>
      <c r="Y129" s="309"/>
      <c r="Z129" s="309"/>
    </row>
    <row r="130" spans="1:26" x14ac:dyDescent="0.25">
      <c r="A130" s="309"/>
      <c r="U130" s="315"/>
      <c r="V130" s="315"/>
      <c r="Y130" s="309"/>
      <c r="Z130" s="309"/>
    </row>
    <row r="131" spans="1:26" x14ac:dyDescent="0.25">
      <c r="A131" s="309"/>
      <c r="K131" s="51"/>
      <c r="U131" s="315"/>
      <c r="V131" s="315"/>
      <c r="Y131" s="309"/>
      <c r="Z131" s="309"/>
    </row>
    <row r="132" spans="1:26" x14ac:dyDescent="0.25">
      <c r="A132" s="309"/>
      <c r="K132" s="51"/>
      <c r="U132" s="315"/>
      <c r="V132" s="315"/>
      <c r="Y132" s="309"/>
      <c r="Z132" s="309"/>
    </row>
    <row r="133" spans="1:26" x14ac:dyDescent="0.25">
      <c r="A133" s="309"/>
      <c r="U133" s="315"/>
      <c r="V133" s="315"/>
      <c r="Y133" s="309"/>
      <c r="Z133" s="309"/>
    </row>
    <row r="134" spans="1:26" x14ac:dyDescent="0.25">
      <c r="A134" s="309"/>
      <c r="U134" s="315"/>
      <c r="V134" s="315"/>
      <c r="Y134" s="309"/>
      <c r="Z134" s="309"/>
    </row>
    <row r="135" spans="1:26" x14ac:dyDescent="0.25">
      <c r="A135" s="309"/>
      <c r="U135" s="315"/>
      <c r="V135" s="315"/>
      <c r="Y135" s="309"/>
      <c r="Z135" s="309"/>
    </row>
    <row r="136" spans="1:26" x14ac:dyDescent="0.25">
      <c r="A136" s="309"/>
      <c r="U136" s="315"/>
      <c r="V136" s="315"/>
      <c r="Y136" s="309"/>
      <c r="Z136" s="309"/>
    </row>
    <row r="137" spans="1:26" x14ac:dyDescent="0.25">
      <c r="A137" s="309"/>
      <c r="U137" s="315"/>
      <c r="V137" s="315"/>
      <c r="Y137" s="309"/>
      <c r="Z137" s="309"/>
    </row>
    <row r="138" spans="1:26" x14ac:dyDescent="0.25">
      <c r="A138" s="309"/>
      <c r="U138" s="315"/>
      <c r="V138" s="315"/>
      <c r="Y138" s="309"/>
      <c r="Z138" s="309"/>
    </row>
    <row r="139" spans="1:26" x14ac:dyDescent="0.25">
      <c r="A139" s="309"/>
      <c r="U139" s="315"/>
      <c r="V139" s="315"/>
      <c r="Y139" s="309"/>
      <c r="Z139" s="309"/>
    </row>
    <row r="140" spans="1:26" x14ac:dyDescent="0.25">
      <c r="A140" s="309"/>
      <c r="U140" s="315"/>
      <c r="V140" s="315"/>
      <c r="Y140" s="309"/>
      <c r="Z140" s="309"/>
    </row>
    <row r="141" spans="1:26" x14ac:dyDescent="0.25">
      <c r="A141" s="309"/>
      <c r="U141" s="315"/>
      <c r="V141" s="315"/>
      <c r="Y141" s="309"/>
      <c r="Z141" s="309"/>
    </row>
    <row r="142" spans="1:26" x14ac:dyDescent="0.25">
      <c r="A142" s="309"/>
      <c r="U142" s="315"/>
      <c r="V142" s="315"/>
      <c r="Y142" s="309"/>
      <c r="Z142" s="309"/>
    </row>
    <row r="143" spans="1:26" x14ac:dyDescent="0.25">
      <c r="A143" s="309"/>
      <c r="U143" s="315"/>
      <c r="V143" s="315"/>
      <c r="Y143" s="309"/>
      <c r="Z143" s="309"/>
    </row>
    <row r="144" spans="1:26" x14ac:dyDescent="0.25">
      <c r="A144" s="309"/>
      <c r="U144" s="315"/>
      <c r="V144" s="315"/>
      <c r="Y144" s="309"/>
      <c r="Z144" s="309"/>
    </row>
    <row r="145" spans="1:26" x14ac:dyDescent="0.25">
      <c r="A145" s="309"/>
      <c r="U145" s="315"/>
      <c r="V145" s="315"/>
      <c r="Y145" s="309"/>
      <c r="Z145" s="309"/>
    </row>
    <row r="146" spans="1:26" x14ac:dyDescent="0.25">
      <c r="A146" s="309"/>
      <c r="U146" s="315"/>
      <c r="V146" s="315"/>
      <c r="Y146" s="309"/>
      <c r="Z146" s="309"/>
    </row>
    <row r="147" spans="1:26" x14ac:dyDescent="0.25">
      <c r="A147" s="309"/>
      <c r="U147" s="315"/>
      <c r="V147" s="315"/>
      <c r="Y147" s="309"/>
      <c r="Z147" s="309"/>
    </row>
    <row r="148" spans="1:26" x14ac:dyDescent="0.25">
      <c r="A148" s="309"/>
      <c r="U148" s="315"/>
      <c r="V148" s="315"/>
      <c r="Y148" s="309"/>
      <c r="Z148" s="309"/>
    </row>
    <row r="149" spans="1:26" x14ac:dyDescent="0.25">
      <c r="A149" s="309"/>
      <c r="U149" s="315"/>
      <c r="V149" s="315"/>
      <c r="Y149" s="309"/>
      <c r="Z149" s="309"/>
    </row>
    <row r="150" spans="1:26" x14ac:dyDescent="0.25">
      <c r="A150" s="309"/>
      <c r="U150" s="315"/>
      <c r="V150" s="315"/>
      <c r="Y150" s="309"/>
      <c r="Z150" s="309"/>
    </row>
    <row r="151" spans="1:26" x14ac:dyDescent="0.25">
      <c r="A151" s="309"/>
      <c r="U151" s="315"/>
      <c r="V151" s="315"/>
      <c r="Y151" s="309"/>
      <c r="Z151" s="309"/>
    </row>
    <row r="152" spans="1:26" x14ac:dyDescent="0.25">
      <c r="A152" s="309"/>
      <c r="U152" s="315"/>
      <c r="V152" s="315"/>
      <c r="Y152" s="309"/>
      <c r="Z152" s="309"/>
    </row>
    <row r="153" spans="1:26" x14ac:dyDescent="0.25">
      <c r="A153" s="309"/>
      <c r="U153" s="315"/>
      <c r="V153" s="315"/>
      <c r="Y153" s="309"/>
      <c r="Z153" s="309"/>
    </row>
    <row r="154" spans="1:26" x14ac:dyDescent="0.25">
      <c r="A154" s="309"/>
      <c r="U154" s="315"/>
      <c r="V154" s="315"/>
      <c r="Y154" s="309"/>
      <c r="Z154" s="309"/>
    </row>
    <row r="155" spans="1:26" x14ac:dyDescent="0.25">
      <c r="A155" s="309"/>
      <c r="U155" s="315"/>
      <c r="V155" s="315"/>
      <c r="Y155" s="309"/>
      <c r="Z155" s="309"/>
    </row>
    <row r="156" spans="1:26" x14ac:dyDescent="0.25">
      <c r="A156" s="309"/>
      <c r="K156" s="51"/>
      <c r="U156" s="315"/>
      <c r="V156" s="315"/>
      <c r="Y156" s="309"/>
      <c r="Z156" s="309"/>
    </row>
    <row r="157" spans="1:26" x14ac:dyDescent="0.25">
      <c r="A157" s="309"/>
      <c r="K157" s="51"/>
      <c r="U157" s="315"/>
      <c r="V157" s="315"/>
      <c r="Y157" s="309"/>
      <c r="Z157" s="309"/>
    </row>
    <row r="158" spans="1:26" x14ac:dyDescent="0.25">
      <c r="A158" s="309"/>
      <c r="U158" s="315"/>
      <c r="V158" s="315"/>
      <c r="Y158" s="309"/>
      <c r="Z158" s="309"/>
    </row>
    <row r="159" spans="1:26" x14ac:dyDescent="0.25">
      <c r="A159" s="309"/>
      <c r="U159" s="315"/>
      <c r="V159" s="315"/>
      <c r="Y159" s="309"/>
      <c r="Z159" s="309"/>
    </row>
    <row r="160" spans="1:26" x14ac:dyDescent="0.25">
      <c r="A160" s="309"/>
      <c r="K160" s="51"/>
      <c r="U160" s="315"/>
      <c r="V160" s="315"/>
      <c r="Y160" s="309"/>
      <c r="Z160" s="309"/>
    </row>
    <row r="161" spans="1:26" x14ac:dyDescent="0.25">
      <c r="A161" s="309"/>
      <c r="K161" s="51"/>
      <c r="U161" s="315"/>
      <c r="V161" s="315"/>
      <c r="Y161" s="309"/>
      <c r="Z161" s="309"/>
    </row>
    <row r="162" spans="1:26" x14ac:dyDescent="0.25">
      <c r="A162" s="309"/>
      <c r="U162" s="315"/>
      <c r="V162" s="315"/>
      <c r="Y162" s="309"/>
      <c r="Z162" s="309"/>
    </row>
    <row r="163" spans="1:26" x14ac:dyDescent="0.25">
      <c r="A163" s="309"/>
      <c r="U163" s="315"/>
      <c r="V163" s="315"/>
      <c r="Y163" s="309"/>
      <c r="Z163" s="309"/>
    </row>
    <row r="164" spans="1:26" x14ac:dyDescent="0.25">
      <c r="A164" s="309"/>
      <c r="U164" s="315"/>
      <c r="V164" s="315"/>
      <c r="Y164" s="309"/>
      <c r="Z164" s="309"/>
    </row>
    <row r="165" spans="1:26" x14ac:dyDescent="0.25">
      <c r="A165" s="309"/>
      <c r="K165" s="51"/>
      <c r="U165" s="315"/>
      <c r="V165" s="315"/>
      <c r="Y165" s="309"/>
      <c r="Z165" s="309"/>
    </row>
    <row r="166" spans="1:26" x14ac:dyDescent="0.25">
      <c r="A166" s="309"/>
      <c r="K166" s="51"/>
      <c r="U166" s="315"/>
      <c r="V166" s="315"/>
      <c r="Y166" s="309"/>
      <c r="Z166" s="309"/>
    </row>
    <row r="167" spans="1:26" x14ac:dyDescent="0.25">
      <c r="A167" s="309"/>
      <c r="U167" s="315"/>
      <c r="V167" s="315"/>
      <c r="Y167" s="309"/>
      <c r="Z167" s="309"/>
    </row>
    <row r="168" spans="1:26" x14ac:dyDescent="0.25">
      <c r="A168" s="309"/>
      <c r="U168" s="315"/>
      <c r="V168" s="315"/>
      <c r="Y168" s="309"/>
      <c r="Z168" s="309"/>
    </row>
    <row r="169" spans="1:26" x14ac:dyDescent="0.25">
      <c r="A169" s="309"/>
      <c r="U169" s="315"/>
      <c r="V169" s="315"/>
      <c r="Y169" s="309"/>
      <c r="Z169" s="309"/>
    </row>
    <row r="170" spans="1:26" x14ac:dyDescent="0.25">
      <c r="A170" s="309"/>
      <c r="U170" s="315"/>
      <c r="V170" s="315"/>
      <c r="Y170" s="309"/>
      <c r="Z170" s="309"/>
    </row>
    <row r="171" spans="1:26" x14ac:dyDescent="0.25">
      <c r="A171" s="309"/>
      <c r="U171" s="315"/>
      <c r="V171" s="315"/>
      <c r="Y171" s="309"/>
      <c r="Z171" s="309"/>
    </row>
    <row r="172" spans="1:26" x14ac:dyDescent="0.25">
      <c r="A172" s="309"/>
      <c r="U172" s="315"/>
      <c r="V172" s="315"/>
      <c r="Y172" s="309"/>
      <c r="Z172" s="309"/>
    </row>
    <row r="173" spans="1:26" x14ac:dyDescent="0.25">
      <c r="A173" s="309"/>
      <c r="U173" s="315"/>
      <c r="V173" s="315"/>
      <c r="Y173" s="309"/>
      <c r="Z173" s="309"/>
    </row>
    <row r="174" spans="1:26" x14ac:dyDescent="0.25">
      <c r="A174" s="309"/>
      <c r="U174" s="315"/>
      <c r="V174" s="315"/>
      <c r="Y174" s="309"/>
      <c r="Z174" s="309"/>
    </row>
    <row r="175" spans="1:26" x14ac:dyDescent="0.25">
      <c r="A175" s="309"/>
      <c r="U175" s="315"/>
      <c r="V175" s="315"/>
      <c r="Y175" s="309"/>
      <c r="Z175" s="309"/>
    </row>
    <row r="176" spans="1:26" x14ac:dyDescent="0.25">
      <c r="A176" s="309"/>
      <c r="U176" s="315"/>
      <c r="V176" s="315"/>
      <c r="Y176" s="309"/>
      <c r="Z176" s="309"/>
    </row>
    <row r="177" spans="1:26" x14ac:dyDescent="0.25">
      <c r="A177" s="309"/>
      <c r="U177" s="315"/>
      <c r="V177" s="315"/>
      <c r="Y177" s="309"/>
      <c r="Z177" s="309"/>
    </row>
    <row r="178" spans="1:26" x14ac:dyDescent="0.25">
      <c r="A178" s="309"/>
      <c r="U178" s="315"/>
      <c r="V178" s="315"/>
      <c r="Y178" s="309"/>
      <c r="Z178" s="309"/>
    </row>
    <row r="179" spans="1:26" x14ac:dyDescent="0.25">
      <c r="A179" s="309"/>
      <c r="U179" s="315"/>
      <c r="V179" s="315"/>
      <c r="Y179" s="309"/>
      <c r="Z179" s="309"/>
    </row>
    <row r="180" spans="1:26" x14ac:dyDescent="0.25">
      <c r="A180" s="309"/>
      <c r="U180" s="315"/>
      <c r="V180" s="315"/>
      <c r="Y180" s="309"/>
      <c r="Z180" s="309"/>
    </row>
    <row r="181" spans="1:26" x14ac:dyDescent="0.25">
      <c r="A181" s="309"/>
      <c r="U181" s="315"/>
      <c r="V181" s="315"/>
      <c r="Y181" s="309"/>
      <c r="Z181" s="309"/>
    </row>
    <row r="182" spans="1:26" x14ac:dyDescent="0.25">
      <c r="A182" s="309"/>
      <c r="U182" s="315"/>
      <c r="V182" s="315"/>
      <c r="Y182" s="309"/>
      <c r="Z182" s="309"/>
    </row>
    <row r="183" spans="1:26" x14ac:dyDescent="0.25">
      <c r="A183" s="309"/>
      <c r="U183" s="315"/>
      <c r="V183" s="315"/>
      <c r="Y183" s="309"/>
      <c r="Z183" s="309"/>
    </row>
    <row r="184" spans="1:26" x14ac:dyDescent="0.25">
      <c r="A184" s="309"/>
      <c r="U184" s="315"/>
      <c r="V184" s="315"/>
      <c r="Y184" s="309"/>
      <c r="Z184" s="309"/>
    </row>
    <row r="185" spans="1:26" x14ac:dyDescent="0.25">
      <c r="A185" s="309"/>
      <c r="U185" s="315"/>
      <c r="V185" s="315"/>
      <c r="Y185" s="309"/>
      <c r="Z185" s="309"/>
    </row>
    <row r="186" spans="1:26" x14ac:dyDescent="0.25">
      <c r="A186" s="309"/>
      <c r="U186" s="315"/>
      <c r="V186" s="315"/>
      <c r="Y186" s="309"/>
      <c r="Z186" s="309"/>
    </row>
    <row r="187" spans="1:26" x14ac:dyDescent="0.25">
      <c r="A187" s="309"/>
      <c r="U187" s="315"/>
      <c r="V187" s="315"/>
      <c r="Y187" s="309"/>
      <c r="Z187" s="309"/>
    </row>
    <row r="188" spans="1:26" x14ac:dyDescent="0.25">
      <c r="A188" s="309"/>
      <c r="U188" s="315"/>
      <c r="V188" s="315"/>
      <c r="Y188" s="309"/>
      <c r="Z188" s="309"/>
    </row>
    <row r="189" spans="1:26" x14ac:dyDescent="0.25">
      <c r="A189" s="309"/>
      <c r="U189" s="315"/>
      <c r="V189" s="315"/>
      <c r="Y189" s="309"/>
      <c r="Z189" s="309"/>
    </row>
    <row r="190" spans="1:26" x14ac:dyDescent="0.25">
      <c r="A190" s="309"/>
      <c r="U190" s="315"/>
      <c r="V190" s="315"/>
      <c r="Y190" s="309"/>
      <c r="Z190" s="309"/>
    </row>
    <row r="191" spans="1:26" x14ac:dyDescent="0.25">
      <c r="A191" s="309"/>
      <c r="U191" s="315"/>
      <c r="V191" s="315"/>
      <c r="Y191" s="309"/>
      <c r="Z191" s="309"/>
    </row>
    <row r="192" spans="1:26" x14ac:dyDescent="0.25">
      <c r="A192" s="309"/>
      <c r="U192" s="315"/>
      <c r="V192" s="315"/>
      <c r="Y192" s="309"/>
      <c r="Z192" s="309"/>
    </row>
    <row r="193" spans="1:26" x14ac:dyDescent="0.25">
      <c r="A193" s="309"/>
      <c r="U193" s="315"/>
      <c r="V193" s="315"/>
      <c r="Y193" s="309"/>
      <c r="Z193" s="309"/>
    </row>
    <row r="194" spans="1:26" x14ac:dyDescent="0.25">
      <c r="A194" s="309"/>
      <c r="U194" s="315"/>
      <c r="V194" s="315"/>
      <c r="Y194" s="309"/>
      <c r="Z194" s="309"/>
    </row>
    <row r="195" spans="1:26" x14ac:dyDescent="0.25">
      <c r="A195" s="309"/>
      <c r="U195" s="315"/>
      <c r="V195" s="315"/>
      <c r="Y195" s="309"/>
      <c r="Z195" s="309"/>
    </row>
    <row r="196" spans="1:26" x14ac:dyDescent="0.25">
      <c r="A196" s="309"/>
      <c r="U196" s="315"/>
      <c r="V196" s="315"/>
      <c r="Y196" s="309"/>
      <c r="Z196" s="309"/>
    </row>
    <row r="197" spans="1:26" x14ac:dyDescent="0.25">
      <c r="A197" s="309"/>
      <c r="K197" s="51"/>
      <c r="U197" s="315"/>
      <c r="V197" s="315"/>
      <c r="Y197" s="309"/>
      <c r="Z197" s="309"/>
    </row>
    <row r="198" spans="1:26" x14ac:dyDescent="0.25">
      <c r="A198" s="309"/>
      <c r="K198" s="51"/>
      <c r="U198" s="315"/>
      <c r="V198" s="315"/>
      <c r="Y198" s="309"/>
      <c r="Z198" s="309"/>
    </row>
    <row r="199" spans="1:26" x14ac:dyDescent="0.25">
      <c r="A199" s="309"/>
      <c r="U199" s="315"/>
      <c r="V199" s="315"/>
      <c r="Y199" s="309"/>
      <c r="Z199" s="309"/>
    </row>
    <row r="200" spans="1:26" x14ac:dyDescent="0.25">
      <c r="A200" s="309"/>
      <c r="K200" s="51"/>
      <c r="U200" s="315"/>
      <c r="V200" s="315"/>
      <c r="Y200" s="309"/>
      <c r="Z200" s="309"/>
    </row>
    <row r="201" spans="1:26" x14ac:dyDescent="0.25">
      <c r="A201" s="309"/>
      <c r="K201" s="51"/>
      <c r="U201" s="315"/>
      <c r="V201" s="315"/>
      <c r="Y201" s="309"/>
      <c r="Z201" s="309"/>
    </row>
    <row r="202" spans="1:26" x14ac:dyDescent="0.25">
      <c r="A202" s="309"/>
      <c r="K202" s="51"/>
      <c r="U202" s="315"/>
      <c r="V202" s="315"/>
      <c r="Y202" s="309"/>
      <c r="Z202" s="309"/>
    </row>
    <row r="203" spans="1:26" x14ac:dyDescent="0.25">
      <c r="A203" s="309"/>
      <c r="K203" s="51"/>
      <c r="U203" s="315"/>
      <c r="V203" s="315"/>
      <c r="Y203" s="309"/>
      <c r="Z203" s="309"/>
    </row>
    <row r="204" spans="1:26" x14ac:dyDescent="0.25">
      <c r="A204" s="309"/>
      <c r="K204" s="51"/>
      <c r="U204" s="315"/>
      <c r="V204" s="315"/>
      <c r="Y204" s="309"/>
      <c r="Z204" s="309"/>
    </row>
    <row r="205" spans="1:26" x14ac:dyDescent="0.25">
      <c r="A205" s="309"/>
      <c r="U205" s="315"/>
      <c r="V205" s="315"/>
      <c r="Y205" s="309"/>
      <c r="Z205" s="309"/>
    </row>
    <row r="206" spans="1:26" x14ac:dyDescent="0.25">
      <c r="A206" s="309"/>
      <c r="U206" s="315"/>
      <c r="V206" s="315"/>
      <c r="Y206" s="309"/>
      <c r="Z206" s="309"/>
    </row>
    <row r="207" spans="1:26" x14ac:dyDescent="0.25">
      <c r="A207" s="309"/>
      <c r="U207" s="315"/>
      <c r="V207" s="315"/>
      <c r="Y207" s="309"/>
      <c r="Z207" s="309"/>
    </row>
    <row r="208" spans="1:26" x14ac:dyDescent="0.25">
      <c r="A208" s="309"/>
      <c r="U208" s="315"/>
      <c r="V208" s="315"/>
      <c r="Y208" s="309"/>
      <c r="Z208" s="309"/>
    </row>
    <row r="209" spans="1:26" x14ac:dyDescent="0.25">
      <c r="A209" s="309"/>
      <c r="U209" s="315"/>
      <c r="V209" s="315"/>
      <c r="Y209" s="309"/>
      <c r="Z209" s="309"/>
    </row>
    <row r="210" spans="1:26" x14ac:dyDescent="0.25">
      <c r="A210" s="309"/>
      <c r="U210" s="315"/>
      <c r="V210" s="315"/>
      <c r="Y210" s="309"/>
      <c r="Z210" s="309"/>
    </row>
    <row r="211" spans="1:26" x14ac:dyDescent="0.25">
      <c r="A211" s="309"/>
      <c r="U211" s="315"/>
      <c r="V211" s="315"/>
      <c r="Y211" s="309"/>
      <c r="Z211" s="309"/>
    </row>
    <row r="212" spans="1:26" x14ac:dyDescent="0.25">
      <c r="A212" s="309"/>
      <c r="U212" s="315"/>
      <c r="V212" s="315"/>
      <c r="Y212" s="309"/>
      <c r="Z212" s="309"/>
    </row>
    <row r="213" spans="1:26" x14ac:dyDescent="0.25">
      <c r="A213" s="309"/>
      <c r="U213" s="315"/>
      <c r="V213" s="315"/>
      <c r="Y213" s="309"/>
      <c r="Z213" s="309"/>
    </row>
    <row r="214" spans="1:26" x14ac:dyDescent="0.25">
      <c r="A214" s="309"/>
      <c r="U214" s="315"/>
      <c r="V214" s="315"/>
      <c r="Y214" s="309"/>
      <c r="Z214" s="309"/>
    </row>
    <row r="215" spans="1:26" x14ac:dyDescent="0.25">
      <c r="A215" s="309"/>
      <c r="U215" s="315"/>
      <c r="V215" s="315"/>
      <c r="Y215" s="309"/>
      <c r="Z215" s="309"/>
    </row>
    <row r="216" spans="1:26" x14ac:dyDescent="0.25">
      <c r="A216" s="309"/>
      <c r="U216" s="315"/>
      <c r="V216" s="315"/>
      <c r="Y216" s="309"/>
      <c r="Z216" s="309"/>
    </row>
    <row r="217" spans="1:26" x14ac:dyDescent="0.25">
      <c r="A217" s="309"/>
      <c r="U217" s="315"/>
      <c r="V217" s="315"/>
      <c r="Y217" s="309"/>
      <c r="Z217" s="309"/>
    </row>
    <row r="218" spans="1:26" x14ac:dyDescent="0.25">
      <c r="A218" s="309"/>
      <c r="U218" s="315"/>
      <c r="V218" s="315"/>
      <c r="Y218" s="309"/>
      <c r="Z218" s="309"/>
    </row>
    <row r="219" spans="1:26" x14ac:dyDescent="0.25">
      <c r="A219" s="309"/>
      <c r="U219" s="315"/>
      <c r="V219" s="315"/>
      <c r="Y219" s="309"/>
      <c r="Z219" s="309"/>
    </row>
    <row r="220" spans="1:26" x14ac:dyDescent="0.25">
      <c r="A220" s="309"/>
      <c r="U220" s="315"/>
      <c r="V220" s="315"/>
      <c r="Y220" s="309"/>
      <c r="Z220" s="309"/>
    </row>
    <row r="221" spans="1:26" x14ac:dyDescent="0.25">
      <c r="A221" s="309"/>
      <c r="U221" s="315"/>
      <c r="V221" s="315"/>
      <c r="Y221" s="309"/>
      <c r="Z221" s="309"/>
    </row>
    <row r="222" spans="1:26" x14ac:dyDescent="0.25">
      <c r="A222" s="309"/>
      <c r="U222" s="315"/>
      <c r="V222" s="315"/>
      <c r="Y222" s="309"/>
      <c r="Z222" s="309"/>
    </row>
    <row r="223" spans="1:26" x14ac:dyDescent="0.25">
      <c r="A223" s="309"/>
      <c r="U223" s="315"/>
      <c r="V223" s="315"/>
      <c r="Y223" s="309"/>
      <c r="Z223" s="309"/>
    </row>
    <row r="224" spans="1:26" x14ac:dyDescent="0.25">
      <c r="A224" s="309"/>
      <c r="U224" s="315"/>
      <c r="V224" s="315"/>
      <c r="Y224" s="309"/>
      <c r="Z224" s="309"/>
    </row>
    <row r="225" spans="1:26" x14ac:dyDescent="0.25">
      <c r="A225" s="309"/>
      <c r="K225" s="51"/>
      <c r="U225" s="315"/>
      <c r="V225" s="315"/>
      <c r="Y225" s="309"/>
      <c r="Z225" s="309"/>
    </row>
    <row r="226" spans="1:26" x14ac:dyDescent="0.25">
      <c r="A226" s="309"/>
      <c r="K226" s="51"/>
      <c r="U226" s="315"/>
      <c r="V226" s="315"/>
      <c r="Y226" s="309"/>
      <c r="Z226" s="309"/>
    </row>
    <row r="227" spans="1:26" x14ac:dyDescent="0.25">
      <c r="A227" s="309"/>
      <c r="U227" s="315"/>
      <c r="V227" s="315"/>
      <c r="Y227" s="309"/>
      <c r="Z227" s="309"/>
    </row>
    <row r="228" spans="1:26" x14ac:dyDescent="0.25">
      <c r="A228" s="309"/>
      <c r="K228" s="51"/>
      <c r="U228" s="315"/>
      <c r="V228" s="315"/>
      <c r="Y228" s="309"/>
      <c r="Z228" s="309"/>
    </row>
    <row r="229" spans="1:26" x14ac:dyDescent="0.25">
      <c r="A229" s="309"/>
      <c r="K229" s="51"/>
      <c r="U229" s="315"/>
      <c r="V229" s="315"/>
      <c r="Y229" s="309"/>
      <c r="Z229" s="309"/>
    </row>
    <row r="230" spans="1:26" x14ac:dyDescent="0.25">
      <c r="A230" s="309"/>
      <c r="K230" s="51"/>
      <c r="U230" s="315"/>
      <c r="V230" s="315"/>
      <c r="Y230" s="309"/>
      <c r="Z230" s="309"/>
    </row>
    <row r="231" spans="1:26" x14ac:dyDescent="0.25">
      <c r="A231" s="309"/>
      <c r="K231" s="51"/>
      <c r="U231" s="315"/>
      <c r="V231" s="315"/>
      <c r="Y231" s="309"/>
      <c r="Z231" s="309"/>
    </row>
    <row r="232" spans="1:26" x14ac:dyDescent="0.25">
      <c r="A232" s="309"/>
      <c r="K232" s="51"/>
      <c r="U232" s="315"/>
      <c r="V232" s="315"/>
      <c r="Y232" s="309"/>
      <c r="Z232" s="309"/>
    </row>
    <row r="233" spans="1:26" x14ac:dyDescent="0.25">
      <c r="A233" s="309"/>
      <c r="U233" s="315"/>
      <c r="V233" s="315"/>
      <c r="Y233" s="309"/>
      <c r="Z233" s="309"/>
    </row>
    <row r="234" spans="1:26" x14ac:dyDescent="0.25">
      <c r="A234" s="309"/>
      <c r="U234" s="315"/>
      <c r="V234" s="315"/>
      <c r="Y234" s="309"/>
      <c r="Z234" s="309"/>
    </row>
    <row r="235" spans="1:26" x14ac:dyDescent="0.25">
      <c r="A235" s="309"/>
      <c r="U235" s="315"/>
      <c r="V235" s="315"/>
      <c r="Y235" s="309"/>
      <c r="Z235" s="309"/>
    </row>
    <row r="236" spans="1:26" x14ac:dyDescent="0.25">
      <c r="A236" s="309"/>
      <c r="U236" s="315"/>
      <c r="V236" s="315"/>
      <c r="Y236" s="309"/>
      <c r="Z236" s="309"/>
    </row>
    <row r="237" spans="1:26" x14ac:dyDescent="0.25">
      <c r="A237" s="309"/>
      <c r="U237" s="315"/>
      <c r="V237" s="315"/>
      <c r="Y237" s="309"/>
      <c r="Z237" s="309"/>
    </row>
    <row r="238" spans="1:26" x14ac:dyDescent="0.25">
      <c r="A238" s="309"/>
      <c r="U238" s="315"/>
      <c r="V238" s="315"/>
      <c r="Y238" s="309"/>
      <c r="Z238" s="309"/>
    </row>
    <row r="239" spans="1:26" x14ac:dyDescent="0.25">
      <c r="A239" s="309"/>
      <c r="U239" s="315"/>
      <c r="V239" s="315"/>
      <c r="Y239" s="309"/>
      <c r="Z239" s="309"/>
    </row>
    <row r="240" spans="1:26" x14ac:dyDescent="0.25">
      <c r="A240" s="309"/>
      <c r="U240" s="315"/>
      <c r="V240" s="315"/>
      <c r="Y240" s="309"/>
      <c r="Z240" s="309"/>
    </row>
    <row r="241" spans="1:26" x14ac:dyDescent="0.25">
      <c r="A241" s="309"/>
      <c r="U241" s="315"/>
      <c r="V241" s="315"/>
      <c r="Y241" s="309"/>
      <c r="Z241" s="309"/>
    </row>
    <row r="242" spans="1:26" x14ac:dyDescent="0.25">
      <c r="A242" s="309"/>
      <c r="U242" s="315"/>
      <c r="V242" s="315"/>
      <c r="Y242" s="309"/>
      <c r="Z242" s="309"/>
    </row>
    <row r="243" spans="1:26" x14ac:dyDescent="0.25">
      <c r="A243" s="309"/>
      <c r="U243" s="315"/>
      <c r="V243" s="315"/>
      <c r="Y243" s="309"/>
      <c r="Z243" s="309"/>
    </row>
    <row r="244" spans="1:26" x14ac:dyDescent="0.25">
      <c r="A244" s="309"/>
      <c r="U244" s="315"/>
      <c r="V244" s="315"/>
      <c r="Y244" s="309"/>
      <c r="Z244" s="309"/>
    </row>
    <row r="245" spans="1:26" x14ac:dyDescent="0.25">
      <c r="A245" s="309"/>
      <c r="U245" s="315"/>
      <c r="V245" s="315"/>
      <c r="Y245" s="309"/>
      <c r="Z245" s="309"/>
    </row>
    <row r="246" spans="1:26" x14ac:dyDescent="0.25">
      <c r="A246" s="309"/>
      <c r="U246" s="315"/>
      <c r="V246" s="315"/>
      <c r="Y246" s="309"/>
      <c r="Z246" s="309"/>
    </row>
    <row r="247" spans="1:26" x14ac:dyDescent="0.25">
      <c r="A247" s="309"/>
      <c r="U247" s="315"/>
      <c r="V247" s="315"/>
      <c r="Y247" s="309"/>
      <c r="Z247" s="309"/>
    </row>
    <row r="248" spans="1:26" x14ac:dyDescent="0.25">
      <c r="A248" s="309"/>
      <c r="U248" s="315"/>
      <c r="V248" s="315"/>
      <c r="Y248" s="309"/>
      <c r="Z248" s="309"/>
    </row>
    <row r="249" spans="1:26" x14ac:dyDescent="0.25">
      <c r="A249" s="309"/>
      <c r="U249" s="315"/>
      <c r="V249" s="315"/>
      <c r="Y249" s="309"/>
      <c r="Z249" s="309"/>
    </row>
    <row r="250" spans="1:26" x14ac:dyDescent="0.25">
      <c r="A250" s="309"/>
      <c r="U250" s="315"/>
      <c r="V250" s="315"/>
      <c r="Y250" s="309"/>
      <c r="Z250" s="309"/>
    </row>
    <row r="251" spans="1:26" x14ac:dyDescent="0.25">
      <c r="A251" s="309"/>
      <c r="U251" s="315"/>
      <c r="V251" s="315"/>
      <c r="Y251" s="309"/>
      <c r="Z251" s="309"/>
    </row>
    <row r="252" spans="1:26" x14ac:dyDescent="0.25">
      <c r="A252" s="309"/>
      <c r="U252" s="315"/>
      <c r="V252" s="315"/>
      <c r="Y252" s="309"/>
      <c r="Z252" s="309"/>
    </row>
    <row r="253" spans="1:26" x14ac:dyDescent="0.25">
      <c r="A253" s="309"/>
      <c r="U253" s="315"/>
      <c r="V253" s="315"/>
      <c r="Y253" s="309"/>
      <c r="Z253" s="309"/>
    </row>
    <row r="254" spans="1:26" x14ac:dyDescent="0.25">
      <c r="A254" s="309"/>
      <c r="U254" s="315"/>
      <c r="V254" s="315"/>
      <c r="Y254" s="309"/>
      <c r="Z254" s="309"/>
    </row>
    <row r="255" spans="1:26" x14ac:dyDescent="0.25">
      <c r="A255" s="309"/>
      <c r="U255" s="315"/>
      <c r="V255" s="315"/>
      <c r="Y255" s="309"/>
      <c r="Z255" s="309"/>
    </row>
    <row r="256" spans="1:26" x14ac:dyDescent="0.25">
      <c r="A256" s="309"/>
      <c r="U256" s="315"/>
      <c r="V256" s="315"/>
      <c r="Y256" s="309"/>
      <c r="Z256" s="309"/>
    </row>
    <row r="257" spans="1:26" x14ac:dyDescent="0.25">
      <c r="A257" s="309"/>
      <c r="U257" s="315"/>
      <c r="V257" s="315"/>
      <c r="Y257" s="309"/>
      <c r="Z257" s="309"/>
    </row>
    <row r="258" spans="1:26" x14ac:dyDescent="0.25">
      <c r="A258" s="309"/>
      <c r="U258" s="315"/>
      <c r="V258" s="315"/>
      <c r="Y258" s="309"/>
      <c r="Z258" s="309"/>
    </row>
    <row r="259" spans="1:26" x14ac:dyDescent="0.25">
      <c r="A259" s="309"/>
      <c r="U259" s="315"/>
      <c r="V259" s="315"/>
      <c r="Y259" s="309"/>
      <c r="Z259" s="309"/>
    </row>
    <row r="260" spans="1:26" x14ac:dyDescent="0.25">
      <c r="A260" s="309"/>
      <c r="K260" s="51"/>
      <c r="U260" s="315"/>
      <c r="V260" s="315"/>
      <c r="Y260" s="309"/>
      <c r="Z260" s="309"/>
    </row>
    <row r="261" spans="1:26" x14ac:dyDescent="0.25">
      <c r="A261" s="309"/>
      <c r="K261" s="51"/>
      <c r="U261" s="315"/>
      <c r="V261" s="315"/>
      <c r="Y261" s="309"/>
      <c r="Z261" s="309"/>
    </row>
    <row r="262" spans="1:26" x14ac:dyDescent="0.25">
      <c r="A262" s="309"/>
      <c r="K262" s="51"/>
      <c r="U262" s="315"/>
      <c r="V262" s="315"/>
      <c r="Y262" s="309"/>
      <c r="Z262" s="309"/>
    </row>
    <row r="263" spans="1:26" x14ac:dyDescent="0.25">
      <c r="A263" s="309"/>
      <c r="K263" s="51"/>
      <c r="U263" s="315"/>
      <c r="V263" s="315"/>
      <c r="Y263" s="309"/>
      <c r="Z263" s="309"/>
    </row>
    <row r="264" spans="1:26" x14ac:dyDescent="0.25">
      <c r="A264" s="309"/>
      <c r="K264" s="51"/>
      <c r="U264" s="315"/>
      <c r="V264" s="315"/>
      <c r="Y264" s="309"/>
      <c r="Z264" s="309"/>
    </row>
    <row r="265" spans="1:26" x14ac:dyDescent="0.25">
      <c r="A265" s="309"/>
      <c r="K265" s="51"/>
      <c r="U265" s="315"/>
      <c r="V265" s="315"/>
      <c r="Y265" s="309"/>
      <c r="Z265" s="309"/>
    </row>
    <row r="266" spans="1:26" x14ac:dyDescent="0.25">
      <c r="A266" s="309"/>
      <c r="K266" s="51"/>
      <c r="U266" s="315"/>
      <c r="V266" s="315"/>
      <c r="Y266" s="309"/>
      <c r="Z266" s="309"/>
    </row>
    <row r="267" spans="1:26" x14ac:dyDescent="0.25">
      <c r="A267" s="309"/>
      <c r="U267" s="315"/>
      <c r="V267" s="315"/>
      <c r="Y267" s="309"/>
      <c r="Z267" s="309"/>
    </row>
    <row r="268" spans="1:26" x14ac:dyDescent="0.25">
      <c r="A268" s="309"/>
      <c r="U268" s="315"/>
      <c r="V268" s="315"/>
      <c r="Y268" s="309"/>
      <c r="Z268" s="309"/>
    </row>
    <row r="269" spans="1:26" x14ac:dyDescent="0.25">
      <c r="A269" s="309"/>
      <c r="K269" s="51"/>
      <c r="U269" s="315"/>
      <c r="V269" s="315"/>
      <c r="Y269" s="309"/>
      <c r="Z269" s="309"/>
    </row>
    <row r="270" spans="1:26" x14ac:dyDescent="0.25">
      <c r="A270" s="309"/>
      <c r="U270" s="315"/>
      <c r="V270" s="315"/>
      <c r="Y270" s="309"/>
      <c r="Z270" s="309"/>
    </row>
    <row r="271" spans="1:26" x14ac:dyDescent="0.25">
      <c r="A271" s="309"/>
      <c r="U271" s="315"/>
      <c r="V271" s="315"/>
      <c r="Y271" s="309"/>
      <c r="Z271" s="309"/>
    </row>
    <row r="272" spans="1:26" x14ac:dyDescent="0.25">
      <c r="A272" s="309"/>
      <c r="U272" s="315"/>
      <c r="V272" s="315"/>
      <c r="Y272" s="309"/>
      <c r="Z272" s="309"/>
    </row>
    <row r="273" spans="1:26" x14ac:dyDescent="0.25">
      <c r="A273" s="309"/>
      <c r="U273" s="315"/>
      <c r="V273" s="315"/>
      <c r="Y273" s="309"/>
      <c r="Z273" s="309"/>
    </row>
    <row r="274" spans="1:26" x14ac:dyDescent="0.25">
      <c r="A274" s="309"/>
      <c r="U274" s="315"/>
      <c r="V274" s="315"/>
      <c r="Y274" s="309"/>
      <c r="Z274" s="309"/>
    </row>
    <row r="275" spans="1:26" x14ac:dyDescent="0.25">
      <c r="A275" s="309"/>
      <c r="U275" s="315"/>
      <c r="V275" s="315"/>
      <c r="Y275" s="309"/>
      <c r="Z275" s="309"/>
    </row>
    <row r="276" spans="1:26" x14ac:dyDescent="0.25">
      <c r="A276" s="309"/>
      <c r="U276" s="315"/>
      <c r="V276" s="315"/>
      <c r="Y276" s="309"/>
      <c r="Z276" s="309"/>
    </row>
    <row r="277" spans="1:26" x14ac:dyDescent="0.25">
      <c r="A277" s="309"/>
      <c r="U277" s="315"/>
      <c r="V277" s="315"/>
      <c r="Y277" s="309"/>
      <c r="Z277" s="309"/>
    </row>
    <row r="278" spans="1:26" x14ac:dyDescent="0.25">
      <c r="A278" s="309"/>
      <c r="U278" s="315"/>
      <c r="V278" s="315"/>
      <c r="Y278" s="309"/>
      <c r="Z278" s="309"/>
    </row>
    <row r="279" spans="1:26" x14ac:dyDescent="0.25">
      <c r="A279" s="309"/>
      <c r="U279" s="315"/>
      <c r="V279" s="315"/>
      <c r="Y279" s="309"/>
      <c r="Z279" s="309"/>
    </row>
    <row r="280" spans="1:26" x14ac:dyDescent="0.25">
      <c r="A280" s="309"/>
      <c r="U280" s="315"/>
      <c r="V280" s="315"/>
      <c r="Y280" s="309"/>
      <c r="Z280" s="309"/>
    </row>
    <row r="281" spans="1:26" x14ac:dyDescent="0.25">
      <c r="A281" s="309"/>
      <c r="U281" s="315"/>
      <c r="V281" s="315"/>
      <c r="Y281" s="309"/>
      <c r="Z281" s="309"/>
    </row>
    <row r="282" spans="1:26" x14ac:dyDescent="0.25">
      <c r="A282" s="309"/>
      <c r="U282" s="315"/>
      <c r="V282" s="315"/>
      <c r="Y282" s="309"/>
      <c r="Z282" s="309"/>
    </row>
    <row r="283" spans="1:26" x14ac:dyDescent="0.25">
      <c r="A283" s="309"/>
      <c r="U283" s="315"/>
      <c r="V283" s="315"/>
      <c r="Y283" s="309"/>
      <c r="Z283" s="309"/>
    </row>
    <row r="284" spans="1:26" x14ac:dyDescent="0.25">
      <c r="A284" s="309"/>
      <c r="U284" s="315"/>
      <c r="V284" s="315"/>
      <c r="Y284" s="309"/>
      <c r="Z284" s="309"/>
    </row>
    <row r="285" spans="1:26" x14ac:dyDescent="0.25">
      <c r="A285" s="309"/>
      <c r="U285" s="315"/>
      <c r="V285" s="315"/>
      <c r="Y285" s="309"/>
      <c r="Z285" s="309"/>
    </row>
    <row r="286" spans="1:26" x14ac:dyDescent="0.25">
      <c r="A286" s="309"/>
      <c r="U286" s="315"/>
      <c r="V286" s="315"/>
      <c r="Y286" s="309"/>
      <c r="Z286" s="309"/>
    </row>
    <row r="287" spans="1:26" x14ac:dyDescent="0.25">
      <c r="A287" s="309"/>
      <c r="K287" s="51"/>
      <c r="U287" s="315"/>
      <c r="V287" s="315"/>
      <c r="Y287" s="309"/>
      <c r="Z287" s="309"/>
    </row>
    <row r="288" spans="1:26" x14ac:dyDescent="0.25">
      <c r="A288" s="309"/>
      <c r="K288" s="51"/>
      <c r="U288" s="315"/>
      <c r="V288" s="315"/>
      <c r="Y288" s="309"/>
      <c r="Z288" s="309"/>
    </row>
    <row r="289" spans="1:26" x14ac:dyDescent="0.25">
      <c r="A289" s="309"/>
      <c r="U289" s="315"/>
      <c r="V289" s="315"/>
      <c r="Y289" s="309"/>
      <c r="Z289" s="309"/>
    </row>
    <row r="290" spans="1:26" x14ac:dyDescent="0.25">
      <c r="A290" s="309"/>
      <c r="U290" s="315"/>
      <c r="V290" s="315"/>
      <c r="Y290" s="309"/>
      <c r="Z290" s="309"/>
    </row>
    <row r="291" spans="1:26" x14ac:dyDescent="0.25">
      <c r="A291" s="309"/>
      <c r="U291" s="315"/>
      <c r="V291" s="315"/>
      <c r="Y291" s="309"/>
      <c r="Z291" s="309"/>
    </row>
    <row r="292" spans="1:26" x14ac:dyDescent="0.25">
      <c r="A292" s="309"/>
      <c r="U292" s="315"/>
      <c r="V292" s="315"/>
      <c r="Y292" s="309"/>
      <c r="Z292" s="309"/>
    </row>
    <row r="293" spans="1:26" x14ac:dyDescent="0.25">
      <c r="A293" s="309"/>
      <c r="U293" s="315"/>
      <c r="V293" s="315"/>
      <c r="Y293" s="309"/>
      <c r="Z293" s="309"/>
    </row>
    <row r="294" spans="1:26" x14ac:dyDescent="0.25">
      <c r="A294" s="309"/>
      <c r="K294" s="51"/>
      <c r="U294" s="315"/>
      <c r="V294" s="315"/>
      <c r="Y294" s="309"/>
      <c r="Z294" s="309"/>
    </row>
    <row r="295" spans="1:26" x14ac:dyDescent="0.25">
      <c r="A295" s="309"/>
      <c r="U295" s="315"/>
      <c r="V295" s="315"/>
      <c r="Y295" s="309"/>
      <c r="Z295" s="309"/>
    </row>
    <row r="296" spans="1:26" x14ac:dyDescent="0.25">
      <c r="A296" s="309"/>
      <c r="U296" s="315"/>
      <c r="V296" s="315"/>
      <c r="Y296" s="309"/>
      <c r="Z296" s="309"/>
    </row>
    <row r="297" spans="1:26" x14ac:dyDescent="0.25">
      <c r="A297" s="309"/>
      <c r="U297" s="315"/>
      <c r="V297" s="315"/>
      <c r="Y297" s="309"/>
      <c r="Z297" s="309"/>
    </row>
    <row r="298" spans="1:26" x14ac:dyDescent="0.25">
      <c r="A298" s="309"/>
      <c r="U298" s="315"/>
      <c r="V298" s="315"/>
      <c r="Y298" s="309"/>
      <c r="Z298" s="309"/>
    </row>
    <row r="299" spans="1:26" x14ac:dyDescent="0.25">
      <c r="A299" s="309"/>
      <c r="K299" s="51"/>
      <c r="U299" s="315"/>
      <c r="V299" s="315"/>
      <c r="Y299" s="309"/>
      <c r="Z299" s="309"/>
    </row>
    <row r="300" spans="1:26" x14ac:dyDescent="0.25">
      <c r="A300" s="309"/>
      <c r="U300" s="315"/>
      <c r="V300" s="315"/>
      <c r="Y300" s="309"/>
      <c r="Z300" s="309"/>
    </row>
    <row r="301" spans="1:26" x14ac:dyDescent="0.25">
      <c r="A301" s="309"/>
      <c r="K301" s="51"/>
      <c r="U301" s="315"/>
      <c r="V301" s="315"/>
      <c r="Y301" s="309"/>
      <c r="Z301" s="309"/>
    </row>
    <row r="302" spans="1:26" x14ac:dyDescent="0.25">
      <c r="A302" s="309"/>
      <c r="U302" s="315"/>
      <c r="V302" s="315"/>
      <c r="Y302" s="309"/>
      <c r="Z302" s="309"/>
    </row>
    <row r="303" spans="1:26" x14ac:dyDescent="0.25">
      <c r="A303" s="309"/>
      <c r="K303" s="51"/>
      <c r="U303" s="315"/>
      <c r="V303" s="315"/>
      <c r="Y303" s="309"/>
      <c r="Z303" s="309"/>
    </row>
    <row r="304" spans="1:26" x14ac:dyDescent="0.25">
      <c r="A304" s="309"/>
      <c r="K304" s="51"/>
      <c r="U304" s="315"/>
      <c r="V304" s="315"/>
      <c r="Y304" s="309"/>
      <c r="Z304" s="309"/>
    </row>
    <row r="305" spans="1:26" x14ac:dyDescent="0.25">
      <c r="A305" s="309"/>
      <c r="U305" s="315"/>
      <c r="V305" s="315"/>
      <c r="Y305" s="309"/>
      <c r="Z305" s="309"/>
    </row>
    <row r="306" spans="1:26" x14ac:dyDescent="0.25">
      <c r="A306" s="309"/>
      <c r="U306" s="315"/>
      <c r="V306" s="315"/>
      <c r="Y306" s="309"/>
      <c r="Z306" s="309"/>
    </row>
    <row r="307" spans="1:26" x14ac:dyDescent="0.25">
      <c r="A307" s="309"/>
      <c r="U307" s="315"/>
      <c r="V307" s="315"/>
      <c r="Y307" s="309"/>
      <c r="Z307" s="309"/>
    </row>
    <row r="308" spans="1:26" x14ac:dyDescent="0.25">
      <c r="A308" s="309"/>
      <c r="K308" s="51"/>
      <c r="U308" s="315"/>
      <c r="V308" s="315"/>
      <c r="Y308" s="309"/>
      <c r="Z308" s="309"/>
    </row>
    <row r="309" spans="1:26" x14ac:dyDescent="0.25">
      <c r="A309" s="309"/>
      <c r="K309" s="51"/>
      <c r="U309" s="315"/>
      <c r="V309" s="315"/>
      <c r="Y309" s="309"/>
      <c r="Z309" s="309"/>
    </row>
    <row r="310" spans="1:26" x14ac:dyDescent="0.25">
      <c r="A310" s="309"/>
      <c r="K310" s="51"/>
      <c r="U310" s="315"/>
      <c r="V310" s="315"/>
      <c r="Y310" s="309"/>
      <c r="Z310" s="309"/>
    </row>
    <row r="311" spans="1:26" x14ac:dyDescent="0.25">
      <c r="A311" s="309"/>
      <c r="K311" s="51"/>
      <c r="U311" s="315"/>
      <c r="V311" s="315"/>
      <c r="Y311" s="309"/>
      <c r="Z311" s="309"/>
    </row>
    <row r="312" spans="1:26" x14ac:dyDescent="0.25">
      <c r="A312" s="309"/>
      <c r="U312" s="315"/>
      <c r="V312" s="315"/>
      <c r="Y312" s="309"/>
      <c r="Z312" s="309"/>
    </row>
    <row r="313" spans="1:26" x14ac:dyDescent="0.25">
      <c r="A313" s="309"/>
      <c r="U313" s="315"/>
      <c r="V313" s="315"/>
      <c r="Y313" s="309"/>
      <c r="Z313" s="309"/>
    </row>
    <row r="314" spans="1:26" x14ac:dyDescent="0.25">
      <c r="A314" s="309"/>
      <c r="U314" s="315"/>
      <c r="V314" s="315"/>
      <c r="Y314" s="309"/>
      <c r="Z314" s="309"/>
    </row>
    <row r="315" spans="1:26" x14ac:dyDescent="0.25">
      <c r="A315" s="309"/>
      <c r="U315" s="315"/>
      <c r="V315" s="315"/>
      <c r="Y315" s="309"/>
      <c r="Z315" s="309"/>
    </row>
    <row r="316" spans="1:26" x14ac:dyDescent="0.25">
      <c r="A316" s="309"/>
      <c r="U316" s="315"/>
      <c r="V316" s="315"/>
      <c r="Y316" s="309"/>
      <c r="Z316" s="309"/>
    </row>
    <row r="317" spans="1:26" x14ac:dyDescent="0.25">
      <c r="A317" s="309"/>
      <c r="U317" s="315"/>
      <c r="V317" s="315"/>
      <c r="Y317" s="309"/>
      <c r="Z317" s="309"/>
    </row>
    <row r="318" spans="1:26" x14ac:dyDescent="0.25">
      <c r="A318" s="309"/>
      <c r="U318" s="315"/>
      <c r="V318" s="315"/>
      <c r="Y318" s="309"/>
      <c r="Z318" s="309"/>
    </row>
    <row r="319" spans="1:26" x14ac:dyDescent="0.25">
      <c r="A319" s="309"/>
      <c r="U319" s="315"/>
      <c r="V319" s="315"/>
      <c r="Y319" s="309"/>
      <c r="Z319" s="309"/>
    </row>
    <row r="320" spans="1:26" x14ac:dyDescent="0.25">
      <c r="A320" s="309"/>
      <c r="U320" s="315"/>
      <c r="V320" s="315"/>
      <c r="Y320" s="309"/>
      <c r="Z320" s="309"/>
    </row>
    <row r="321" spans="1:26" x14ac:dyDescent="0.25">
      <c r="A321" s="309"/>
      <c r="U321" s="315"/>
      <c r="V321" s="315"/>
      <c r="Y321" s="309"/>
      <c r="Z321" s="309"/>
    </row>
    <row r="322" spans="1:26" x14ac:dyDescent="0.25">
      <c r="A322" s="309"/>
      <c r="U322" s="315"/>
      <c r="V322" s="315"/>
      <c r="Y322" s="309"/>
      <c r="Z322" s="309"/>
    </row>
    <row r="323" spans="1:26" x14ac:dyDescent="0.25">
      <c r="A323" s="309"/>
      <c r="U323" s="315"/>
      <c r="V323" s="315"/>
      <c r="Y323" s="309"/>
      <c r="Z323" s="309"/>
    </row>
    <row r="324" spans="1:26" x14ac:dyDescent="0.25">
      <c r="A324" s="309"/>
      <c r="U324" s="315"/>
      <c r="V324" s="315"/>
      <c r="Y324" s="309"/>
      <c r="Z324" s="309"/>
    </row>
    <row r="325" spans="1:26" x14ac:dyDescent="0.25">
      <c r="A325" s="309"/>
      <c r="U325" s="315"/>
      <c r="V325" s="315"/>
      <c r="Y325" s="309"/>
      <c r="Z325" s="309"/>
    </row>
    <row r="326" spans="1:26" x14ac:dyDescent="0.25">
      <c r="A326" s="309"/>
      <c r="U326" s="315"/>
      <c r="V326" s="315"/>
      <c r="Y326" s="309"/>
      <c r="Z326" s="309"/>
    </row>
    <row r="327" spans="1:26" x14ac:dyDescent="0.25">
      <c r="A327" s="309"/>
      <c r="U327" s="315"/>
      <c r="V327" s="315"/>
      <c r="Y327" s="309"/>
      <c r="Z327" s="309"/>
    </row>
    <row r="328" spans="1:26" x14ac:dyDescent="0.25">
      <c r="A328" s="309"/>
      <c r="U328" s="315"/>
      <c r="V328" s="315"/>
      <c r="Y328" s="309"/>
      <c r="Z328" s="309"/>
    </row>
    <row r="329" spans="1:26" x14ac:dyDescent="0.25">
      <c r="A329" s="309"/>
      <c r="U329" s="315"/>
      <c r="V329" s="315"/>
      <c r="Y329" s="309"/>
      <c r="Z329" s="309"/>
    </row>
    <row r="330" spans="1:26" x14ac:dyDescent="0.25">
      <c r="A330" s="309"/>
      <c r="U330" s="315"/>
      <c r="V330" s="315"/>
      <c r="Y330" s="309"/>
      <c r="Z330" s="309"/>
    </row>
    <row r="331" spans="1:26" x14ac:dyDescent="0.25">
      <c r="A331" s="309"/>
      <c r="U331" s="315"/>
      <c r="V331" s="315"/>
      <c r="Y331" s="309"/>
      <c r="Z331" s="309"/>
    </row>
    <row r="332" spans="1:26" x14ac:dyDescent="0.25">
      <c r="A332" s="309"/>
      <c r="U332" s="315"/>
      <c r="V332" s="315"/>
      <c r="Y332" s="309"/>
      <c r="Z332" s="309"/>
    </row>
    <row r="333" spans="1:26" x14ac:dyDescent="0.25">
      <c r="A333" s="309"/>
      <c r="U333" s="315"/>
      <c r="V333" s="315"/>
      <c r="Y333" s="309"/>
      <c r="Z333" s="309"/>
    </row>
    <row r="334" spans="1:26" x14ac:dyDescent="0.25">
      <c r="A334" s="309"/>
      <c r="U334" s="315"/>
      <c r="V334" s="315"/>
      <c r="Y334" s="309"/>
      <c r="Z334" s="309"/>
    </row>
    <row r="335" spans="1:26" x14ac:dyDescent="0.25">
      <c r="A335" s="309"/>
      <c r="U335" s="315"/>
      <c r="V335" s="315"/>
      <c r="Y335" s="309"/>
      <c r="Z335" s="309"/>
    </row>
    <row r="336" spans="1:26" x14ac:dyDescent="0.25">
      <c r="A336" s="309"/>
      <c r="U336" s="315"/>
      <c r="V336" s="315"/>
      <c r="Y336" s="309"/>
      <c r="Z336" s="309"/>
    </row>
    <row r="337" spans="1:26" x14ac:dyDescent="0.25">
      <c r="A337" s="309"/>
      <c r="K337" s="51"/>
      <c r="U337" s="315"/>
      <c r="V337" s="315"/>
      <c r="Y337" s="309"/>
      <c r="Z337" s="309"/>
    </row>
    <row r="338" spans="1:26" x14ac:dyDescent="0.25">
      <c r="A338" s="309"/>
      <c r="U338" s="315"/>
      <c r="V338" s="315"/>
      <c r="Y338" s="309"/>
      <c r="Z338" s="309"/>
    </row>
    <row r="339" spans="1:26" x14ac:dyDescent="0.25">
      <c r="A339" s="309"/>
      <c r="K339" s="51"/>
      <c r="U339" s="315"/>
      <c r="V339" s="315"/>
      <c r="Y339" s="309"/>
      <c r="Z339" s="309"/>
    </row>
    <row r="340" spans="1:26" x14ac:dyDescent="0.25">
      <c r="A340" s="309"/>
      <c r="K340" s="51"/>
      <c r="U340" s="315"/>
      <c r="V340" s="315"/>
      <c r="Y340" s="309"/>
      <c r="Z340" s="309"/>
    </row>
    <row r="341" spans="1:26" x14ac:dyDescent="0.25">
      <c r="A341" s="309"/>
      <c r="U341" s="315"/>
      <c r="V341" s="315"/>
      <c r="Y341" s="309"/>
      <c r="Z341" s="309"/>
    </row>
    <row r="342" spans="1:26" x14ac:dyDescent="0.25">
      <c r="A342" s="309"/>
      <c r="U342" s="315"/>
      <c r="V342" s="315"/>
      <c r="Y342" s="309"/>
      <c r="Z342" s="309"/>
    </row>
    <row r="343" spans="1:26" x14ac:dyDescent="0.25">
      <c r="A343" s="309"/>
      <c r="K343" s="51"/>
      <c r="U343" s="315"/>
      <c r="V343" s="315"/>
      <c r="Y343" s="309"/>
      <c r="Z343" s="309"/>
    </row>
    <row r="344" spans="1:26" x14ac:dyDescent="0.25">
      <c r="A344" s="309"/>
      <c r="U344" s="315"/>
      <c r="V344" s="315"/>
      <c r="Y344" s="309"/>
      <c r="Z344" s="309"/>
    </row>
    <row r="345" spans="1:26" x14ac:dyDescent="0.25">
      <c r="A345" s="309"/>
      <c r="K345" s="51"/>
      <c r="U345" s="315"/>
      <c r="V345" s="315"/>
      <c r="Y345" s="309"/>
      <c r="Z345" s="309"/>
    </row>
    <row r="346" spans="1:26" x14ac:dyDescent="0.25">
      <c r="A346" s="309"/>
      <c r="U346" s="315"/>
      <c r="V346" s="315"/>
      <c r="Y346" s="309"/>
      <c r="Z346" s="309"/>
    </row>
    <row r="347" spans="1:26" x14ac:dyDescent="0.25">
      <c r="A347" s="309"/>
      <c r="U347" s="315"/>
      <c r="V347" s="315"/>
      <c r="Y347" s="309"/>
      <c r="Z347" s="309"/>
    </row>
    <row r="348" spans="1:26" x14ac:dyDescent="0.25">
      <c r="A348" s="309"/>
      <c r="U348" s="315"/>
      <c r="V348" s="315"/>
      <c r="Y348" s="309"/>
      <c r="Z348" s="309"/>
    </row>
    <row r="349" spans="1:26" x14ac:dyDescent="0.25">
      <c r="A349" s="309"/>
      <c r="U349" s="315"/>
      <c r="V349" s="315"/>
      <c r="Y349" s="309"/>
      <c r="Z349" s="309"/>
    </row>
    <row r="350" spans="1:26" x14ac:dyDescent="0.25">
      <c r="A350" s="309"/>
      <c r="U350" s="315"/>
      <c r="V350" s="315"/>
      <c r="Y350" s="309"/>
      <c r="Z350" s="309"/>
    </row>
    <row r="351" spans="1:26" x14ac:dyDescent="0.25">
      <c r="A351" s="309"/>
      <c r="U351" s="315"/>
      <c r="V351" s="315"/>
      <c r="Y351" s="309"/>
      <c r="Z351" s="309"/>
    </row>
    <row r="352" spans="1:26" x14ac:dyDescent="0.25">
      <c r="A352" s="309"/>
      <c r="U352" s="315"/>
      <c r="V352" s="315"/>
      <c r="Y352" s="309"/>
      <c r="Z352" s="309"/>
    </row>
    <row r="353" spans="1:26" x14ac:dyDescent="0.25">
      <c r="A353" s="309"/>
      <c r="U353" s="315"/>
      <c r="V353" s="315"/>
      <c r="Y353" s="309"/>
      <c r="Z353" s="309"/>
    </row>
    <row r="354" spans="1:26" x14ac:dyDescent="0.25">
      <c r="A354" s="309"/>
      <c r="U354" s="315"/>
      <c r="V354" s="315"/>
      <c r="Y354" s="309"/>
      <c r="Z354" s="309"/>
    </row>
    <row r="355" spans="1:26" x14ac:dyDescent="0.25">
      <c r="A355" s="309"/>
      <c r="U355" s="315"/>
      <c r="V355" s="315"/>
      <c r="Y355" s="309"/>
      <c r="Z355" s="309"/>
    </row>
    <row r="356" spans="1:26" x14ac:dyDescent="0.25">
      <c r="A356" s="309"/>
      <c r="U356" s="315"/>
      <c r="V356" s="315"/>
      <c r="Y356" s="309"/>
      <c r="Z356" s="309"/>
    </row>
    <row r="357" spans="1:26" x14ac:dyDescent="0.25">
      <c r="A357" s="309"/>
      <c r="U357" s="315"/>
      <c r="V357" s="315"/>
      <c r="Y357" s="309"/>
      <c r="Z357" s="309"/>
    </row>
    <row r="358" spans="1:26" x14ac:dyDescent="0.25">
      <c r="A358" s="309"/>
      <c r="U358" s="315"/>
      <c r="V358" s="315"/>
      <c r="Y358" s="309"/>
      <c r="Z358" s="309"/>
    </row>
    <row r="359" spans="1:26" x14ac:dyDescent="0.25">
      <c r="A359" s="309"/>
      <c r="U359" s="315"/>
      <c r="V359" s="315"/>
      <c r="Y359" s="309"/>
      <c r="Z359" s="309"/>
    </row>
    <row r="360" spans="1:26" x14ac:dyDescent="0.25">
      <c r="A360" s="309"/>
      <c r="U360" s="315"/>
      <c r="V360" s="315"/>
      <c r="Y360" s="309"/>
      <c r="Z360" s="309"/>
    </row>
    <row r="361" spans="1:26" x14ac:dyDescent="0.25">
      <c r="A361" s="309"/>
      <c r="U361" s="315"/>
      <c r="V361" s="315"/>
      <c r="Y361" s="309"/>
      <c r="Z361" s="309"/>
    </row>
    <row r="362" spans="1:26" x14ac:dyDescent="0.25">
      <c r="A362" s="309"/>
      <c r="U362" s="315"/>
      <c r="V362" s="315"/>
      <c r="Y362" s="309"/>
      <c r="Z362" s="309"/>
    </row>
    <row r="363" spans="1:26" x14ac:dyDescent="0.25">
      <c r="A363" s="309"/>
      <c r="U363" s="315"/>
      <c r="V363" s="315"/>
      <c r="Y363" s="309"/>
      <c r="Z363" s="309"/>
    </row>
    <row r="364" spans="1:26" x14ac:dyDescent="0.25">
      <c r="A364" s="309"/>
      <c r="U364" s="315"/>
      <c r="V364" s="315"/>
      <c r="Y364" s="309"/>
      <c r="Z364" s="309"/>
    </row>
    <row r="365" spans="1:26" x14ac:dyDescent="0.25">
      <c r="A365" s="309"/>
      <c r="U365" s="315"/>
      <c r="V365" s="315"/>
      <c r="Y365" s="309"/>
      <c r="Z365" s="309"/>
    </row>
    <row r="366" spans="1:26" x14ac:dyDescent="0.25">
      <c r="A366" s="309"/>
      <c r="U366" s="315"/>
      <c r="V366" s="315"/>
      <c r="Y366" s="309"/>
      <c r="Z366" s="309"/>
    </row>
    <row r="367" spans="1:26" x14ac:dyDescent="0.25">
      <c r="A367" s="309"/>
      <c r="U367" s="315"/>
      <c r="V367" s="315"/>
      <c r="Y367" s="309"/>
      <c r="Z367" s="309"/>
    </row>
    <row r="368" spans="1:26" x14ac:dyDescent="0.25">
      <c r="A368" s="309"/>
      <c r="U368" s="315"/>
      <c r="V368" s="315"/>
      <c r="Y368" s="309"/>
      <c r="Z368" s="309"/>
    </row>
    <row r="369" spans="1:26" x14ac:dyDescent="0.25">
      <c r="A369" s="309"/>
      <c r="U369" s="315"/>
      <c r="V369" s="315"/>
      <c r="Y369" s="309"/>
      <c r="Z369" s="309"/>
    </row>
    <row r="370" spans="1:26" x14ac:dyDescent="0.25">
      <c r="A370" s="309"/>
      <c r="U370" s="315"/>
      <c r="V370" s="315"/>
      <c r="Y370" s="309"/>
      <c r="Z370" s="309"/>
    </row>
    <row r="371" spans="1:26" x14ac:dyDescent="0.25">
      <c r="A371" s="309"/>
      <c r="K371" s="51"/>
      <c r="U371" s="315"/>
      <c r="V371" s="315"/>
      <c r="Y371" s="309"/>
      <c r="Z371" s="309"/>
    </row>
    <row r="372" spans="1:26" x14ac:dyDescent="0.25">
      <c r="A372" s="309"/>
      <c r="K372" s="51"/>
      <c r="U372" s="315"/>
      <c r="V372" s="315"/>
      <c r="Y372" s="309"/>
      <c r="Z372" s="309"/>
    </row>
    <row r="373" spans="1:26" x14ac:dyDescent="0.25">
      <c r="A373" s="309"/>
      <c r="K373" s="51"/>
      <c r="U373" s="315"/>
      <c r="V373" s="315"/>
      <c r="Y373" s="309"/>
      <c r="Z373" s="309"/>
    </row>
    <row r="374" spans="1:26" x14ac:dyDescent="0.25">
      <c r="A374" s="309"/>
      <c r="K374" s="51"/>
      <c r="U374" s="315"/>
      <c r="V374" s="315"/>
      <c r="Y374" s="309"/>
      <c r="Z374" s="309"/>
    </row>
    <row r="375" spans="1:26" x14ac:dyDescent="0.25">
      <c r="A375" s="309"/>
      <c r="U375" s="315"/>
      <c r="V375" s="315"/>
      <c r="Y375" s="309"/>
      <c r="Z375" s="309"/>
    </row>
    <row r="376" spans="1:26" x14ac:dyDescent="0.25">
      <c r="A376" s="309"/>
      <c r="U376" s="315"/>
      <c r="V376" s="315"/>
      <c r="Y376" s="309"/>
      <c r="Z376" s="309"/>
    </row>
    <row r="377" spans="1:26" x14ac:dyDescent="0.25">
      <c r="A377" s="309"/>
      <c r="U377" s="315"/>
      <c r="V377" s="315"/>
      <c r="Y377" s="309"/>
      <c r="Z377" s="309"/>
    </row>
    <row r="378" spans="1:26" x14ac:dyDescent="0.25">
      <c r="A378" s="309"/>
      <c r="U378" s="315"/>
      <c r="V378" s="315"/>
      <c r="Y378" s="309"/>
      <c r="Z378" s="309"/>
    </row>
    <row r="379" spans="1:26" x14ac:dyDescent="0.25">
      <c r="A379" s="309"/>
      <c r="U379" s="315"/>
      <c r="V379" s="315"/>
      <c r="Y379" s="309"/>
      <c r="Z379" s="309"/>
    </row>
    <row r="380" spans="1:26" x14ac:dyDescent="0.25">
      <c r="A380" s="309"/>
      <c r="U380" s="315"/>
      <c r="V380" s="315"/>
      <c r="Y380" s="309"/>
      <c r="Z380" s="309"/>
    </row>
    <row r="381" spans="1:26" x14ac:dyDescent="0.25">
      <c r="A381" s="309"/>
      <c r="U381" s="315"/>
      <c r="V381" s="315"/>
      <c r="Y381" s="309"/>
      <c r="Z381" s="309"/>
    </row>
    <row r="382" spans="1:26" x14ac:dyDescent="0.25">
      <c r="A382" s="309"/>
      <c r="U382" s="315"/>
      <c r="V382" s="315"/>
      <c r="Y382" s="309"/>
      <c r="Z382" s="309"/>
    </row>
    <row r="383" spans="1:26" x14ac:dyDescent="0.25">
      <c r="A383" s="309"/>
      <c r="K383" s="51"/>
      <c r="U383" s="315"/>
      <c r="V383" s="315"/>
      <c r="Y383" s="309"/>
      <c r="Z383" s="309"/>
    </row>
    <row r="384" spans="1:26" x14ac:dyDescent="0.25">
      <c r="A384" s="309"/>
      <c r="U384" s="315"/>
      <c r="V384" s="315"/>
      <c r="Y384" s="309"/>
      <c r="Z384" s="309"/>
    </row>
    <row r="385" spans="1:26" x14ac:dyDescent="0.25">
      <c r="A385" s="309"/>
      <c r="U385" s="315"/>
      <c r="V385" s="315"/>
      <c r="Y385" s="309"/>
      <c r="Z385" s="309"/>
    </row>
    <row r="386" spans="1:26" x14ac:dyDescent="0.25">
      <c r="A386" s="309"/>
      <c r="U386" s="315"/>
      <c r="V386" s="315"/>
      <c r="Y386" s="309"/>
      <c r="Z386" s="309"/>
    </row>
    <row r="387" spans="1:26" x14ac:dyDescent="0.25">
      <c r="A387" s="309"/>
      <c r="U387" s="315"/>
      <c r="V387" s="315"/>
      <c r="Y387" s="309"/>
      <c r="Z387" s="309"/>
    </row>
    <row r="388" spans="1:26" x14ac:dyDescent="0.25">
      <c r="A388" s="309"/>
      <c r="U388" s="315"/>
      <c r="V388" s="315"/>
      <c r="Y388" s="309"/>
      <c r="Z388" s="309"/>
    </row>
    <row r="389" spans="1:26" x14ac:dyDescent="0.25">
      <c r="A389" s="309"/>
      <c r="U389" s="315"/>
      <c r="V389" s="315"/>
      <c r="Y389" s="309"/>
      <c r="Z389" s="309"/>
    </row>
    <row r="390" spans="1:26" x14ac:dyDescent="0.25">
      <c r="A390" s="309"/>
      <c r="U390" s="315"/>
      <c r="V390" s="315"/>
      <c r="Y390" s="309"/>
      <c r="Z390" s="309"/>
    </row>
    <row r="391" spans="1:26" x14ac:dyDescent="0.25">
      <c r="A391" s="309"/>
      <c r="U391" s="315"/>
      <c r="V391" s="315"/>
      <c r="Y391" s="309"/>
      <c r="Z391" s="309"/>
    </row>
    <row r="392" spans="1:26" x14ac:dyDescent="0.25">
      <c r="A392" s="309"/>
      <c r="U392" s="315"/>
      <c r="V392" s="315"/>
      <c r="Y392" s="309"/>
      <c r="Z392" s="309"/>
    </row>
    <row r="393" spans="1:26" x14ac:dyDescent="0.25">
      <c r="A393" s="309"/>
      <c r="U393" s="315"/>
      <c r="V393" s="315"/>
      <c r="Y393" s="309"/>
      <c r="Z393" s="309"/>
    </row>
    <row r="394" spans="1:26" x14ac:dyDescent="0.25">
      <c r="A394" s="309"/>
      <c r="U394" s="315"/>
      <c r="V394" s="315"/>
      <c r="Y394" s="309"/>
      <c r="Z394" s="309"/>
    </row>
    <row r="395" spans="1:26" x14ac:dyDescent="0.25">
      <c r="A395" s="309"/>
      <c r="U395" s="315"/>
      <c r="V395" s="315"/>
      <c r="Y395" s="309"/>
      <c r="Z395" s="309"/>
    </row>
    <row r="396" spans="1:26" x14ac:dyDescent="0.25">
      <c r="A396" s="309"/>
      <c r="U396" s="315"/>
      <c r="V396" s="315"/>
      <c r="Y396" s="309"/>
      <c r="Z396" s="309"/>
    </row>
    <row r="397" spans="1:26" x14ac:dyDescent="0.25">
      <c r="A397" s="309"/>
      <c r="K397" s="51"/>
      <c r="U397" s="315"/>
      <c r="V397" s="315"/>
      <c r="Y397" s="309"/>
      <c r="Z397" s="309"/>
    </row>
    <row r="398" spans="1:26" x14ac:dyDescent="0.25">
      <c r="A398" s="309"/>
      <c r="U398" s="315"/>
      <c r="V398" s="315"/>
      <c r="Y398" s="309"/>
      <c r="Z398" s="309"/>
    </row>
    <row r="399" spans="1:26" x14ac:dyDescent="0.25">
      <c r="A399" s="309"/>
      <c r="U399" s="315"/>
      <c r="V399" s="315"/>
      <c r="Y399" s="309"/>
      <c r="Z399" s="309"/>
    </row>
    <row r="400" spans="1:26" x14ac:dyDescent="0.25">
      <c r="A400" s="309"/>
      <c r="U400" s="315"/>
      <c r="V400" s="315"/>
      <c r="Y400" s="309"/>
      <c r="Z400" s="309"/>
    </row>
    <row r="401" spans="1:26" x14ac:dyDescent="0.25">
      <c r="A401" s="309"/>
      <c r="U401" s="315"/>
      <c r="V401" s="315"/>
      <c r="Y401" s="309"/>
      <c r="Z401" s="309"/>
    </row>
    <row r="402" spans="1:26" x14ac:dyDescent="0.25">
      <c r="A402" s="309"/>
      <c r="U402" s="315"/>
      <c r="V402" s="315"/>
      <c r="Y402" s="309"/>
      <c r="Z402" s="309"/>
    </row>
    <row r="403" spans="1:26" x14ac:dyDescent="0.25">
      <c r="A403" s="309"/>
      <c r="U403" s="315"/>
      <c r="V403" s="315"/>
      <c r="Y403" s="309"/>
      <c r="Z403" s="309"/>
    </row>
    <row r="404" spans="1:26" x14ac:dyDescent="0.25">
      <c r="A404" s="309"/>
      <c r="U404" s="315"/>
      <c r="V404" s="315"/>
      <c r="Y404" s="309"/>
      <c r="Z404" s="309"/>
    </row>
    <row r="405" spans="1:26" x14ac:dyDescent="0.25">
      <c r="A405" s="309"/>
      <c r="U405" s="315"/>
      <c r="V405" s="315"/>
      <c r="Y405" s="309"/>
      <c r="Z405" s="309"/>
    </row>
    <row r="406" spans="1:26" x14ac:dyDescent="0.25">
      <c r="A406" s="309"/>
      <c r="U406" s="315"/>
      <c r="V406" s="315"/>
      <c r="Y406" s="309"/>
      <c r="Z406" s="309"/>
    </row>
    <row r="407" spans="1:26" x14ac:dyDescent="0.25">
      <c r="A407" s="309"/>
      <c r="U407" s="315"/>
      <c r="V407" s="315"/>
      <c r="Y407" s="309"/>
      <c r="Z407" s="309"/>
    </row>
    <row r="408" spans="1:26" x14ac:dyDescent="0.25">
      <c r="A408" s="309"/>
      <c r="U408" s="315"/>
      <c r="V408" s="315"/>
      <c r="Y408" s="309"/>
      <c r="Z408" s="309"/>
    </row>
    <row r="409" spans="1:26" x14ac:dyDescent="0.25">
      <c r="A409" s="309"/>
      <c r="U409" s="315"/>
      <c r="V409" s="315"/>
      <c r="Y409" s="309"/>
      <c r="Z409" s="309"/>
    </row>
    <row r="410" spans="1:26" x14ac:dyDescent="0.25">
      <c r="A410" s="309"/>
      <c r="U410" s="315"/>
      <c r="V410" s="315"/>
      <c r="Y410" s="309"/>
      <c r="Z410" s="309"/>
    </row>
    <row r="411" spans="1:26" x14ac:dyDescent="0.25">
      <c r="A411" s="309"/>
      <c r="U411" s="315"/>
      <c r="V411" s="315"/>
      <c r="Y411" s="309"/>
      <c r="Z411" s="309"/>
    </row>
    <row r="412" spans="1:26" x14ac:dyDescent="0.25">
      <c r="A412" s="309"/>
      <c r="U412" s="315"/>
      <c r="V412" s="315"/>
      <c r="Y412" s="309"/>
      <c r="Z412" s="309"/>
    </row>
    <row r="413" spans="1:26" x14ac:dyDescent="0.25">
      <c r="A413" s="309"/>
      <c r="U413" s="315"/>
      <c r="V413" s="315"/>
      <c r="Y413" s="309"/>
      <c r="Z413" s="309"/>
    </row>
    <row r="414" spans="1:26" x14ac:dyDescent="0.25">
      <c r="A414" s="309"/>
      <c r="U414" s="315"/>
      <c r="V414" s="315"/>
      <c r="Y414" s="309"/>
      <c r="Z414" s="309"/>
    </row>
    <row r="415" spans="1:26" x14ac:dyDescent="0.25">
      <c r="A415" s="309"/>
      <c r="U415" s="315"/>
      <c r="V415" s="315"/>
      <c r="Y415" s="309"/>
      <c r="Z415" s="309"/>
    </row>
    <row r="416" spans="1:26" x14ac:dyDescent="0.25">
      <c r="A416" s="309"/>
      <c r="U416" s="315"/>
      <c r="V416" s="315"/>
      <c r="Y416" s="309"/>
      <c r="Z416" s="309"/>
    </row>
    <row r="417" spans="1:26" x14ac:dyDescent="0.25">
      <c r="A417" s="309"/>
      <c r="U417" s="315"/>
      <c r="V417" s="315"/>
      <c r="Y417" s="309"/>
      <c r="Z417" s="309"/>
    </row>
    <row r="418" spans="1:26" x14ac:dyDescent="0.25">
      <c r="A418" s="309"/>
      <c r="U418" s="315"/>
      <c r="V418" s="315"/>
      <c r="Y418" s="309"/>
      <c r="Z418" s="309"/>
    </row>
    <row r="419" spans="1:26" x14ac:dyDescent="0.25">
      <c r="A419" s="309"/>
      <c r="U419" s="315"/>
      <c r="V419" s="315"/>
      <c r="Y419" s="309"/>
      <c r="Z419" s="309"/>
    </row>
    <row r="420" spans="1:26" x14ac:dyDescent="0.25">
      <c r="A420" s="309"/>
      <c r="U420" s="315"/>
      <c r="V420" s="315"/>
      <c r="Y420" s="309"/>
      <c r="Z420" s="309"/>
    </row>
    <row r="421" spans="1:26" x14ac:dyDescent="0.25">
      <c r="A421" s="309"/>
      <c r="U421" s="315"/>
      <c r="V421" s="315"/>
      <c r="Y421" s="309"/>
      <c r="Z421" s="309"/>
    </row>
    <row r="422" spans="1:26" x14ac:dyDescent="0.25">
      <c r="A422" s="309"/>
      <c r="U422" s="315"/>
      <c r="V422" s="315"/>
      <c r="Y422" s="309"/>
      <c r="Z422" s="309"/>
    </row>
    <row r="423" spans="1:26" x14ac:dyDescent="0.25">
      <c r="A423" s="309"/>
      <c r="U423" s="315"/>
      <c r="V423" s="315"/>
      <c r="Y423" s="309"/>
      <c r="Z423" s="309"/>
    </row>
    <row r="424" spans="1:26" x14ac:dyDescent="0.25">
      <c r="A424" s="309"/>
      <c r="U424" s="315"/>
      <c r="V424" s="315"/>
      <c r="Y424" s="309"/>
      <c r="Z424" s="309"/>
    </row>
    <row r="425" spans="1:26" x14ac:dyDescent="0.25">
      <c r="A425" s="309"/>
      <c r="U425" s="315"/>
      <c r="V425" s="315"/>
      <c r="Y425" s="309"/>
      <c r="Z425" s="309"/>
    </row>
    <row r="426" spans="1:26" x14ac:dyDescent="0.25">
      <c r="A426" s="309"/>
      <c r="U426" s="315"/>
      <c r="V426" s="315"/>
      <c r="Y426" s="309"/>
      <c r="Z426" s="309"/>
    </row>
    <row r="427" spans="1:26" x14ac:dyDescent="0.25">
      <c r="A427" s="309"/>
      <c r="U427" s="315"/>
      <c r="V427" s="315"/>
      <c r="Y427" s="309"/>
      <c r="Z427" s="309"/>
    </row>
    <row r="428" spans="1:26" x14ac:dyDescent="0.25">
      <c r="A428" s="309"/>
      <c r="U428" s="315"/>
      <c r="V428" s="315"/>
      <c r="Y428" s="309"/>
      <c r="Z428" s="309"/>
    </row>
    <row r="429" spans="1:26" x14ac:dyDescent="0.25">
      <c r="A429" s="309"/>
      <c r="U429" s="315"/>
      <c r="V429" s="315"/>
      <c r="Y429" s="309"/>
      <c r="Z429" s="309"/>
    </row>
    <row r="430" spans="1:26" x14ac:dyDescent="0.25">
      <c r="A430" s="309"/>
      <c r="U430" s="315"/>
      <c r="V430" s="315"/>
      <c r="Y430" s="309"/>
      <c r="Z430" s="309"/>
    </row>
    <row r="431" spans="1:26" x14ac:dyDescent="0.25">
      <c r="A431" s="309"/>
      <c r="U431" s="315"/>
      <c r="V431" s="315"/>
      <c r="Y431" s="309"/>
      <c r="Z431" s="309"/>
    </row>
    <row r="432" spans="1:26" x14ac:dyDescent="0.25">
      <c r="A432" s="309"/>
      <c r="U432" s="315"/>
      <c r="V432" s="315"/>
      <c r="Y432" s="309"/>
      <c r="Z432" s="309"/>
    </row>
    <row r="433" spans="1:26" x14ac:dyDescent="0.25">
      <c r="A433" s="309"/>
      <c r="U433" s="315"/>
      <c r="V433" s="315"/>
      <c r="Y433" s="309"/>
      <c r="Z433" s="309"/>
    </row>
    <row r="434" spans="1:26" x14ac:dyDescent="0.25">
      <c r="A434" s="309"/>
      <c r="U434" s="315"/>
      <c r="V434" s="315"/>
      <c r="Y434" s="309"/>
      <c r="Z434" s="309"/>
    </row>
    <row r="435" spans="1:26" x14ac:dyDescent="0.25">
      <c r="A435" s="309"/>
      <c r="U435" s="315"/>
      <c r="V435" s="315"/>
      <c r="Y435" s="309"/>
      <c r="Z435" s="309"/>
    </row>
    <row r="436" spans="1:26" x14ac:dyDescent="0.25">
      <c r="A436" s="309"/>
      <c r="U436" s="315"/>
      <c r="V436" s="315"/>
      <c r="Y436" s="309"/>
      <c r="Z436" s="309"/>
    </row>
    <row r="437" spans="1:26" x14ac:dyDescent="0.25">
      <c r="A437" s="309"/>
      <c r="U437" s="315"/>
      <c r="V437" s="315"/>
      <c r="Y437" s="309"/>
      <c r="Z437" s="309"/>
    </row>
    <row r="438" spans="1:26" x14ac:dyDescent="0.25">
      <c r="A438" s="309"/>
      <c r="K438" s="51"/>
      <c r="U438" s="315"/>
      <c r="V438" s="315"/>
      <c r="Y438" s="309"/>
      <c r="Z438" s="309"/>
    </row>
    <row r="439" spans="1:26" x14ac:dyDescent="0.25">
      <c r="A439" s="309"/>
      <c r="K439" s="51"/>
      <c r="U439" s="315"/>
      <c r="V439" s="315"/>
      <c r="Y439" s="309"/>
      <c r="Z439" s="309"/>
    </row>
    <row r="440" spans="1:26" x14ac:dyDescent="0.25">
      <c r="A440" s="309"/>
      <c r="U440" s="315"/>
      <c r="V440" s="315"/>
      <c r="Y440" s="309"/>
      <c r="Z440" s="309"/>
    </row>
    <row r="441" spans="1:26" x14ac:dyDescent="0.25">
      <c r="A441" s="309"/>
      <c r="U441" s="315"/>
      <c r="V441" s="315"/>
      <c r="Y441" s="309"/>
      <c r="Z441" s="309"/>
    </row>
    <row r="442" spans="1:26" x14ac:dyDescent="0.25">
      <c r="A442" s="309"/>
      <c r="U442" s="315"/>
      <c r="V442" s="315"/>
      <c r="Y442" s="309"/>
      <c r="Z442" s="309"/>
    </row>
    <row r="443" spans="1:26" x14ac:dyDescent="0.25">
      <c r="A443" s="309"/>
      <c r="U443" s="315"/>
      <c r="V443" s="315"/>
      <c r="Y443" s="309"/>
      <c r="Z443" s="309"/>
    </row>
    <row r="444" spans="1:26" x14ac:dyDescent="0.25">
      <c r="A444" s="309"/>
      <c r="U444" s="315"/>
      <c r="V444" s="315"/>
      <c r="Y444" s="309"/>
      <c r="Z444" s="309"/>
    </row>
    <row r="445" spans="1:26" x14ac:dyDescent="0.25">
      <c r="A445" s="309"/>
      <c r="U445" s="315"/>
      <c r="V445" s="315"/>
      <c r="Y445" s="309"/>
      <c r="Z445" s="309"/>
    </row>
    <row r="446" spans="1:26" x14ac:dyDescent="0.25">
      <c r="A446" s="309"/>
      <c r="U446" s="315"/>
      <c r="V446" s="315"/>
      <c r="Y446" s="309"/>
      <c r="Z446" s="309"/>
    </row>
    <row r="447" spans="1:26" x14ac:dyDescent="0.25">
      <c r="A447" s="309"/>
      <c r="U447" s="315"/>
      <c r="V447" s="315"/>
      <c r="Y447" s="309"/>
      <c r="Z447" s="309"/>
    </row>
    <row r="448" spans="1:26" x14ac:dyDescent="0.25">
      <c r="A448" s="309"/>
      <c r="U448" s="315"/>
      <c r="V448" s="315"/>
      <c r="Y448" s="309"/>
      <c r="Z448" s="309"/>
    </row>
    <row r="449" spans="1:26" x14ac:dyDescent="0.25">
      <c r="A449" s="309"/>
      <c r="U449" s="315"/>
      <c r="V449" s="315"/>
      <c r="Y449" s="309"/>
      <c r="Z449" s="309"/>
    </row>
    <row r="450" spans="1:26" x14ac:dyDescent="0.25">
      <c r="A450" s="309"/>
      <c r="U450" s="315"/>
      <c r="V450" s="315"/>
      <c r="Y450" s="309"/>
      <c r="Z450" s="309"/>
    </row>
    <row r="451" spans="1:26" x14ac:dyDescent="0.25">
      <c r="A451" s="309"/>
      <c r="U451" s="315"/>
      <c r="V451" s="315"/>
      <c r="Y451" s="309"/>
      <c r="Z451" s="309"/>
    </row>
    <row r="452" spans="1:26" x14ac:dyDescent="0.25">
      <c r="A452" s="309"/>
      <c r="U452" s="315"/>
      <c r="V452" s="315"/>
      <c r="Y452" s="309"/>
      <c r="Z452" s="309"/>
    </row>
    <row r="453" spans="1:26" x14ac:dyDescent="0.25">
      <c r="A453" s="309"/>
      <c r="U453" s="315"/>
      <c r="V453" s="315"/>
      <c r="Y453" s="309"/>
      <c r="Z453" s="309"/>
    </row>
    <row r="454" spans="1:26" x14ac:dyDescent="0.25">
      <c r="A454" s="309"/>
      <c r="U454" s="315"/>
      <c r="V454" s="315"/>
      <c r="Y454" s="309"/>
      <c r="Z454" s="309"/>
    </row>
    <row r="455" spans="1:26" x14ac:dyDescent="0.25">
      <c r="A455" s="309"/>
      <c r="U455" s="315"/>
      <c r="V455" s="315"/>
      <c r="Y455" s="309"/>
      <c r="Z455" s="309"/>
    </row>
    <row r="456" spans="1:26" x14ac:dyDescent="0.25">
      <c r="A456" s="309"/>
      <c r="U456" s="315"/>
      <c r="V456" s="315"/>
      <c r="Y456" s="309"/>
      <c r="Z456" s="309"/>
    </row>
    <row r="457" spans="1:26" x14ac:dyDescent="0.25">
      <c r="A457" s="309"/>
      <c r="U457" s="315"/>
      <c r="V457" s="315"/>
      <c r="Y457" s="309"/>
      <c r="Z457" s="309"/>
    </row>
    <row r="458" spans="1:26" x14ac:dyDescent="0.25">
      <c r="A458" s="309"/>
      <c r="U458" s="315"/>
      <c r="V458" s="315"/>
      <c r="Y458" s="309"/>
      <c r="Z458" s="309"/>
    </row>
    <row r="459" spans="1:26" x14ac:dyDescent="0.25">
      <c r="A459" s="309"/>
      <c r="K459" s="51"/>
      <c r="U459" s="315"/>
      <c r="V459" s="315"/>
      <c r="Y459" s="309"/>
      <c r="Z459" s="309"/>
    </row>
    <row r="460" spans="1:26" x14ac:dyDescent="0.25">
      <c r="A460" s="309"/>
      <c r="K460" s="51"/>
      <c r="U460" s="315"/>
      <c r="V460" s="315"/>
      <c r="Y460" s="309"/>
      <c r="Z460" s="309"/>
    </row>
    <row r="461" spans="1:26" x14ac:dyDescent="0.25">
      <c r="A461" s="309"/>
      <c r="U461" s="315"/>
      <c r="V461" s="315"/>
      <c r="Y461" s="309"/>
      <c r="Z461" s="309"/>
    </row>
    <row r="462" spans="1:26" x14ac:dyDescent="0.25">
      <c r="A462" s="309"/>
      <c r="U462" s="315"/>
      <c r="V462" s="315"/>
      <c r="Y462" s="309"/>
      <c r="Z462" s="309"/>
    </row>
    <row r="463" spans="1:26" x14ac:dyDescent="0.25">
      <c r="A463" s="309"/>
      <c r="U463" s="315"/>
      <c r="V463" s="315"/>
      <c r="Y463" s="309"/>
      <c r="Z463" s="309"/>
    </row>
    <row r="464" spans="1:26" x14ac:dyDescent="0.25">
      <c r="A464" s="309"/>
      <c r="U464" s="315"/>
      <c r="V464" s="315"/>
      <c r="Y464" s="309"/>
      <c r="Z464" s="309"/>
    </row>
    <row r="465" spans="1:26" x14ac:dyDescent="0.25">
      <c r="A465" s="309"/>
      <c r="U465" s="315"/>
      <c r="V465" s="315"/>
      <c r="Y465" s="309"/>
      <c r="Z465" s="309"/>
    </row>
    <row r="466" spans="1:26" x14ac:dyDescent="0.25">
      <c r="A466" s="309"/>
      <c r="U466" s="315"/>
      <c r="V466" s="315"/>
      <c r="Y466" s="309"/>
      <c r="Z466" s="309"/>
    </row>
    <row r="467" spans="1:26" x14ac:dyDescent="0.25">
      <c r="A467" s="309"/>
      <c r="U467" s="315"/>
      <c r="V467" s="315"/>
      <c r="Y467" s="309"/>
      <c r="Z467" s="309"/>
    </row>
    <row r="468" spans="1:26" x14ac:dyDescent="0.25">
      <c r="A468" s="309"/>
      <c r="U468" s="315"/>
      <c r="V468" s="315"/>
      <c r="Y468" s="309"/>
      <c r="Z468" s="309"/>
    </row>
    <row r="469" spans="1:26" x14ac:dyDescent="0.25">
      <c r="A469" s="309"/>
      <c r="U469" s="315"/>
      <c r="V469" s="315"/>
      <c r="Y469" s="309"/>
      <c r="Z469" s="309"/>
    </row>
    <row r="470" spans="1:26" x14ac:dyDescent="0.25">
      <c r="A470" s="309"/>
      <c r="U470" s="315"/>
      <c r="V470" s="315"/>
      <c r="Y470" s="309"/>
      <c r="Z470" s="309"/>
    </row>
    <row r="471" spans="1:26" x14ac:dyDescent="0.25">
      <c r="A471" s="309"/>
      <c r="U471" s="315"/>
      <c r="V471" s="315"/>
      <c r="Y471" s="309"/>
      <c r="Z471" s="309"/>
    </row>
    <row r="472" spans="1:26" x14ac:dyDescent="0.25">
      <c r="A472" s="309"/>
      <c r="U472" s="315"/>
      <c r="V472" s="315"/>
      <c r="Y472" s="309"/>
      <c r="Z472" s="309"/>
    </row>
    <row r="473" spans="1:26" x14ac:dyDescent="0.25">
      <c r="A473" s="309"/>
      <c r="U473" s="315"/>
      <c r="V473" s="315"/>
      <c r="Y473" s="309"/>
      <c r="Z473" s="309"/>
    </row>
    <row r="474" spans="1:26" x14ac:dyDescent="0.25">
      <c r="A474" s="309"/>
      <c r="U474" s="315"/>
      <c r="V474" s="315"/>
      <c r="Y474" s="309"/>
      <c r="Z474" s="309"/>
    </row>
    <row r="475" spans="1:26" x14ac:dyDescent="0.25">
      <c r="A475" s="309"/>
      <c r="U475" s="315"/>
      <c r="V475" s="315"/>
      <c r="Y475" s="309"/>
      <c r="Z475" s="309"/>
    </row>
    <row r="476" spans="1:26" x14ac:dyDescent="0.25">
      <c r="A476" s="309"/>
      <c r="U476" s="315"/>
      <c r="V476" s="315"/>
      <c r="Y476" s="309"/>
      <c r="Z476" s="309"/>
    </row>
    <row r="477" spans="1:26" x14ac:dyDescent="0.25">
      <c r="A477" s="309"/>
      <c r="U477" s="315"/>
      <c r="V477" s="315"/>
      <c r="Y477" s="309"/>
      <c r="Z477" s="309"/>
    </row>
    <row r="478" spans="1:26" x14ac:dyDescent="0.25">
      <c r="A478" s="309"/>
      <c r="U478" s="315"/>
      <c r="V478" s="315"/>
      <c r="Y478" s="309"/>
      <c r="Z478" s="309"/>
    </row>
    <row r="479" spans="1:26" x14ac:dyDescent="0.25">
      <c r="A479" s="309"/>
      <c r="U479" s="315"/>
      <c r="V479" s="315"/>
      <c r="Y479" s="309"/>
      <c r="Z479" s="309"/>
    </row>
    <row r="480" spans="1:26" x14ac:dyDescent="0.25">
      <c r="A480" s="309"/>
      <c r="U480" s="315"/>
      <c r="V480" s="315"/>
      <c r="Y480" s="309"/>
      <c r="Z480" s="309"/>
    </row>
    <row r="481" spans="1:26" x14ac:dyDescent="0.25">
      <c r="A481" s="309"/>
      <c r="U481" s="315"/>
      <c r="V481" s="315"/>
      <c r="Y481" s="309"/>
      <c r="Z481" s="309"/>
    </row>
    <row r="482" spans="1:26" x14ac:dyDescent="0.25">
      <c r="A482" s="309"/>
      <c r="U482" s="315"/>
      <c r="V482" s="315"/>
      <c r="Y482" s="309"/>
      <c r="Z482" s="309"/>
    </row>
    <row r="483" spans="1:26" x14ac:dyDescent="0.25">
      <c r="A483" s="309"/>
      <c r="U483" s="315"/>
      <c r="V483" s="315"/>
      <c r="Y483" s="309"/>
      <c r="Z483" s="309"/>
    </row>
    <row r="484" spans="1:26" x14ac:dyDescent="0.25">
      <c r="A484" s="309"/>
      <c r="U484" s="315"/>
      <c r="V484" s="315"/>
      <c r="Y484" s="309"/>
      <c r="Z484" s="309"/>
    </row>
    <row r="485" spans="1:26" x14ac:dyDescent="0.25">
      <c r="A485" s="309"/>
      <c r="U485" s="315"/>
      <c r="V485" s="315"/>
      <c r="Y485" s="309"/>
      <c r="Z485" s="309"/>
    </row>
    <row r="486" spans="1:26" x14ac:dyDescent="0.25">
      <c r="A486" s="309"/>
      <c r="U486" s="315"/>
      <c r="V486" s="315"/>
      <c r="Y486" s="309"/>
      <c r="Z486" s="309"/>
    </row>
    <row r="487" spans="1:26" x14ac:dyDescent="0.25">
      <c r="A487" s="309"/>
      <c r="U487" s="315"/>
      <c r="V487" s="315"/>
      <c r="Y487" s="309"/>
      <c r="Z487" s="309"/>
    </row>
    <row r="488" spans="1:26" x14ac:dyDescent="0.25">
      <c r="A488" s="309"/>
      <c r="U488" s="315"/>
      <c r="V488" s="315"/>
      <c r="Y488" s="309"/>
      <c r="Z488" s="309"/>
    </row>
    <row r="489" spans="1:26" x14ac:dyDescent="0.25">
      <c r="A489" s="309"/>
      <c r="U489" s="315"/>
      <c r="V489" s="315"/>
      <c r="Y489" s="309"/>
      <c r="Z489" s="309"/>
    </row>
    <row r="490" spans="1:26" x14ac:dyDescent="0.25">
      <c r="A490" s="309"/>
      <c r="U490" s="315"/>
      <c r="V490" s="315"/>
      <c r="Y490" s="309"/>
      <c r="Z490" s="309"/>
    </row>
    <row r="491" spans="1:26" x14ac:dyDescent="0.25">
      <c r="A491" s="309"/>
      <c r="U491" s="315"/>
      <c r="V491" s="315"/>
      <c r="Y491" s="309"/>
      <c r="Z491" s="309"/>
    </row>
    <row r="492" spans="1:26" x14ac:dyDescent="0.25">
      <c r="A492" s="309"/>
      <c r="U492" s="315"/>
      <c r="V492" s="315"/>
      <c r="Y492" s="309"/>
      <c r="Z492" s="309"/>
    </row>
    <row r="493" spans="1:26" x14ac:dyDescent="0.25">
      <c r="A493" s="309"/>
      <c r="U493" s="315"/>
      <c r="V493" s="315"/>
      <c r="Y493" s="309"/>
      <c r="Z493" s="309"/>
    </row>
    <row r="494" spans="1:26" x14ac:dyDescent="0.25">
      <c r="A494" s="309"/>
      <c r="K494" s="51"/>
      <c r="U494" s="315"/>
      <c r="V494" s="315"/>
      <c r="Y494" s="309"/>
      <c r="Z494" s="309"/>
    </row>
    <row r="495" spans="1:26" x14ac:dyDescent="0.25">
      <c r="A495" s="309"/>
      <c r="K495" s="51"/>
      <c r="U495" s="315"/>
      <c r="V495" s="315"/>
      <c r="Y495" s="309"/>
      <c r="Z495" s="309"/>
    </row>
    <row r="496" spans="1:26" x14ac:dyDescent="0.25">
      <c r="A496" s="309"/>
      <c r="U496" s="315"/>
      <c r="V496" s="315"/>
      <c r="Y496" s="309"/>
      <c r="Z496" s="309"/>
    </row>
    <row r="497" spans="1:26" x14ac:dyDescent="0.25">
      <c r="A497" s="309"/>
      <c r="U497" s="315"/>
      <c r="V497" s="315"/>
      <c r="Y497" s="309"/>
      <c r="Z497" s="309"/>
    </row>
    <row r="498" spans="1:26" x14ac:dyDescent="0.25">
      <c r="A498" s="309"/>
      <c r="U498" s="315"/>
      <c r="V498" s="315"/>
      <c r="Y498" s="309"/>
      <c r="Z498" s="309"/>
    </row>
    <row r="499" spans="1:26" x14ac:dyDescent="0.25">
      <c r="A499" s="309"/>
      <c r="U499" s="315"/>
      <c r="V499" s="315"/>
      <c r="Y499" s="309"/>
      <c r="Z499" s="309"/>
    </row>
    <row r="500" spans="1:26" x14ac:dyDescent="0.25">
      <c r="A500" s="309"/>
      <c r="U500" s="315"/>
      <c r="V500" s="315"/>
      <c r="Y500" s="309"/>
      <c r="Z500" s="309"/>
    </row>
    <row r="501" spans="1:26" x14ac:dyDescent="0.25">
      <c r="A501" s="309"/>
      <c r="U501" s="315"/>
      <c r="V501" s="315"/>
      <c r="Y501" s="309"/>
      <c r="Z501" s="309"/>
    </row>
    <row r="502" spans="1:26" x14ac:dyDescent="0.25">
      <c r="A502" s="309"/>
      <c r="U502" s="315"/>
      <c r="V502" s="315"/>
      <c r="Y502" s="309"/>
      <c r="Z502" s="309"/>
    </row>
    <row r="503" spans="1:26" x14ac:dyDescent="0.25">
      <c r="A503" s="309"/>
      <c r="U503" s="315"/>
      <c r="V503" s="315"/>
      <c r="Y503" s="309"/>
      <c r="Z503" s="309"/>
    </row>
    <row r="504" spans="1:26" x14ac:dyDescent="0.25">
      <c r="A504" s="309"/>
      <c r="U504" s="315"/>
      <c r="V504" s="315"/>
      <c r="Y504" s="309"/>
      <c r="Z504" s="309"/>
    </row>
    <row r="505" spans="1:26" x14ac:dyDescent="0.25">
      <c r="A505" s="309"/>
      <c r="U505" s="315"/>
      <c r="V505" s="315"/>
      <c r="Y505" s="309"/>
      <c r="Z505" s="309"/>
    </row>
    <row r="506" spans="1:26" x14ac:dyDescent="0.25">
      <c r="A506" s="309"/>
      <c r="U506" s="315"/>
      <c r="V506" s="315"/>
      <c r="Y506" s="309"/>
      <c r="Z506" s="309"/>
    </row>
    <row r="507" spans="1:26" x14ac:dyDescent="0.25">
      <c r="A507" s="309"/>
      <c r="U507" s="315"/>
      <c r="V507" s="315"/>
      <c r="Y507" s="309"/>
      <c r="Z507" s="309"/>
    </row>
    <row r="508" spans="1:26" x14ac:dyDescent="0.25">
      <c r="A508" s="309"/>
      <c r="U508" s="315"/>
      <c r="V508" s="315"/>
      <c r="Y508" s="309"/>
      <c r="Z508" s="309"/>
    </row>
    <row r="509" spans="1:26" x14ac:dyDescent="0.25">
      <c r="A509" s="309"/>
      <c r="U509" s="315"/>
      <c r="V509" s="315"/>
      <c r="Y509" s="309"/>
      <c r="Z509" s="309"/>
    </row>
    <row r="510" spans="1:26" x14ac:dyDescent="0.25">
      <c r="A510" s="309"/>
      <c r="U510" s="315"/>
      <c r="V510" s="315"/>
      <c r="Y510" s="309"/>
      <c r="Z510" s="309"/>
    </row>
    <row r="511" spans="1:26" x14ac:dyDescent="0.25">
      <c r="A511" s="309"/>
      <c r="U511" s="315"/>
      <c r="V511" s="315"/>
      <c r="Y511" s="309"/>
      <c r="Z511" s="309"/>
    </row>
    <row r="512" spans="1:26" x14ac:dyDescent="0.25">
      <c r="A512" s="309"/>
      <c r="U512" s="315"/>
      <c r="V512" s="315"/>
      <c r="Y512" s="309"/>
      <c r="Z512" s="309"/>
    </row>
    <row r="513" spans="1:26" x14ac:dyDescent="0.25">
      <c r="A513" s="309"/>
      <c r="U513" s="315"/>
      <c r="V513" s="315"/>
      <c r="Y513" s="309"/>
      <c r="Z513" s="309"/>
    </row>
    <row r="514" spans="1:26" x14ac:dyDescent="0.25">
      <c r="A514" s="309"/>
      <c r="U514" s="315"/>
      <c r="V514" s="315"/>
      <c r="Y514" s="309"/>
      <c r="Z514" s="309"/>
    </row>
    <row r="515" spans="1:26" x14ac:dyDescent="0.25">
      <c r="A515" s="309"/>
      <c r="U515" s="315"/>
      <c r="V515" s="315"/>
      <c r="Y515" s="309"/>
      <c r="Z515" s="309"/>
    </row>
    <row r="516" spans="1:26" x14ac:dyDescent="0.25">
      <c r="A516" s="309"/>
      <c r="U516" s="315"/>
      <c r="V516" s="315"/>
      <c r="Y516" s="309"/>
      <c r="Z516" s="309"/>
    </row>
    <row r="517" spans="1:26" x14ac:dyDescent="0.25">
      <c r="A517" s="309"/>
      <c r="U517" s="315"/>
      <c r="V517" s="315"/>
      <c r="Y517" s="309"/>
      <c r="Z517" s="309"/>
    </row>
    <row r="518" spans="1:26" x14ac:dyDescent="0.25">
      <c r="A518" s="309"/>
      <c r="U518" s="315"/>
      <c r="V518" s="315"/>
      <c r="Y518" s="309"/>
      <c r="Z518" s="309"/>
    </row>
    <row r="519" spans="1:26" x14ac:dyDescent="0.25">
      <c r="A519" s="309"/>
      <c r="U519" s="315"/>
      <c r="V519" s="315"/>
      <c r="Y519" s="309"/>
      <c r="Z519" s="309"/>
    </row>
    <row r="520" spans="1:26" x14ac:dyDescent="0.25">
      <c r="A520" s="309"/>
      <c r="U520" s="315"/>
      <c r="V520" s="315"/>
      <c r="Y520" s="309"/>
      <c r="Z520" s="309"/>
    </row>
    <row r="521" spans="1:26" x14ac:dyDescent="0.25">
      <c r="A521" s="309"/>
      <c r="U521" s="315"/>
      <c r="V521" s="315"/>
      <c r="Y521" s="309"/>
      <c r="Z521" s="309"/>
    </row>
    <row r="522" spans="1:26" x14ac:dyDescent="0.25">
      <c r="A522" s="309"/>
      <c r="U522" s="315"/>
      <c r="V522" s="315"/>
      <c r="Y522" s="309"/>
      <c r="Z522" s="309"/>
    </row>
    <row r="523" spans="1:26" x14ac:dyDescent="0.25">
      <c r="A523" s="309"/>
      <c r="U523" s="315"/>
      <c r="V523" s="315"/>
      <c r="Y523" s="309"/>
      <c r="Z523" s="309"/>
    </row>
    <row r="524" spans="1:26" x14ac:dyDescent="0.25">
      <c r="A524" s="309"/>
      <c r="U524" s="315"/>
      <c r="V524" s="315"/>
      <c r="Y524" s="309"/>
      <c r="Z524" s="309"/>
    </row>
    <row r="525" spans="1:26" x14ac:dyDescent="0.25">
      <c r="A525" s="309"/>
      <c r="U525" s="315"/>
      <c r="V525" s="315"/>
      <c r="Y525" s="309"/>
      <c r="Z525" s="309"/>
    </row>
    <row r="526" spans="1:26" x14ac:dyDescent="0.25">
      <c r="A526" s="309"/>
      <c r="U526" s="315"/>
      <c r="V526" s="315"/>
      <c r="Y526" s="309"/>
      <c r="Z526" s="309"/>
    </row>
    <row r="527" spans="1:26" x14ac:dyDescent="0.25">
      <c r="A527" s="309"/>
      <c r="U527" s="315"/>
      <c r="V527" s="315"/>
      <c r="Y527" s="309"/>
      <c r="Z527" s="309"/>
    </row>
    <row r="528" spans="1:26" x14ac:dyDescent="0.25">
      <c r="A528" s="309"/>
      <c r="U528" s="315"/>
      <c r="V528" s="315"/>
      <c r="Y528" s="309"/>
      <c r="Z528" s="309"/>
    </row>
    <row r="529" spans="1:26" x14ac:dyDescent="0.25">
      <c r="A529" s="309"/>
      <c r="U529" s="315"/>
      <c r="V529" s="315"/>
      <c r="Y529" s="309"/>
      <c r="Z529" s="309"/>
    </row>
    <row r="530" spans="1:26" x14ac:dyDescent="0.25">
      <c r="A530" s="309"/>
      <c r="U530" s="315"/>
      <c r="V530" s="315"/>
      <c r="Y530" s="309"/>
      <c r="Z530" s="309"/>
    </row>
    <row r="531" spans="1:26" x14ac:dyDescent="0.25">
      <c r="A531" s="309"/>
      <c r="U531" s="315"/>
      <c r="V531" s="315"/>
      <c r="Y531" s="309"/>
      <c r="Z531" s="309"/>
    </row>
    <row r="532" spans="1:26" x14ac:dyDescent="0.25">
      <c r="A532" s="309"/>
      <c r="U532" s="315"/>
      <c r="V532" s="315"/>
      <c r="Y532" s="309"/>
      <c r="Z532" s="309"/>
    </row>
    <row r="533" spans="1:26" x14ac:dyDescent="0.25">
      <c r="A533" s="309"/>
      <c r="U533" s="315"/>
      <c r="V533" s="315"/>
      <c r="Y533" s="309"/>
      <c r="Z533" s="309"/>
    </row>
    <row r="534" spans="1:26" x14ac:dyDescent="0.25">
      <c r="A534" s="309"/>
      <c r="U534" s="315"/>
      <c r="V534" s="315"/>
      <c r="Y534" s="309"/>
      <c r="Z534" s="309"/>
    </row>
    <row r="535" spans="1:26" x14ac:dyDescent="0.25">
      <c r="A535" s="309"/>
      <c r="U535" s="315"/>
      <c r="V535" s="315"/>
      <c r="Y535" s="309"/>
      <c r="Z535" s="309"/>
    </row>
    <row r="536" spans="1:26" x14ac:dyDescent="0.25">
      <c r="A536" s="309"/>
      <c r="U536" s="315"/>
      <c r="V536" s="315"/>
      <c r="Y536" s="309"/>
      <c r="Z536" s="309"/>
    </row>
    <row r="537" spans="1:26" x14ac:dyDescent="0.25">
      <c r="A537" s="309"/>
      <c r="U537" s="315"/>
      <c r="V537" s="315"/>
      <c r="Y537" s="309"/>
      <c r="Z537" s="309"/>
    </row>
    <row r="538" spans="1:26" x14ac:dyDescent="0.25">
      <c r="A538" s="309"/>
      <c r="K538" s="51"/>
      <c r="U538" s="315"/>
      <c r="V538" s="315"/>
      <c r="Y538" s="309"/>
      <c r="Z538" s="309"/>
    </row>
    <row r="539" spans="1:26" x14ac:dyDescent="0.25">
      <c r="A539" s="309"/>
      <c r="K539" s="51"/>
      <c r="U539" s="315"/>
      <c r="V539" s="315"/>
      <c r="Y539" s="309"/>
      <c r="Z539" s="309"/>
    </row>
    <row r="540" spans="1:26" x14ac:dyDescent="0.25">
      <c r="A540" s="309"/>
      <c r="U540" s="315"/>
      <c r="V540" s="315"/>
      <c r="Y540" s="309"/>
      <c r="Z540" s="309"/>
    </row>
    <row r="541" spans="1:26" x14ac:dyDescent="0.25">
      <c r="A541" s="309"/>
      <c r="U541" s="315"/>
      <c r="V541" s="315"/>
      <c r="Y541" s="309"/>
      <c r="Z541" s="309"/>
    </row>
    <row r="542" spans="1:26" x14ac:dyDescent="0.25">
      <c r="A542" s="309"/>
      <c r="U542" s="315"/>
      <c r="V542" s="315"/>
      <c r="Y542" s="309"/>
      <c r="Z542" s="309"/>
    </row>
    <row r="543" spans="1:26" x14ac:dyDescent="0.25">
      <c r="A543" s="309"/>
      <c r="U543" s="315"/>
      <c r="V543" s="315"/>
      <c r="Y543" s="309"/>
      <c r="Z543" s="309"/>
    </row>
    <row r="544" spans="1:26" x14ac:dyDescent="0.25">
      <c r="A544" s="309"/>
      <c r="U544" s="315"/>
      <c r="V544" s="315"/>
      <c r="Y544" s="309"/>
      <c r="Z544" s="309"/>
    </row>
    <row r="545" spans="1:26" x14ac:dyDescent="0.25">
      <c r="A545" s="309"/>
      <c r="U545" s="315"/>
      <c r="V545" s="315"/>
      <c r="Y545" s="309"/>
      <c r="Z545" s="309"/>
    </row>
    <row r="546" spans="1:26" x14ac:dyDescent="0.25">
      <c r="A546" s="309"/>
      <c r="U546" s="315"/>
      <c r="V546" s="315"/>
      <c r="Y546" s="309"/>
      <c r="Z546" s="309"/>
    </row>
    <row r="547" spans="1:26" x14ac:dyDescent="0.25">
      <c r="A547" s="309"/>
      <c r="U547" s="315"/>
      <c r="V547" s="315"/>
      <c r="Y547" s="309"/>
      <c r="Z547" s="309"/>
    </row>
    <row r="548" spans="1:26" x14ac:dyDescent="0.25">
      <c r="A548" s="309"/>
      <c r="U548" s="315"/>
      <c r="V548" s="315"/>
      <c r="Y548" s="309"/>
      <c r="Z548" s="309"/>
    </row>
    <row r="549" spans="1:26" x14ac:dyDescent="0.25">
      <c r="A549" s="309"/>
      <c r="U549" s="315"/>
      <c r="V549" s="315"/>
      <c r="Y549" s="309"/>
      <c r="Z549" s="309"/>
    </row>
    <row r="550" spans="1:26" x14ac:dyDescent="0.25">
      <c r="A550" s="309"/>
      <c r="U550" s="315"/>
      <c r="V550" s="315"/>
      <c r="Y550" s="309"/>
      <c r="Z550" s="309"/>
    </row>
    <row r="551" spans="1:26" x14ac:dyDescent="0.25">
      <c r="A551" s="309"/>
      <c r="U551" s="315"/>
      <c r="V551" s="315"/>
      <c r="Y551" s="309"/>
      <c r="Z551" s="309"/>
    </row>
    <row r="552" spans="1:26" x14ac:dyDescent="0.25">
      <c r="A552" s="309"/>
      <c r="U552" s="315"/>
      <c r="V552" s="315"/>
      <c r="Y552" s="309"/>
      <c r="Z552" s="309"/>
    </row>
    <row r="553" spans="1:26" x14ac:dyDescent="0.25">
      <c r="A553" s="309"/>
      <c r="U553" s="315"/>
      <c r="V553" s="315"/>
      <c r="Y553" s="309"/>
      <c r="Z553" s="309"/>
    </row>
    <row r="554" spans="1:26" x14ac:dyDescent="0.25">
      <c r="A554" s="309"/>
      <c r="U554" s="315"/>
      <c r="V554" s="315"/>
      <c r="Y554" s="309"/>
      <c r="Z554" s="309"/>
    </row>
    <row r="555" spans="1:26" x14ac:dyDescent="0.25">
      <c r="A555" s="309"/>
      <c r="U555" s="315"/>
      <c r="V555" s="315"/>
      <c r="Y555" s="309"/>
      <c r="Z555" s="309"/>
    </row>
    <row r="556" spans="1:26" x14ac:dyDescent="0.25">
      <c r="A556" s="309"/>
      <c r="U556" s="315"/>
      <c r="V556" s="315"/>
      <c r="Y556" s="309"/>
      <c r="Z556" s="309"/>
    </row>
    <row r="557" spans="1:26" x14ac:dyDescent="0.25">
      <c r="A557" s="309"/>
      <c r="U557" s="315"/>
      <c r="V557" s="315"/>
      <c r="Y557" s="309"/>
      <c r="Z557" s="309"/>
    </row>
    <row r="558" spans="1:26" x14ac:dyDescent="0.25">
      <c r="A558" s="309"/>
      <c r="U558" s="315"/>
      <c r="V558" s="315"/>
      <c r="Y558" s="309"/>
      <c r="Z558" s="309"/>
    </row>
    <row r="559" spans="1:26" x14ac:dyDescent="0.25">
      <c r="A559" s="309"/>
      <c r="U559" s="315"/>
      <c r="V559" s="315"/>
      <c r="Y559" s="309"/>
      <c r="Z559" s="309"/>
    </row>
    <row r="560" spans="1:26" x14ac:dyDescent="0.25">
      <c r="A560" s="309"/>
      <c r="U560" s="315"/>
      <c r="V560" s="315"/>
      <c r="Y560" s="309"/>
      <c r="Z560" s="309"/>
    </row>
    <row r="561" spans="1:26" x14ac:dyDescent="0.25">
      <c r="A561" s="309"/>
      <c r="U561" s="315"/>
      <c r="V561" s="315"/>
      <c r="Y561" s="309"/>
      <c r="Z561" s="309"/>
    </row>
    <row r="562" spans="1:26" x14ac:dyDescent="0.25">
      <c r="A562" s="309"/>
      <c r="U562" s="315"/>
      <c r="V562" s="315"/>
      <c r="Y562" s="309"/>
      <c r="Z562" s="309"/>
    </row>
    <row r="563" spans="1:26" x14ac:dyDescent="0.25">
      <c r="A563" s="309"/>
      <c r="U563" s="315"/>
      <c r="V563" s="315"/>
      <c r="Y563" s="309"/>
      <c r="Z563" s="309"/>
    </row>
    <row r="564" spans="1:26" x14ac:dyDescent="0.25">
      <c r="A564" s="309"/>
      <c r="U564" s="315"/>
      <c r="V564" s="315"/>
      <c r="Y564" s="309"/>
      <c r="Z564" s="309"/>
    </row>
    <row r="565" spans="1:26" x14ac:dyDescent="0.25">
      <c r="A565" s="309"/>
      <c r="U565" s="315"/>
      <c r="V565" s="315"/>
      <c r="Y565" s="309"/>
      <c r="Z565" s="309"/>
    </row>
    <row r="566" spans="1:26" x14ac:dyDescent="0.25">
      <c r="A566" s="309"/>
      <c r="U566" s="315"/>
      <c r="V566" s="315"/>
      <c r="Y566" s="309"/>
      <c r="Z566" s="309"/>
    </row>
    <row r="567" spans="1:26" x14ac:dyDescent="0.25">
      <c r="A567" s="309"/>
      <c r="U567" s="315"/>
      <c r="V567" s="315"/>
      <c r="Y567" s="309"/>
      <c r="Z567" s="309"/>
    </row>
    <row r="568" spans="1:26" x14ac:dyDescent="0.25">
      <c r="A568" s="309"/>
      <c r="U568" s="315"/>
      <c r="V568" s="315"/>
      <c r="Y568" s="309"/>
      <c r="Z568" s="309"/>
    </row>
    <row r="569" spans="1:26" x14ac:dyDescent="0.25">
      <c r="A569" s="309"/>
      <c r="U569" s="315"/>
      <c r="V569" s="315"/>
      <c r="Y569" s="309"/>
      <c r="Z569" s="309"/>
    </row>
    <row r="570" spans="1:26" x14ac:dyDescent="0.25">
      <c r="A570" s="309"/>
      <c r="U570" s="315"/>
      <c r="V570" s="315"/>
      <c r="Y570" s="309"/>
      <c r="Z570" s="309"/>
    </row>
    <row r="571" spans="1:26" x14ac:dyDescent="0.25">
      <c r="A571" s="309"/>
      <c r="U571" s="315"/>
      <c r="V571" s="315"/>
      <c r="Y571" s="309"/>
      <c r="Z571" s="309"/>
    </row>
    <row r="572" spans="1:26" x14ac:dyDescent="0.25">
      <c r="A572" s="309"/>
      <c r="K572" s="51"/>
      <c r="U572" s="315"/>
      <c r="V572" s="315"/>
      <c r="Y572" s="309"/>
      <c r="Z572" s="309"/>
    </row>
    <row r="573" spans="1:26" x14ac:dyDescent="0.25">
      <c r="A573" s="309"/>
      <c r="K573" s="51"/>
      <c r="U573" s="315"/>
      <c r="V573" s="315"/>
      <c r="Y573" s="309"/>
      <c r="Z573" s="309"/>
    </row>
    <row r="574" spans="1:26" x14ac:dyDescent="0.25">
      <c r="A574" s="309"/>
      <c r="U574" s="315"/>
      <c r="V574" s="315"/>
      <c r="Y574" s="309"/>
      <c r="Z574" s="309"/>
    </row>
    <row r="575" spans="1:26" x14ac:dyDescent="0.25">
      <c r="A575" s="309"/>
      <c r="U575" s="315"/>
      <c r="V575" s="315"/>
      <c r="Y575" s="309"/>
      <c r="Z575" s="309"/>
    </row>
    <row r="576" spans="1:26" x14ac:dyDescent="0.25">
      <c r="A576" s="309"/>
      <c r="U576" s="315"/>
      <c r="V576" s="315"/>
      <c r="Y576" s="309"/>
      <c r="Z576" s="309"/>
    </row>
    <row r="577" spans="1:26" x14ac:dyDescent="0.25">
      <c r="A577" s="309"/>
      <c r="U577" s="315"/>
      <c r="V577" s="315"/>
      <c r="Y577" s="309"/>
      <c r="Z577" s="309"/>
    </row>
    <row r="578" spans="1:26" x14ac:dyDescent="0.25">
      <c r="A578" s="309"/>
      <c r="U578" s="315"/>
      <c r="V578" s="315"/>
      <c r="Y578" s="309"/>
      <c r="Z578" s="309"/>
    </row>
    <row r="579" spans="1:26" x14ac:dyDescent="0.25">
      <c r="A579" s="309"/>
      <c r="U579" s="315"/>
      <c r="V579" s="315"/>
      <c r="Y579" s="309"/>
      <c r="Z579" s="309"/>
    </row>
    <row r="580" spans="1:26" x14ac:dyDescent="0.25">
      <c r="A580" s="309"/>
      <c r="U580" s="315"/>
      <c r="V580" s="315"/>
      <c r="Y580" s="309"/>
      <c r="Z580" s="309"/>
    </row>
    <row r="581" spans="1:26" x14ac:dyDescent="0.25">
      <c r="A581" s="309"/>
      <c r="U581" s="315"/>
      <c r="V581" s="315"/>
      <c r="Y581" s="309"/>
      <c r="Z581" s="309"/>
    </row>
    <row r="582" spans="1:26" x14ac:dyDescent="0.25">
      <c r="A582" s="309"/>
      <c r="U582" s="315"/>
      <c r="V582" s="315"/>
      <c r="Y582" s="309"/>
      <c r="Z582" s="309"/>
    </row>
    <row r="583" spans="1:26" x14ac:dyDescent="0.25">
      <c r="A583" s="309"/>
      <c r="U583" s="315"/>
      <c r="V583" s="315"/>
      <c r="Y583" s="309"/>
      <c r="Z583" s="309"/>
    </row>
    <row r="584" spans="1:26" x14ac:dyDescent="0.25">
      <c r="A584" s="309"/>
      <c r="U584" s="315"/>
      <c r="V584" s="315"/>
      <c r="Y584" s="309"/>
      <c r="Z584" s="309"/>
    </row>
    <row r="585" spans="1:26" x14ac:dyDescent="0.25">
      <c r="A585" s="309"/>
      <c r="U585" s="315"/>
      <c r="V585" s="315"/>
      <c r="Y585" s="309"/>
      <c r="Z585" s="309"/>
    </row>
    <row r="586" spans="1:26" x14ac:dyDescent="0.25">
      <c r="A586" s="309"/>
      <c r="U586" s="315"/>
      <c r="V586" s="315"/>
      <c r="Y586" s="309"/>
      <c r="Z586" s="309"/>
    </row>
    <row r="587" spans="1:26" x14ac:dyDescent="0.25">
      <c r="A587" s="309"/>
      <c r="U587" s="315"/>
      <c r="V587" s="315"/>
      <c r="Y587" s="309"/>
      <c r="Z587" s="309"/>
    </row>
    <row r="588" spans="1:26" x14ac:dyDescent="0.25">
      <c r="A588" s="309"/>
      <c r="U588" s="315"/>
      <c r="V588" s="315"/>
      <c r="Y588" s="309"/>
      <c r="Z588" s="309"/>
    </row>
    <row r="589" spans="1:26" x14ac:dyDescent="0.25">
      <c r="A589" s="309"/>
      <c r="U589" s="315"/>
      <c r="V589" s="315"/>
      <c r="Y589" s="309"/>
      <c r="Z589" s="309"/>
    </row>
    <row r="590" spans="1:26" x14ac:dyDescent="0.25">
      <c r="A590" s="309"/>
      <c r="U590" s="315"/>
      <c r="V590" s="315"/>
      <c r="Y590" s="309"/>
      <c r="Z590" s="309"/>
    </row>
    <row r="591" spans="1:26" x14ac:dyDescent="0.25">
      <c r="A591" s="309"/>
      <c r="U591" s="315"/>
      <c r="V591" s="315"/>
      <c r="Y591" s="309"/>
      <c r="Z591" s="309"/>
    </row>
    <row r="592" spans="1:26" x14ac:dyDescent="0.25">
      <c r="A592" s="309"/>
      <c r="U592" s="315"/>
      <c r="V592" s="315"/>
      <c r="Y592" s="309"/>
      <c r="Z592" s="309"/>
    </row>
    <row r="593" spans="1:26" x14ac:dyDescent="0.25">
      <c r="A593" s="309"/>
      <c r="U593" s="315"/>
      <c r="V593" s="315"/>
      <c r="Y593" s="309"/>
      <c r="Z593" s="309"/>
    </row>
    <row r="594" spans="1:26" x14ac:dyDescent="0.25">
      <c r="A594" s="309"/>
      <c r="U594" s="315"/>
      <c r="V594" s="315"/>
      <c r="Y594" s="309"/>
      <c r="Z594" s="309"/>
    </row>
    <row r="595" spans="1:26" x14ac:dyDescent="0.25">
      <c r="A595" s="309"/>
      <c r="U595" s="315"/>
      <c r="V595" s="315"/>
      <c r="Y595" s="309"/>
      <c r="Z595" s="309"/>
    </row>
    <row r="596" spans="1:26" x14ac:dyDescent="0.25">
      <c r="A596" s="309"/>
      <c r="U596" s="315"/>
      <c r="V596" s="315"/>
      <c r="Y596" s="309"/>
      <c r="Z596" s="309"/>
    </row>
    <row r="597" spans="1:26" x14ac:dyDescent="0.25">
      <c r="A597" s="309"/>
      <c r="U597" s="315"/>
      <c r="V597" s="315"/>
      <c r="Y597" s="309"/>
      <c r="Z597" s="309"/>
    </row>
    <row r="598" spans="1:26" x14ac:dyDescent="0.25">
      <c r="A598" s="309"/>
      <c r="U598" s="315"/>
      <c r="V598" s="315"/>
      <c r="Y598" s="309"/>
      <c r="Z598" s="309"/>
    </row>
    <row r="599" spans="1:26" x14ac:dyDescent="0.25">
      <c r="A599" s="309"/>
      <c r="U599" s="315"/>
      <c r="V599" s="315"/>
      <c r="Y599" s="309"/>
      <c r="Z599" s="309"/>
    </row>
    <row r="600" spans="1:26" x14ac:dyDescent="0.25">
      <c r="A600" s="309"/>
      <c r="U600" s="315"/>
      <c r="V600" s="315"/>
      <c r="Y600" s="309"/>
      <c r="Z600" s="309"/>
    </row>
    <row r="601" spans="1:26" x14ac:dyDescent="0.25">
      <c r="A601" s="309"/>
      <c r="U601" s="315"/>
      <c r="V601" s="315"/>
      <c r="Y601" s="309"/>
      <c r="Z601" s="309"/>
    </row>
    <row r="602" spans="1:26" x14ac:dyDescent="0.25">
      <c r="A602" s="309"/>
      <c r="U602" s="315"/>
      <c r="V602" s="315"/>
      <c r="Y602" s="309"/>
      <c r="Z602" s="309"/>
    </row>
    <row r="603" spans="1:26" x14ac:dyDescent="0.25">
      <c r="A603" s="309"/>
      <c r="U603" s="315"/>
      <c r="V603" s="315"/>
      <c r="Y603" s="309"/>
      <c r="Z603" s="309"/>
    </row>
    <row r="604" spans="1:26" x14ac:dyDescent="0.25">
      <c r="A604" s="309"/>
      <c r="U604" s="315"/>
      <c r="V604" s="315"/>
      <c r="Y604" s="309"/>
      <c r="Z604" s="309"/>
    </row>
    <row r="605" spans="1:26" x14ac:dyDescent="0.25">
      <c r="A605" s="309"/>
      <c r="U605" s="315"/>
      <c r="V605" s="315"/>
      <c r="Y605" s="309"/>
      <c r="Z605" s="309"/>
    </row>
    <row r="606" spans="1:26" x14ac:dyDescent="0.25">
      <c r="A606" s="309"/>
      <c r="U606" s="315"/>
      <c r="V606" s="315"/>
      <c r="Y606" s="309"/>
      <c r="Z606" s="309"/>
    </row>
    <row r="607" spans="1:26" x14ac:dyDescent="0.25">
      <c r="A607" s="309"/>
      <c r="U607" s="315"/>
      <c r="V607" s="315"/>
      <c r="Y607" s="309"/>
      <c r="Z607" s="309"/>
    </row>
    <row r="608" spans="1:26" x14ac:dyDescent="0.25">
      <c r="A608" s="309"/>
      <c r="U608" s="315"/>
      <c r="V608" s="315"/>
      <c r="Y608" s="309"/>
      <c r="Z608" s="309"/>
    </row>
    <row r="609" spans="1:26" x14ac:dyDescent="0.25">
      <c r="A609" s="309"/>
      <c r="U609" s="315"/>
      <c r="V609" s="315"/>
      <c r="Y609" s="309"/>
      <c r="Z609" s="309"/>
    </row>
    <row r="610" spans="1:26" x14ac:dyDescent="0.25">
      <c r="A610" s="309"/>
      <c r="U610" s="315"/>
      <c r="V610" s="315"/>
      <c r="Y610" s="309"/>
      <c r="Z610" s="309"/>
    </row>
    <row r="611" spans="1:26" x14ac:dyDescent="0.25">
      <c r="A611" s="309"/>
      <c r="U611" s="315"/>
      <c r="V611" s="315"/>
      <c r="Y611" s="309"/>
      <c r="Z611" s="309"/>
    </row>
    <row r="612" spans="1:26" x14ac:dyDescent="0.25">
      <c r="A612" s="309"/>
      <c r="U612" s="315"/>
      <c r="V612" s="315"/>
      <c r="Y612" s="309"/>
      <c r="Z612" s="309"/>
    </row>
    <row r="613" spans="1:26" x14ac:dyDescent="0.25">
      <c r="A613" s="309"/>
      <c r="U613" s="315"/>
      <c r="V613" s="315"/>
      <c r="Y613" s="309"/>
      <c r="Z613" s="309"/>
    </row>
    <row r="614" spans="1:26" x14ac:dyDescent="0.25">
      <c r="A614" s="309"/>
      <c r="U614" s="315"/>
      <c r="V614" s="315"/>
      <c r="Y614" s="309"/>
      <c r="Z614" s="309"/>
    </row>
    <row r="615" spans="1:26" x14ac:dyDescent="0.25">
      <c r="A615" s="309"/>
      <c r="U615" s="315"/>
      <c r="V615" s="315"/>
      <c r="Y615" s="309"/>
      <c r="Z615" s="309"/>
    </row>
    <row r="616" spans="1:26" x14ac:dyDescent="0.25">
      <c r="A616" s="309"/>
      <c r="U616" s="315"/>
      <c r="V616" s="315"/>
      <c r="Y616" s="309"/>
      <c r="Z616" s="309"/>
    </row>
    <row r="617" spans="1:26" x14ac:dyDescent="0.25">
      <c r="A617" s="309"/>
      <c r="U617" s="315"/>
      <c r="V617" s="315"/>
      <c r="Y617" s="309"/>
      <c r="Z617" s="309"/>
    </row>
    <row r="618" spans="1:26" x14ac:dyDescent="0.25">
      <c r="A618" s="309"/>
      <c r="U618" s="315"/>
      <c r="V618" s="315"/>
      <c r="Y618" s="309"/>
      <c r="Z618" s="309"/>
    </row>
    <row r="619" spans="1:26" x14ac:dyDescent="0.25">
      <c r="A619" s="309"/>
      <c r="U619" s="315"/>
      <c r="V619" s="315"/>
      <c r="Y619" s="309"/>
      <c r="Z619" s="309"/>
    </row>
    <row r="620" spans="1:26" x14ac:dyDescent="0.25">
      <c r="A620" s="309"/>
      <c r="U620" s="315"/>
      <c r="V620" s="315"/>
      <c r="Y620" s="309"/>
      <c r="Z620" s="309"/>
    </row>
    <row r="621" spans="1:26" x14ac:dyDescent="0.25">
      <c r="A621" s="309"/>
      <c r="U621" s="315"/>
      <c r="V621" s="315"/>
      <c r="Y621" s="309"/>
      <c r="Z621" s="309"/>
    </row>
    <row r="622" spans="1:26" x14ac:dyDescent="0.25">
      <c r="A622" s="309"/>
      <c r="U622" s="315"/>
      <c r="V622" s="315"/>
      <c r="Y622" s="309"/>
      <c r="Z622" s="309"/>
    </row>
    <row r="623" spans="1:26" x14ac:dyDescent="0.25">
      <c r="A623" s="309"/>
      <c r="U623" s="315"/>
      <c r="V623" s="315"/>
      <c r="Y623" s="309"/>
      <c r="Z623" s="309"/>
    </row>
    <row r="624" spans="1:26" x14ac:dyDescent="0.25">
      <c r="A624" s="309"/>
      <c r="U624" s="315"/>
      <c r="V624" s="315"/>
      <c r="Y624" s="309"/>
      <c r="Z624" s="309"/>
    </row>
    <row r="625" spans="1:26" x14ac:dyDescent="0.25">
      <c r="A625" s="309"/>
      <c r="U625" s="315"/>
      <c r="V625" s="315"/>
      <c r="Y625" s="309"/>
      <c r="Z625" s="309"/>
    </row>
    <row r="626" spans="1:26" x14ac:dyDescent="0.25">
      <c r="A626" s="309"/>
      <c r="U626" s="315"/>
      <c r="V626" s="315"/>
      <c r="Y626" s="309"/>
      <c r="Z626" s="309"/>
    </row>
    <row r="627" spans="1:26" x14ac:dyDescent="0.25">
      <c r="A627" s="309"/>
      <c r="U627" s="315"/>
      <c r="V627" s="315"/>
      <c r="Y627" s="309"/>
      <c r="Z627" s="309"/>
    </row>
    <row r="628" spans="1:26" x14ac:dyDescent="0.25">
      <c r="A628" s="309"/>
      <c r="U628" s="315"/>
      <c r="V628" s="315"/>
      <c r="Y628" s="309"/>
      <c r="Z628" s="309"/>
    </row>
    <row r="629" spans="1:26" x14ac:dyDescent="0.25">
      <c r="A629" s="309"/>
      <c r="U629" s="315"/>
      <c r="V629" s="315"/>
      <c r="Y629" s="309"/>
      <c r="Z629" s="309"/>
    </row>
    <row r="630" spans="1:26" x14ac:dyDescent="0.25">
      <c r="A630" s="309"/>
      <c r="U630" s="315"/>
      <c r="V630" s="315"/>
      <c r="Y630" s="309"/>
      <c r="Z630" s="309"/>
    </row>
    <row r="631" spans="1:26" x14ac:dyDescent="0.25">
      <c r="A631" s="309"/>
      <c r="U631" s="315"/>
      <c r="V631" s="315"/>
      <c r="Y631" s="309"/>
      <c r="Z631" s="309"/>
    </row>
    <row r="632" spans="1:26" x14ac:dyDescent="0.25">
      <c r="A632" s="309"/>
      <c r="U632" s="315"/>
      <c r="V632" s="315"/>
      <c r="Y632" s="309"/>
      <c r="Z632" s="309"/>
    </row>
    <row r="633" spans="1:26" x14ac:dyDescent="0.25">
      <c r="A633" s="309"/>
      <c r="U633" s="315"/>
      <c r="V633" s="315"/>
      <c r="Y633" s="309"/>
      <c r="Z633" s="309"/>
    </row>
    <row r="634" spans="1:26" x14ac:dyDescent="0.25">
      <c r="A634" s="309"/>
      <c r="U634" s="315"/>
      <c r="V634" s="315"/>
      <c r="Y634" s="309"/>
      <c r="Z634" s="309"/>
    </row>
    <row r="635" spans="1:26" x14ac:dyDescent="0.25">
      <c r="A635" s="309"/>
      <c r="U635" s="315"/>
      <c r="V635" s="315"/>
      <c r="Y635" s="309"/>
      <c r="Z635" s="309"/>
    </row>
    <row r="636" spans="1:26" x14ac:dyDescent="0.25">
      <c r="A636" s="309"/>
      <c r="U636" s="315"/>
      <c r="V636" s="315"/>
      <c r="Y636" s="309"/>
      <c r="Z636" s="309"/>
    </row>
    <row r="637" spans="1:26" x14ac:dyDescent="0.25">
      <c r="A637" s="309"/>
      <c r="U637" s="315"/>
      <c r="V637" s="315"/>
      <c r="Y637" s="309"/>
      <c r="Z637" s="309"/>
    </row>
    <row r="638" spans="1:26" x14ac:dyDescent="0.25">
      <c r="A638" s="309"/>
      <c r="U638" s="315"/>
      <c r="V638" s="315"/>
      <c r="Y638" s="309"/>
      <c r="Z638" s="309"/>
    </row>
    <row r="639" spans="1:26" x14ac:dyDescent="0.25">
      <c r="A639" s="309"/>
      <c r="U639" s="315"/>
      <c r="V639" s="315"/>
      <c r="Y639" s="309"/>
      <c r="Z639" s="309"/>
    </row>
    <row r="640" spans="1:26" x14ac:dyDescent="0.25">
      <c r="A640" s="309"/>
      <c r="U640" s="315"/>
      <c r="V640" s="315"/>
      <c r="Y640" s="309"/>
      <c r="Z640" s="309"/>
    </row>
    <row r="641" spans="1:26" x14ac:dyDescent="0.25">
      <c r="A641" s="309"/>
      <c r="U641" s="315"/>
      <c r="V641" s="315"/>
      <c r="Y641" s="309"/>
      <c r="Z641" s="309"/>
    </row>
    <row r="642" spans="1:26" x14ac:dyDescent="0.25">
      <c r="A642" s="309"/>
      <c r="U642" s="315"/>
      <c r="V642" s="315"/>
      <c r="Y642" s="309"/>
      <c r="Z642" s="309"/>
    </row>
    <row r="643" spans="1:26" x14ac:dyDescent="0.25">
      <c r="A643" s="309"/>
      <c r="U643" s="315"/>
      <c r="V643" s="315"/>
      <c r="Y643" s="309"/>
      <c r="Z643" s="309"/>
    </row>
    <row r="644" spans="1:26" x14ac:dyDescent="0.25">
      <c r="A644" s="309"/>
      <c r="U644" s="315"/>
      <c r="V644" s="315"/>
      <c r="Y644" s="309"/>
      <c r="Z644" s="309"/>
    </row>
    <row r="645" spans="1:26" x14ac:dyDescent="0.25">
      <c r="A645" s="309"/>
      <c r="U645" s="315"/>
      <c r="V645" s="315"/>
      <c r="Y645" s="309"/>
      <c r="Z645" s="309"/>
    </row>
    <row r="646" spans="1:26" x14ac:dyDescent="0.25">
      <c r="A646" s="309"/>
      <c r="U646" s="315"/>
      <c r="V646" s="315"/>
      <c r="Y646" s="309"/>
      <c r="Z646" s="309"/>
    </row>
    <row r="647" spans="1:26" x14ac:dyDescent="0.25">
      <c r="A647" s="309"/>
      <c r="U647" s="315"/>
      <c r="V647" s="315"/>
      <c r="Y647" s="309"/>
      <c r="Z647" s="309"/>
    </row>
    <row r="648" spans="1:26" x14ac:dyDescent="0.25">
      <c r="A648" s="309"/>
      <c r="U648" s="315"/>
      <c r="V648" s="315"/>
      <c r="Y648" s="309"/>
      <c r="Z648" s="309"/>
    </row>
    <row r="649" spans="1:26" x14ac:dyDescent="0.25">
      <c r="A649" s="309"/>
      <c r="U649" s="315"/>
      <c r="V649" s="315"/>
      <c r="Y649" s="309"/>
      <c r="Z649" s="309"/>
    </row>
    <row r="650" spans="1:26" x14ac:dyDescent="0.25">
      <c r="A650" s="309"/>
      <c r="U650" s="315"/>
      <c r="V650" s="315"/>
      <c r="Y650" s="309"/>
      <c r="Z650" s="309"/>
    </row>
    <row r="651" spans="1:26" x14ac:dyDescent="0.25">
      <c r="A651" s="309"/>
      <c r="U651" s="315"/>
      <c r="V651" s="315"/>
      <c r="Y651" s="309"/>
      <c r="Z651" s="309"/>
    </row>
    <row r="652" spans="1:26" x14ac:dyDescent="0.25">
      <c r="A652" s="309"/>
      <c r="U652" s="315"/>
      <c r="V652" s="315"/>
      <c r="Y652" s="309"/>
      <c r="Z652" s="309"/>
    </row>
    <row r="653" spans="1:26" x14ac:dyDescent="0.25">
      <c r="A653" s="309"/>
      <c r="U653" s="315"/>
      <c r="V653" s="315"/>
      <c r="Y653" s="309"/>
      <c r="Z653" s="309"/>
    </row>
    <row r="654" spans="1:26" x14ac:dyDescent="0.25">
      <c r="A654" s="309"/>
      <c r="U654" s="315"/>
      <c r="V654" s="315"/>
      <c r="Y654" s="309"/>
      <c r="Z654" s="309"/>
    </row>
    <row r="655" spans="1:26" x14ac:dyDescent="0.25">
      <c r="A655" s="309"/>
      <c r="U655" s="315"/>
      <c r="V655" s="315"/>
      <c r="Y655" s="309"/>
      <c r="Z655" s="309"/>
    </row>
    <row r="656" spans="1:26" x14ac:dyDescent="0.25">
      <c r="A656" s="309"/>
      <c r="U656" s="315"/>
      <c r="V656" s="315"/>
      <c r="Y656" s="309"/>
      <c r="Z656" s="309"/>
    </row>
    <row r="657" spans="1:26" x14ac:dyDescent="0.25">
      <c r="A657" s="309"/>
      <c r="U657" s="315"/>
      <c r="V657" s="315"/>
      <c r="Y657" s="309"/>
      <c r="Z657" s="309"/>
    </row>
    <row r="658" spans="1:26" x14ac:dyDescent="0.25">
      <c r="A658" s="309"/>
      <c r="U658" s="315"/>
      <c r="V658" s="315"/>
      <c r="Y658" s="309"/>
      <c r="Z658" s="309"/>
    </row>
    <row r="659" spans="1:26" x14ac:dyDescent="0.25">
      <c r="A659" s="309"/>
      <c r="U659" s="315"/>
      <c r="V659" s="315"/>
      <c r="Y659" s="309"/>
      <c r="Z659" s="309"/>
    </row>
    <row r="660" spans="1:26" x14ac:dyDescent="0.25">
      <c r="A660" s="309"/>
      <c r="U660" s="315"/>
      <c r="V660" s="315"/>
      <c r="Y660" s="309"/>
      <c r="Z660" s="309"/>
    </row>
    <row r="661" spans="1:26" x14ac:dyDescent="0.25">
      <c r="A661" s="309"/>
      <c r="U661" s="315"/>
      <c r="V661" s="315"/>
      <c r="Y661" s="309"/>
      <c r="Z661" s="309"/>
    </row>
    <row r="662" spans="1:26" x14ac:dyDescent="0.25">
      <c r="A662" s="309"/>
      <c r="U662" s="315"/>
      <c r="V662" s="315"/>
      <c r="Y662" s="309"/>
      <c r="Z662" s="309"/>
    </row>
    <row r="663" spans="1:26" x14ac:dyDescent="0.25">
      <c r="A663" s="309"/>
      <c r="U663" s="315"/>
      <c r="V663" s="315"/>
      <c r="Y663" s="309"/>
      <c r="Z663" s="309"/>
    </row>
    <row r="664" spans="1:26" x14ac:dyDescent="0.25">
      <c r="A664" s="309"/>
      <c r="U664" s="315"/>
      <c r="V664" s="315"/>
      <c r="Y664" s="309"/>
      <c r="Z664" s="309"/>
    </row>
    <row r="665" spans="1:26" x14ac:dyDescent="0.25">
      <c r="A665" s="309"/>
      <c r="U665" s="315"/>
      <c r="V665" s="315"/>
      <c r="Y665" s="309"/>
      <c r="Z665" s="309"/>
    </row>
    <row r="666" spans="1:26" x14ac:dyDescent="0.25">
      <c r="A666" s="309"/>
      <c r="U666" s="315"/>
      <c r="V666" s="315"/>
      <c r="Y666" s="309"/>
      <c r="Z666" s="309"/>
    </row>
    <row r="667" spans="1:26" x14ac:dyDescent="0.25">
      <c r="A667" s="309"/>
      <c r="U667" s="315"/>
      <c r="V667" s="315"/>
      <c r="Y667" s="309"/>
      <c r="Z667" s="309"/>
    </row>
    <row r="668" spans="1:26" x14ac:dyDescent="0.25">
      <c r="A668" s="309"/>
      <c r="U668" s="315"/>
      <c r="V668" s="315"/>
      <c r="Y668" s="309"/>
      <c r="Z668" s="309"/>
    </row>
    <row r="669" spans="1:26" x14ac:dyDescent="0.25">
      <c r="A669" s="309"/>
      <c r="U669" s="315"/>
      <c r="V669" s="315"/>
      <c r="Y669" s="309"/>
      <c r="Z669" s="309"/>
    </row>
    <row r="670" spans="1:26" x14ac:dyDescent="0.25">
      <c r="A670" s="309"/>
      <c r="U670" s="315"/>
      <c r="V670" s="315"/>
      <c r="Y670" s="309"/>
      <c r="Z670" s="309"/>
    </row>
    <row r="671" spans="1:26" x14ac:dyDescent="0.25">
      <c r="A671" s="309"/>
      <c r="U671" s="315"/>
      <c r="V671" s="315"/>
      <c r="Y671" s="309"/>
      <c r="Z671" s="309"/>
    </row>
    <row r="672" spans="1:26" x14ac:dyDescent="0.25">
      <c r="A672" s="309"/>
      <c r="U672" s="315"/>
      <c r="V672" s="315"/>
      <c r="Y672" s="309"/>
      <c r="Z672" s="309"/>
    </row>
    <row r="673" spans="1:26" x14ac:dyDescent="0.25">
      <c r="A673" s="309"/>
      <c r="U673" s="315"/>
      <c r="V673" s="315"/>
      <c r="Y673" s="309"/>
      <c r="Z673" s="309"/>
    </row>
    <row r="674" spans="1:26" x14ac:dyDescent="0.25">
      <c r="A674" s="309"/>
      <c r="U674" s="315"/>
      <c r="V674" s="315"/>
      <c r="Y674" s="309"/>
      <c r="Z674" s="309"/>
    </row>
    <row r="675" spans="1:26" x14ac:dyDescent="0.25">
      <c r="A675" s="309"/>
      <c r="U675" s="315"/>
      <c r="V675" s="315"/>
      <c r="Y675" s="309"/>
      <c r="Z675" s="309"/>
    </row>
    <row r="676" spans="1:26" x14ac:dyDescent="0.25">
      <c r="A676" s="309"/>
      <c r="U676" s="315"/>
      <c r="V676" s="315"/>
      <c r="Y676" s="309"/>
      <c r="Z676" s="309"/>
    </row>
    <row r="677" spans="1:26" x14ac:dyDescent="0.25">
      <c r="A677" s="309"/>
      <c r="U677" s="315"/>
      <c r="V677" s="315"/>
      <c r="Y677" s="309"/>
      <c r="Z677" s="309"/>
    </row>
    <row r="678" spans="1:26" x14ac:dyDescent="0.25">
      <c r="A678" s="309"/>
      <c r="U678" s="315"/>
      <c r="V678" s="315"/>
      <c r="Y678" s="309"/>
      <c r="Z678" s="309"/>
    </row>
    <row r="679" spans="1:26" x14ac:dyDescent="0.25">
      <c r="A679" s="309"/>
      <c r="U679" s="315"/>
      <c r="V679" s="315"/>
      <c r="Y679" s="309"/>
      <c r="Z679" s="309"/>
    </row>
    <row r="680" spans="1:26" x14ac:dyDescent="0.25">
      <c r="A680" s="309"/>
      <c r="U680" s="315"/>
      <c r="V680" s="315"/>
      <c r="Y680" s="309"/>
      <c r="Z680" s="309"/>
    </row>
    <row r="681" spans="1:26" x14ac:dyDescent="0.25">
      <c r="A681" s="309"/>
      <c r="U681" s="315"/>
      <c r="V681" s="315"/>
      <c r="Y681" s="309"/>
      <c r="Z681" s="309"/>
    </row>
    <row r="682" spans="1:26" x14ac:dyDescent="0.25">
      <c r="A682" s="309"/>
      <c r="U682" s="315"/>
      <c r="V682" s="315"/>
      <c r="Y682" s="309"/>
      <c r="Z682" s="309"/>
    </row>
    <row r="683" spans="1:26" x14ac:dyDescent="0.25">
      <c r="A683" s="309"/>
      <c r="U683" s="315"/>
      <c r="V683" s="315"/>
      <c r="Y683" s="309"/>
      <c r="Z683" s="309"/>
    </row>
    <row r="684" spans="1:26" x14ac:dyDescent="0.25">
      <c r="A684" s="309"/>
      <c r="U684" s="315"/>
      <c r="V684" s="315"/>
      <c r="Y684" s="309"/>
      <c r="Z684" s="309"/>
    </row>
    <row r="685" spans="1:26" x14ac:dyDescent="0.25">
      <c r="A685" s="309"/>
      <c r="U685" s="315"/>
      <c r="V685" s="315"/>
      <c r="Y685" s="309"/>
      <c r="Z685" s="309"/>
    </row>
    <row r="686" spans="1:26" x14ac:dyDescent="0.25">
      <c r="A686" s="309"/>
      <c r="U686" s="315"/>
      <c r="V686" s="315"/>
      <c r="Y686" s="309"/>
      <c r="Z686" s="309"/>
    </row>
    <row r="687" spans="1:26" x14ac:dyDescent="0.25">
      <c r="A687" s="309"/>
      <c r="U687" s="315"/>
      <c r="V687" s="315"/>
      <c r="Y687" s="309"/>
      <c r="Z687" s="309"/>
    </row>
    <row r="688" spans="1:26" x14ac:dyDescent="0.25">
      <c r="A688" s="309"/>
      <c r="U688" s="315"/>
      <c r="V688" s="315"/>
      <c r="Y688" s="309"/>
      <c r="Z688" s="309"/>
    </row>
    <row r="689" spans="1:26" x14ac:dyDescent="0.25">
      <c r="A689" s="309"/>
      <c r="U689" s="315"/>
      <c r="V689" s="315"/>
      <c r="Y689" s="309"/>
      <c r="Z689" s="309"/>
    </row>
    <row r="690" spans="1:26" x14ac:dyDescent="0.25">
      <c r="A690" s="309"/>
      <c r="U690" s="315"/>
      <c r="V690" s="315"/>
      <c r="Y690" s="309"/>
      <c r="Z690" s="309"/>
    </row>
    <row r="691" spans="1:26" x14ac:dyDescent="0.25">
      <c r="A691" s="309"/>
      <c r="U691" s="315"/>
      <c r="V691" s="315"/>
      <c r="Y691" s="309"/>
      <c r="Z691" s="309"/>
    </row>
    <row r="692" spans="1:26" x14ac:dyDescent="0.25">
      <c r="A692" s="309"/>
      <c r="U692" s="315"/>
      <c r="V692" s="315"/>
      <c r="Y692" s="309"/>
      <c r="Z692" s="309"/>
    </row>
    <row r="693" spans="1:26" x14ac:dyDescent="0.25">
      <c r="A693" s="309"/>
      <c r="U693" s="315"/>
      <c r="V693" s="315"/>
      <c r="Y693" s="309"/>
      <c r="Z693" s="309"/>
    </row>
    <row r="694" spans="1:26" x14ac:dyDescent="0.25">
      <c r="A694" s="309"/>
      <c r="U694" s="315"/>
      <c r="V694" s="315"/>
      <c r="Y694" s="309"/>
      <c r="Z694" s="309"/>
    </row>
    <row r="695" spans="1:26" x14ac:dyDescent="0.25">
      <c r="A695" s="309"/>
      <c r="U695" s="315"/>
      <c r="V695" s="315"/>
      <c r="Y695" s="309"/>
      <c r="Z695" s="309"/>
    </row>
    <row r="696" spans="1:26" x14ac:dyDescent="0.25">
      <c r="A696" s="309"/>
      <c r="U696" s="315"/>
      <c r="V696" s="315"/>
      <c r="Y696" s="309"/>
      <c r="Z696" s="309"/>
    </row>
    <row r="697" spans="1:26" x14ac:dyDescent="0.25">
      <c r="A697" s="309"/>
      <c r="U697" s="315"/>
      <c r="V697" s="315"/>
      <c r="Y697" s="309"/>
      <c r="Z697" s="309"/>
    </row>
    <row r="698" spans="1:26" x14ac:dyDescent="0.25">
      <c r="A698" s="309"/>
      <c r="U698" s="315"/>
      <c r="V698" s="315"/>
      <c r="Y698" s="309"/>
      <c r="Z698" s="309"/>
    </row>
    <row r="699" spans="1:26" x14ac:dyDescent="0.25">
      <c r="A699" s="309"/>
      <c r="U699" s="315"/>
      <c r="V699" s="315"/>
      <c r="Y699" s="309"/>
      <c r="Z699" s="309"/>
    </row>
    <row r="700" spans="1:26" x14ac:dyDescent="0.25">
      <c r="A700" s="309"/>
      <c r="U700" s="315"/>
      <c r="V700" s="315"/>
      <c r="Y700" s="309"/>
      <c r="Z700" s="309"/>
    </row>
    <row r="701" spans="1:26" x14ac:dyDescent="0.25">
      <c r="A701" s="309"/>
      <c r="U701" s="315"/>
      <c r="V701" s="315"/>
      <c r="Y701" s="309"/>
      <c r="Z701" s="309"/>
    </row>
    <row r="702" spans="1:26" x14ac:dyDescent="0.25">
      <c r="A702" s="309"/>
      <c r="U702" s="315"/>
      <c r="V702" s="315"/>
      <c r="Y702" s="309"/>
      <c r="Z702" s="309"/>
    </row>
    <row r="703" spans="1:26" x14ac:dyDescent="0.25">
      <c r="A703" s="309"/>
      <c r="U703" s="315"/>
      <c r="V703" s="315"/>
      <c r="Y703" s="309"/>
      <c r="Z703" s="309"/>
    </row>
    <row r="704" spans="1:26" x14ac:dyDescent="0.25">
      <c r="A704" s="309"/>
      <c r="U704" s="315"/>
      <c r="V704" s="315"/>
      <c r="Y704" s="309"/>
      <c r="Z704" s="309"/>
    </row>
    <row r="705" spans="1:26" x14ac:dyDescent="0.25">
      <c r="A705" s="309"/>
      <c r="U705" s="315"/>
      <c r="V705" s="315"/>
      <c r="Y705" s="309"/>
      <c r="Z705" s="309"/>
    </row>
    <row r="706" spans="1:26" x14ac:dyDescent="0.25">
      <c r="A706" s="309"/>
      <c r="U706" s="315"/>
      <c r="V706" s="315"/>
      <c r="Y706" s="309"/>
      <c r="Z706" s="309"/>
    </row>
    <row r="707" spans="1:26" x14ac:dyDescent="0.25">
      <c r="A707" s="309"/>
      <c r="U707" s="315"/>
      <c r="V707" s="315"/>
      <c r="Y707" s="309"/>
      <c r="Z707" s="309"/>
    </row>
    <row r="708" spans="1:26" x14ac:dyDescent="0.25">
      <c r="A708" s="309"/>
      <c r="U708" s="315"/>
      <c r="V708" s="315"/>
      <c r="Y708" s="309"/>
      <c r="Z708" s="309"/>
    </row>
    <row r="709" spans="1:26" x14ac:dyDescent="0.25">
      <c r="A709" s="309"/>
      <c r="U709" s="315"/>
      <c r="V709" s="315"/>
      <c r="Y709" s="309"/>
      <c r="Z709" s="309"/>
    </row>
    <row r="710" spans="1:26" x14ac:dyDescent="0.25">
      <c r="A710" s="309"/>
      <c r="U710" s="315"/>
      <c r="V710" s="315"/>
      <c r="Y710" s="309"/>
      <c r="Z710" s="309"/>
    </row>
    <row r="711" spans="1:26" x14ac:dyDescent="0.25">
      <c r="A711" s="309"/>
      <c r="U711" s="315"/>
      <c r="V711" s="315"/>
      <c r="Y711" s="309"/>
      <c r="Z711" s="309"/>
    </row>
    <row r="712" spans="1:26" x14ac:dyDescent="0.25">
      <c r="A712" s="309"/>
      <c r="U712" s="315"/>
      <c r="V712" s="315"/>
      <c r="Y712" s="309"/>
      <c r="Z712" s="309"/>
    </row>
    <row r="713" spans="1:26" x14ac:dyDescent="0.25">
      <c r="A713" s="309"/>
      <c r="U713" s="315"/>
      <c r="V713" s="315"/>
      <c r="Y713" s="309"/>
      <c r="Z713" s="309"/>
    </row>
    <row r="714" spans="1:26" x14ac:dyDescent="0.25">
      <c r="A714" s="309"/>
      <c r="U714" s="315"/>
      <c r="V714" s="315"/>
      <c r="Y714" s="309"/>
      <c r="Z714" s="309"/>
    </row>
    <row r="715" spans="1:26" x14ac:dyDescent="0.25">
      <c r="A715" s="309"/>
      <c r="U715" s="315"/>
      <c r="V715" s="315"/>
      <c r="Y715" s="309"/>
      <c r="Z715" s="309"/>
    </row>
    <row r="716" spans="1:26" x14ac:dyDescent="0.25">
      <c r="A716" s="309"/>
      <c r="U716" s="315"/>
      <c r="V716" s="315"/>
      <c r="Y716" s="309"/>
      <c r="Z716" s="309"/>
    </row>
    <row r="717" spans="1:26" x14ac:dyDescent="0.25">
      <c r="A717" s="309"/>
      <c r="U717" s="315"/>
      <c r="V717" s="315"/>
      <c r="Y717" s="309"/>
      <c r="Z717" s="309"/>
    </row>
    <row r="718" spans="1:26" x14ac:dyDescent="0.25">
      <c r="A718" s="309"/>
      <c r="U718" s="315"/>
      <c r="V718" s="315"/>
      <c r="Y718" s="309"/>
      <c r="Z718" s="309"/>
    </row>
    <row r="719" spans="1:26" x14ac:dyDescent="0.25">
      <c r="A719" s="309"/>
      <c r="U719" s="315"/>
      <c r="V719" s="315"/>
      <c r="Y719" s="309"/>
      <c r="Z719" s="309"/>
    </row>
    <row r="720" spans="1:26" x14ac:dyDescent="0.25">
      <c r="A720" s="309"/>
      <c r="U720" s="315"/>
      <c r="V720" s="315"/>
      <c r="Y720" s="309"/>
      <c r="Z720" s="309"/>
    </row>
    <row r="721" spans="1:26" x14ac:dyDescent="0.25">
      <c r="A721" s="309"/>
      <c r="U721" s="315"/>
      <c r="V721" s="315"/>
      <c r="Y721" s="309"/>
      <c r="Z721" s="309"/>
    </row>
    <row r="722" spans="1:26" x14ac:dyDescent="0.25">
      <c r="A722" s="309"/>
      <c r="U722" s="315"/>
      <c r="V722" s="315"/>
      <c r="Y722" s="309"/>
      <c r="Z722" s="309"/>
    </row>
    <row r="723" spans="1:26" x14ac:dyDescent="0.25">
      <c r="A723" s="309"/>
      <c r="U723" s="315"/>
      <c r="V723" s="315"/>
      <c r="Y723" s="309"/>
      <c r="Z723" s="309"/>
    </row>
    <row r="724" spans="1:26" x14ac:dyDescent="0.25">
      <c r="A724" s="309"/>
      <c r="U724" s="315"/>
      <c r="V724" s="315"/>
      <c r="Y724" s="309"/>
      <c r="Z724" s="309"/>
    </row>
    <row r="725" spans="1:26" x14ac:dyDescent="0.25">
      <c r="A725" s="309"/>
      <c r="U725" s="315"/>
      <c r="V725" s="315"/>
      <c r="Y725" s="309"/>
      <c r="Z725" s="309"/>
    </row>
    <row r="726" spans="1:26" x14ac:dyDescent="0.25">
      <c r="A726" s="309"/>
      <c r="U726" s="315"/>
      <c r="V726" s="315"/>
      <c r="Y726" s="309"/>
      <c r="Z726" s="309"/>
    </row>
    <row r="727" spans="1:26" x14ac:dyDescent="0.25">
      <c r="A727" s="309"/>
      <c r="U727" s="315"/>
      <c r="V727" s="315"/>
      <c r="Y727" s="309"/>
      <c r="Z727" s="309"/>
    </row>
    <row r="728" spans="1:26" x14ac:dyDescent="0.25">
      <c r="A728" s="309"/>
      <c r="U728" s="315"/>
      <c r="V728" s="315"/>
      <c r="Y728" s="309"/>
      <c r="Z728" s="309"/>
    </row>
    <row r="729" spans="1:26" x14ac:dyDescent="0.25">
      <c r="A729" s="309"/>
      <c r="U729" s="315"/>
      <c r="V729" s="315"/>
      <c r="Y729" s="309"/>
      <c r="Z729" s="309"/>
    </row>
    <row r="730" spans="1:26" x14ac:dyDescent="0.25">
      <c r="A730" s="309"/>
      <c r="U730" s="315"/>
      <c r="V730" s="315"/>
      <c r="Y730" s="309"/>
      <c r="Z730" s="309"/>
    </row>
    <row r="731" spans="1:26" x14ac:dyDescent="0.25">
      <c r="A731" s="309"/>
      <c r="U731" s="315"/>
      <c r="V731" s="315"/>
      <c r="Y731" s="309"/>
      <c r="Z731" s="309"/>
    </row>
    <row r="732" spans="1:26" x14ac:dyDescent="0.25">
      <c r="A732" s="309"/>
      <c r="U732" s="315"/>
      <c r="V732" s="315"/>
      <c r="Y732" s="309"/>
      <c r="Z732" s="309"/>
    </row>
    <row r="733" spans="1:26" x14ac:dyDescent="0.25">
      <c r="A733" s="309"/>
      <c r="U733" s="315"/>
      <c r="V733" s="315"/>
      <c r="Y733" s="309"/>
      <c r="Z733" s="309"/>
    </row>
    <row r="734" spans="1:26" x14ac:dyDescent="0.25">
      <c r="A734" s="309"/>
      <c r="U734" s="315"/>
      <c r="V734" s="315"/>
      <c r="Y734" s="309"/>
      <c r="Z734" s="309"/>
    </row>
    <row r="735" spans="1:26" x14ac:dyDescent="0.25">
      <c r="A735" s="309"/>
      <c r="U735" s="315"/>
      <c r="V735" s="315"/>
      <c r="Y735" s="309"/>
      <c r="Z735" s="309"/>
    </row>
    <row r="736" spans="1:26" x14ac:dyDescent="0.25">
      <c r="A736" s="309"/>
      <c r="U736" s="315"/>
      <c r="V736" s="315"/>
      <c r="Y736" s="309"/>
      <c r="Z736" s="309"/>
    </row>
    <row r="737" spans="1:26" x14ac:dyDescent="0.25">
      <c r="A737" s="309"/>
      <c r="U737" s="315"/>
      <c r="V737" s="315"/>
      <c r="Y737" s="309"/>
      <c r="Z737" s="309"/>
    </row>
    <row r="738" spans="1:26" x14ac:dyDescent="0.25">
      <c r="A738" s="309"/>
      <c r="U738" s="315"/>
      <c r="V738" s="315"/>
      <c r="Y738" s="309"/>
      <c r="Z738" s="309"/>
    </row>
    <row r="739" spans="1:26" x14ac:dyDescent="0.25">
      <c r="A739" s="309"/>
      <c r="U739" s="315"/>
      <c r="V739" s="315"/>
      <c r="Y739" s="309"/>
      <c r="Z739" s="309"/>
    </row>
    <row r="740" spans="1:26" x14ac:dyDescent="0.25">
      <c r="A740" s="309"/>
      <c r="U740" s="315"/>
      <c r="V740" s="315"/>
      <c r="Y740" s="309"/>
      <c r="Z740" s="309"/>
    </row>
    <row r="741" spans="1:26" x14ac:dyDescent="0.25">
      <c r="A741" s="309"/>
      <c r="U741" s="315"/>
      <c r="V741" s="315"/>
      <c r="Y741" s="309"/>
      <c r="Z741" s="309"/>
    </row>
    <row r="742" spans="1:26" x14ac:dyDescent="0.25">
      <c r="A742" s="309"/>
      <c r="U742" s="315"/>
      <c r="V742" s="315"/>
      <c r="Y742" s="309"/>
      <c r="Z742" s="309"/>
    </row>
    <row r="743" spans="1:26" x14ac:dyDescent="0.25">
      <c r="A743" s="309"/>
      <c r="U743" s="315"/>
      <c r="V743" s="315"/>
      <c r="Y743" s="309"/>
      <c r="Z743" s="309"/>
    </row>
    <row r="744" spans="1:26" x14ac:dyDescent="0.25">
      <c r="A744" s="309"/>
      <c r="U744" s="315"/>
      <c r="V744" s="315"/>
      <c r="Y744" s="309"/>
      <c r="Z744" s="309"/>
    </row>
    <row r="745" spans="1:26" x14ac:dyDescent="0.25">
      <c r="A745" s="309"/>
      <c r="U745" s="315"/>
      <c r="V745" s="315"/>
      <c r="Y745" s="309"/>
      <c r="Z745" s="309"/>
    </row>
    <row r="746" spans="1:26" x14ac:dyDescent="0.25">
      <c r="A746" s="309"/>
      <c r="U746" s="315"/>
      <c r="V746" s="315"/>
      <c r="Y746" s="309"/>
      <c r="Z746" s="309"/>
    </row>
    <row r="747" spans="1:26" x14ac:dyDescent="0.25">
      <c r="A747" s="309"/>
      <c r="U747" s="315"/>
      <c r="V747" s="315"/>
      <c r="Y747" s="309"/>
      <c r="Z747" s="309"/>
    </row>
    <row r="748" spans="1:26" x14ac:dyDescent="0.25">
      <c r="A748" s="309"/>
      <c r="U748" s="315"/>
      <c r="V748" s="315"/>
      <c r="Y748" s="309"/>
      <c r="Z748" s="309"/>
    </row>
    <row r="749" spans="1:26" x14ac:dyDescent="0.25">
      <c r="A749" s="309"/>
      <c r="U749" s="315"/>
      <c r="V749" s="315"/>
      <c r="Y749" s="309"/>
      <c r="Z749" s="309"/>
    </row>
    <row r="750" spans="1:26" x14ac:dyDescent="0.25">
      <c r="A750" s="309"/>
      <c r="U750" s="315"/>
      <c r="V750" s="315"/>
      <c r="Y750" s="309"/>
      <c r="Z750" s="309"/>
    </row>
    <row r="751" spans="1:26" x14ac:dyDescent="0.25">
      <c r="A751" s="309"/>
      <c r="U751" s="315"/>
      <c r="V751" s="315"/>
      <c r="Y751" s="309"/>
      <c r="Z751" s="309"/>
    </row>
    <row r="752" spans="1:26" x14ac:dyDescent="0.25">
      <c r="A752" s="309"/>
      <c r="U752" s="315"/>
      <c r="V752" s="315"/>
      <c r="Y752" s="309"/>
      <c r="Z752" s="309"/>
    </row>
    <row r="753" spans="1:26" x14ac:dyDescent="0.25">
      <c r="A753" s="309"/>
      <c r="U753" s="315"/>
      <c r="V753" s="315"/>
      <c r="Y753" s="309"/>
      <c r="Z753" s="309"/>
    </row>
    <row r="754" spans="1:26" x14ac:dyDescent="0.25">
      <c r="A754" s="309"/>
      <c r="U754" s="315"/>
      <c r="V754" s="315"/>
      <c r="Y754" s="309"/>
      <c r="Z754" s="309"/>
    </row>
    <row r="755" spans="1:26" x14ac:dyDescent="0.25">
      <c r="A755" s="309"/>
      <c r="U755" s="315"/>
      <c r="V755" s="315"/>
      <c r="Y755" s="309"/>
      <c r="Z755" s="309"/>
    </row>
    <row r="756" spans="1:26" x14ac:dyDescent="0.25">
      <c r="A756" s="309"/>
      <c r="U756" s="315"/>
      <c r="V756" s="315"/>
      <c r="Y756" s="309"/>
      <c r="Z756" s="309"/>
    </row>
    <row r="757" spans="1:26" x14ac:dyDescent="0.25">
      <c r="A757" s="309"/>
      <c r="U757" s="315"/>
      <c r="V757" s="315"/>
      <c r="Y757" s="309"/>
      <c r="Z757" s="309"/>
    </row>
    <row r="758" spans="1:26" x14ac:dyDescent="0.25">
      <c r="A758" s="309"/>
      <c r="U758" s="315"/>
      <c r="V758" s="315"/>
      <c r="Y758" s="309"/>
      <c r="Z758" s="309"/>
    </row>
    <row r="759" spans="1:26" x14ac:dyDescent="0.25">
      <c r="A759" s="309"/>
      <c r="U759" s="315"/>
      <c r="V759" s="315"/>
      <c r="Y759" s="309"/>
      <c r="Z759" s="309"/>
    </row>
    <row r="760" spans="1:26" x14ac:dyDescent="0.25">
      <c r="A760" s="309"/>
      <c r="U760" s="315"/>
      <c r="V760" s="315"/>
      <c r="Y760" s="309"/>
      <c r="Z760" s="309"/>
    </row>
    <row r="761" spans="1:26" x14ac:dyDescent="0.25">
      <c r="A761" s="309"/>
      <c r="U761" s="315"/>
      <c r="V761" s="315"/>
      <c r="Y761" s="309"/>
      <c r="Z761" s="309"/>
    </row>
    <row r="762" spans="1:26" x14ac:dyDescent="0.25">
      <c r="A762" s="309"/>
      <c r="U762" s="315"/>
      <c r="V762" s="315"/>
      <c r="Y762" s="309"/>
      <c r="Z762" s="309"/>
    </row>
    <row r="763" spans="1:26" x14ac:dyDescent="0.25">
      <c r="A763" s="309"/>
      <c r="U763" s="315"/>
      <c r="V763" s="315"/>
      <c r="Y763" s="309"/>
      <c r="Z763" s="309"/>
    </row>
    <row r="764" spans="1:26" x14ac:dyDescent="0.25">
      <c r="A764" s="309"/>
      <c r="U764" s="315"/>
      <c r="V764" s="315"/>
      <c r="Y764" s="309"/>
      <c r="Z764" s="309"/>
    </row>
    <row r="765" spans="1:26" x14ac:dyDescent="0.25">
      <c r="A765" s="309"/>
      <c r="U765" s="315"/>
      <c r="V765" s="315"/>
      <c r="Y765" s="309"/>
      <c r="Z765" s="309"/>
    </row>
    <row r="766" spans="1:26" x14ac:dyDescent="0.25">
      <c r="A766" s="309"/>
      <c r="U766" s="315"/>
      <c r="V766" s="315"/>
      <c r="Y766" s="309"/>
      <c r="Z766" s="309"/>
    </row>
    <row r="767" spans="1:26" x14ac:dyDescent="0.25">
      <c r="A767" s="309"/>
      <c r="U767" s="315"/>
      <c r="V767" s="315"/>
      <c r="Y767" s="309"/>
      <c r="Z767" s="309"/>
    </row>
    <row r="768" spans="1:26" x14ac:dyDescent="0.25">
      <c r="A768" s="309"/>
      <c r="U768" s="315"/>
      <c r="V768" s="315"/>
      <c r="Y768" s="309"/>
      <c r="Z768" s="309"/>
    </row>
    <row r="769" spans="1:26" x14ac:dyDescent="0.25">
      <c r="A769" s="309"/>
      <c r="U769" s="315"/>
      <c r="V769" s="315"/>
      <c r="Y769" s="309"/>
      <c r="Z769" s="309"/>
    </row>
    <row r="770" spans="1:26" x14ac:dyDescent="0.25">
      <c r="A770" s="315"/>
      <c r="U770" s="315"/>
      <c r="V770" s="315"/>
      <c r="Y770" s="315"/>
      <c r="Z770" s="315"/>
    </row>
    <row r="771" spans="1:26" x14ac:dyDescent="0.25">
      <c r="A771" s="315"/>
      <c r="U771" s="315"/>
      <c r="V771" s="315"/>
      <c r="Y771" s="315"/>
      <c r="Z771" s="315"/>
    </row>
    <row r="772" spans="1:26" x14ac:dyDescent="0.25">
      <c r="A772" s="315"/>
      <c r="U772" s="315"/>
      <c r="V772" s="315"/>
      <c r="Y772" s="315"/>
      <c r="Z772" s="315"/>
    </row>
    <row r="773" spans="1:26" x14ac:dyDescent="0.25">
      <c r="A773" s="315"/>
      <c r="U773" s="315"/>
      <c r="V773" s="315"/>
      <c r="Y773" s="315"/>
      <c r="Z773" s="315"/>
    </row>
    <row r="774" spans="1:26" x14ac:dyDescent="0.25">
      <c r="A774" s="315"/>
      <c r="U774" s="315"/>
      <c r="V774" s="315"/>
      <c r="Y774" s="315"/>
      <c r="Z774" s="315"/>
    </row>
    <row r="775" spans="1:26" x14ac:dyDescent="0.25">
      <c r="A775" s="315"/>
      <c r="U775" s="315"/>
      <c r="V775" s="315"/>
      <c r="Y775" s="315"/>
      <c r="Z775" s="315"/>
    </row>
    <row r="776" spans="1:26" x14ac:dyDescent="0.25">
      <c r="A776" s="315"/>
      <c r="U776" s="315"/>
      <c r="V776" s="315"/>
      <c r="Y776" s="315"/>
      <c r="Z776" s="315"/>
    </row>
    <row r="777" spans="1:26" x14ac:dyDescent="0.25">
      <c r="A777" s="315"/>
      <c r="U777" s="315"/>
      <c r="V777" s="315"/>
      <c r="Y777" s="315"/>
      <c r="Z777" s="315"/>
    </row>
    <row r="778" spans="1:26" x14ac:dyDescent="0.25">
      <c r="A778" s="315"/>
      <c r="U778" s="315"/>
      <c r="V778" s="315"/>
      <c r="Y778" s="315"/>
      <c r="Z778" s="315"/>
    </row>
  </sheetData>
  <sortState xmlns:xlrd2="http://schemas.microsoft.com/office/spreadsheetml/2017/richdata2" ref="A2:AA54">
    <sortCondition ref="J2:J54"/>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67BE8-2267-46F8-823E-1259E03BEBCA}">
  <sheetPr codeName="ws_StaffingEmail">
    <tabColor rgb="FFFFC000"/>
  </sheetPr>
  <dimension ref="A1:N195"/>
  <sheetViews>
    <sheetView topLeftCell="A4" workbookViewId="0">
      <selection activeCell="Q133" sqref="Q133:Q185"/>
    </sheetView>
  </sheetViews>
  <sheetFormatPr defaultRowHeight="15" x14ac:dyDescent="0.25"/>
  <cols>
    <col min="1" max="10" width="15.5703125" customWidth="1"/>
    <col min="11" max="12" width="13.140625" bestFit="1" customWidth="1"/>
  </cols>
  <sheetData>
    <row r="1" spans="1:12" ht="24" x14ac:dyDescent="0.25">
      <c r="A1" s="10" t="s">
        <v>0</v>
      </c>
      <c r="B1" s="10" t="s">
        <v>4103</v>
      </c>
      <c r="C1" s="10" t="s">
        <v>87</v>
      </c>
      <c r="D1" s="10" t="s">
        <v>2</v>
      </c>
      <c r="E1" s="10" t="s">
        <v>38</v>
      </c>
      <c r="F1" s="11" t="s">
        <v>88</v>
      </c>
      <c r="G1" s="11" t="s">
        <v>89</v>
      </c>
      <c r="H1" s="10" t="s">
        <v>76</v>
      </c>
      <c r="I1" s="10" t="s">
        <v>5</v>
      </c>
      <c r="J1" s="10" t="s">
        <v>93</v>
      </c>
      <c r="K1" s="10" t="s">
        <v>4104</v>
      </c>
      <c r="L1" s="10" t="s">
        <v>4105</v>
      </c>
    </row>
    <row r="2" spans="1:12" ht="15" customHeight="1" x14ac:dyDescent="0.25">
      <c r="A2" s="353" t="s">
        <v>680</v>
      </c>
      <c r="B2" s="353" t="s">
        <v>4278</v>
      </c>
      <c r="C2" s="353" t="s">
        <v>222</v>
      </c>
      <c r="D2" s="353" t="s">
        <v>223</v>
      </c>
      <c r="E2" s="353" t="s">
        <v>36</v>
      </c>
      <c r="F2" s="359">
        <v>22</v>
      </c>
      <c r="G2" s="14">
        <v>6</v>
      </c>
      <c r="H2" s="13" t="s">
        <v>4433</v>
      </c>
      <c r="I2" s="353" t="s">
        <v>158</v>
      </c>
      <c r="J2" s="353" t="s">
        <v>4273</v>
      </c>
      <c r="K2" s="356">
        <v>0.60416666666666663</v>
      </c>
      <c r="L2" s="356">
        <v>0.79166666666666663</v>
      </c>
    </row>
    <row r="3" spans="1:12" ht="15" customHeight="1" x14ac:dyDescent="0.25">
      <c r="A3" s="354"/>
      <c r="B3" s="354"/>
      <c r="C3" s="354"/>
      <c r="D3" s="354"/>
      <c r="E3" s="354"/>
      <c r="F3" s="361"/>
      <c r="G3" s="14">
        <v>8</v>
      </c>
      <c r="H3" s="13" t="s">
        <v>158</v>
      </c>
      <c r="I3" s="354"/>
      <c r="J3" s="354"/>
      <c r="K3" s="357"/>
      <c r="L3" s="357"/>
    </row>
    <row r="4" spans="1:12" ht="15" customHeight="1" x14ac:dyDescent="0.25">
      <c r="A4" s="355"/>
      <c r="B4" s="355"/>
      <c r="C4" s="355"/>
      <c r="D4" s="355"/>
      <c r="E4" s="355"/>
      <c r="F4" s="360"/>
      <c r="G4" s="14">
        <v>8</v>
      </c>
      <c r="H4" s="13" t="s">
        <v>160</v>
      </c>
      <c r="I4" s="355"/>
      <c r="J4" s="355"/>
      <c r="K4" s="358"/>
      <c r="L4" s="358"/>
    </row>
    <row r="5" spans="1:12" ht="15" customHeight="1" x14ac:dyDescent="0.25">
      <c r="A5" s="353" t="s">
        <v>4479</v>
      </c>
      <c r="B5" s="353" t="s">
        <v>650</v>
      </c>
      <c r="C5" s="353" t="s">
        <v>4483</v>
      </c>
      <c r="D5" s="353" t="s">
        <v>4484</v>
      </c>
      <c r="E5" s="353" t="s">
        <v>35</v>
      </c>
      <c r="F5" s="359">
        <v>12</v>
      </c>
      <c r="G5" s="14">
        <v>4</v>
      </c>
      <c r="H5" s="13" t="s">
        <v>4447</v>
      </c>
      <c r="I5" s="353" t="s">
        <v>441</v>
      </c>
      <c r="J5" s="353" t="s">
        <v>4379</v>
      </c>
      <c r="K5" s="356">
        <v>0.60416666666666663</v>
      </c>
      <c r="L5" s="356">
        <v>0.79166666666666663</v>
      </c>
    </row>
    <row r="6" spans="1:12" ht="24" customHeight="1" x14ac:dyDescent="0.25">
      <c r="A6" s="355"/>
      <c r="B6" s="355"/>
      <c r="C6" s="355"/>
      <c r="D6" s="355"/>
      <c r="E6" s="355"/>
      <c r="F6" s="360"/>
      <c r="G6" s="14">
        <v>8</v>
      </c>
      <c r="H6" s="13" t="s">
        <v>4391</v>
      </c>
      <c r="I6" s="355"/>
      <c r="J6" s="355"/>
      <c r="K6" s="358"/>
      <c r="L6" s="358"/>
    </row>
    <row r="7" spans="1:12" ht="15" customHeight="1" x14ac:dyDescent="0.25">
      <c r="A7" s="13" t="s">
        <v>4486</v>
      </c>
      <c r="B7" s="13" t="s">
        <v>650</v>
      </c>
      <c r="C7" s="13" t="s">
        <v>4490</v>
      </c>
      <c r="D7" s="13" t="s">
        <v>4491</v>
      </c>
      <c r="E7" s="13" t="s">
        <v>36</v>
      </c>
      <c r="F7" s="14">
        <v>8</v>
      </c>
      <c r="G7" s="14">
        <v>8</v>
      </c>
      <c r="H7" s="13" t="s">
        <v>167</v>
      </c>
      <c r="I7" s="13" t="s">
        <v>162</v>
      </c>
      <c r="J7" s="13" t="s">
        <v>4273</v>
      </c>
      <c r="K7" s="314">
        <v>0.60416666666666663</v>
      </c>
      <c r="L7" s="314">
        <v>0.79166666666666663</v>
      </c>
    </row>
    <row r="8" spans="1:12" ht="15" customHeight="1" x14ac:dyDescent="0.25">
      <c r="A8" s="13" t="s">
        <v>4493</v>
      </c>
      <c r="B8" s="13" t="s">
        <v>226</v>
      </c>
      <c r="C8" s="13" t="s">
        <v>4496</v>
      </c>
      <c r="D8" s="13" t="s">
        <v>4497</v>
      </c>
      <c r="E8" s="13" t="s">
        <v>45</v>
      </c>
      <c r="F8" s="14">
        <v>4</v>
      </c>
      <c r="G8" s="14">
        <v>4</v>
      </c>
      <c r="H8" s="13" t="s">
        <v>208</v>
      </c>
      <c r="I8" s="13" t="s">
        <v>210</v>
      </c>
      <c r="J8" s="13" t="s">
        <v>4412</v>
      </c>
      <c r="K8" s="314">
        <v>0.60416666666666663</v>
      </c>
      <c r="L8" s="314">
        <v>0.79166666666666663</v>
      </c>
    </row>
    <row r="9" spans="1:12" ht="15" customHeight="1" x14ac:dyDescent="0.25">
      <c r="A9" s="353" t="s">
        <v>4499</v>
      </c>
      <c r="B9" s="353" t="s">
        <v>226</v>
      </c>
      <c r="C9" s="353" t="s">
        <v>4502</v>
      </c>
      <c r="D9" s="353" t="s">
        <v>4503</v>
      </c>
      <c r="E9" s="353" t="s">
        <v>35</v>
      </c>
      <c r="F9" s="359">
        <v>21</v>
      </c>
      <c r="G9" s="14">
        <v>5</v>
      </c>
      <c r="H9" s="13" t="s">
        <v>4457</v>
      </c>
      <c r="I9" s="353" t="s">
        <v>177</v>
      </c>
      <c r="J9" s="353" t="s">
        <v>4352</v>
      </c>
      <c r="K9" s="356">
        <v>0.60416666666666663</v>
      </c>
      <c r="L9" s="356">
        <v>0.79166666666666663</v>
      </c>
    </row>
    <row r="10" spans="1:12" ht="15" customHeight="1" x14ac:dyDescent="0.25">
      <c r="A10" s="354"/>
      <c r="B10" s="354"/>
      <c r="C10" s="354"/>
      <c r="D10" s="354"/>
      <c r="E10" s="354"/>
      <c r="F10" s="361"/>
      <c r="G10" s="14">
        <v>8</v>
      </c>
      <c r="H10" s="13" t="s">
        <v>4321</v>
      </c>
      <c r="I10" s="354"/>
      <c r="J10" s="354"/>
      <c r="K10" s="357"/>
      <c r="L10" s="357"/>
    </row>
    <row r="11" spans="1:12" ht="15" customHeight="1" x14ac:dyDescent="0.25">
      <c r="A11" s="355"/>
      <c r="B11" s="355"/>
      <c r="C11" s="355"/>
      <c r="D11" s="355"/>
      <c r="E11" s="355"/>
      <c r="F11" s="360"/>
      <c r="G11" s="14">
        <v>8</v>
      </c>
      <c r="H11" s="13" t="s">
        <v>4377</v>
      </c>
      <c r="I11" s="355"/>
      <c r="J11" s="355"/>
      <c r="K11" s="358"/>
      <c r="L11" s="358"/>
    </row>
    <row r="12" spans="1:12" ht="15" customHeight="1" x14ac:dyDescent="0.25">
      <c r="A12" s="13" t="s">
        <v>4504</v>
      </c>
      <c r="B12" s="13" t="s">
        <v>226</v>
      </c>
      <c r="C12" s="13" t="s">
        <v>4506</v>
      </c>
      <c r="D12" s="13" t="s">
        <v>4507</v>
      </c>
      <c r="E12" s="13" t="s">
        <v>43</v>
      </c>
      <c r="F12" s="14">
        <v>7.5</v>
      </c>
      <c r="G12" s="14">
        <v>7.5</v>
      </c>
      <c r="H12" s="13" t="s">
        <v>4385</v>
      </c>
      <c r="I12" s="13" t="s">
        <v>4385</v>
      </c>
      <c r="J12" s="13" t="s">
        <v>169</v>
      </c>
      <c r="K12" s="314">
        <v>0.60416666666666663</v>
      </c>
      <c r="L12" s="314">
        <v>0.79166666666666663</v>
      </c>
    </row>
    <row r="13" spans="1:12" ht="15" customHeight="1" x14ac:dyDescent="0.25">
      <c r="A13" s="13" t="s">
        <v>4508</v>
      </c>
      <c r="B13" s="13" t="s">
        <v>4510</v>
      </c>
      <c r="C13" s="13" t="s">
        <v>4513</v>
      </c>
      <c r="D13" s="13" t="s">
        <v>4514</v>
      </c>
      <c r="E13" s="13" t="s">
        <v>45</v>
      </c>
      <c r="F13" s="14">
        <v>4</v>
      </c>
      <c r="G13" s="14">
        <v>4</v>
      </c>
      <c r="H13" s="13" t="s">
        <v>4400</v>
      </c>
      <c r="I13" s="13" t="s">
        <v>4352</v>
      </c>
      <c r="J13" s="13" t="s">
        <v>4352</v>
      </c>
      <c r="K13" s="314">
        <v>0.60416666666666663</v>
      </c>
      <c r="L13" s="314">
        <v>0.79166666666666663</v>
      </c>
    </row>
    <row r="14" spans="1:12" ht="15" customHeight="1" x14ac:dyDescent="0.25">
      <c r="A14" s="13" t="s">
        <v>4516</v>
      </c>
      <c r="B14" s="13" t="s">
        <v>4033</v>
      </c>
      <c r="C14" s="13" t="s">
        <v>4520</v>
      </c>
      <c r="D14" s="13" t="s">
        <v>4521</v>
      </c>
      <c r="E14" s="13" t="s">
        <v>120</v>
      </c>
      <c r="F14" s="14">
        <v>2</v>
      </c>
      <c r="G14" s="14">
        <v>2</v>
      </c>
      <c r="H14" s="13" t="s">
        <v>134</v>
      </c>
      <c r="I14" s="13" t="s">
        <v>206</v>
      </c>
      <c r="J14" s="13" t="s">
        <v>212</v>
      </c>
      <c r="K14" s="314">
        <v>0.60416666666666663</v>
      </c>
      <c r="L14" s="314">
        <v>0.79166666666666663</v>
      </c>
    </row>
    <row r="15" spans="1:12" ht="15" customHeight="1" x14ac:dyDescent="0.25">
      <c r="A15" s="353" t="s">
        <v>4523</v>
      </c>
      <c r="B15" s="353" t="s">
        <v>650</v>
      </c>
      <c r="C15" s="353" t="s">
        <v>4527</v>
      </c>
      <c r="D15" s="353" t="s">
        <v>4528</v>
      </c>
      <c r="E15" s="353" t="s">
        <v>120</v>
      </c>
      <c r="F15" s="359">
        <v>15.5</v>
      </c>
      <c r="G15" s="14">
        <v>7.5</v>
      </c>
      <c r="H15" s="13" t="s">
        <v>4476</v>
      </c>
      <c r="I15" s="353" t="s">
        <v>4276</v>
      </c>
      <c r="J15" s="353" t="s">
        <v>169</v>
      </c>
      <c r="K15" s="356">
        <v>0.60416666666666663</v>
      </c>
      <c r="L15" s="356">
        <v>0.79166666666666663</v>
      </c>
    </row>
    <row r="16" spans="1:12" ht="24" x14ac:dyDescent="0.25">
      <c r="A16" s="355"/>
      <c r="B16" s="355"/>
      <c r="C16" s="355"/>
      <c r="D16" s="355"/>
      <c r="E16" s="355"/>
      <c r="F16" s="360"/>
      <c r="G16" s="14">
        <v>8</v>
      </c>
      <c r="H16" s="13" t="s">
        <v>4276</v>
      </c>
      <c r="I16" s="355"/>
      <c r="J16" s="355"/>
      <c r="K16" s="358"/>
      <c r="L16" s="358"/>
    </row>
    <row r="17" spans="1:14" ht="24" x14ac:dyDescent="0.25">
      <c r="A17" s="13" t="s">
        <v>4530</v>
      </c>
      <c r="B17" s="13" t="s">
        <v>4033</v>
      </c>
      <c r="C17" s="13" t="s">
        <v>4533</v>
      </c>
      <c r="D17" s="13" t="s">
        <v>4534</v>
      </c>
      <c r="E17" s="13" t="s">
        <v>4311</v>
      </c>
      <c r="F17" s="14">
        <v>6.5</v>
      </c>
      <c r="G17" s="14">
        <v>6.5</v>
      </c>
      <c r="H17" s="13" t="s">
        <v>4407</v>
      </c>
      <c r="I17" s="13" t="s">
        <v>166</v>
      </c>
      <c r="J17" s="13" t="s">
        <v>4273</v>
      </c>
      <c r="K17" s="314">
        <v>0.60416666666666663</v>
      </c>
      <c r="L17" s="314">
        <v>0.79166666666666663</v>
      </c>
    </row>
    <row r="18" spans="1:14" ht="15" customHeight="1" x14ac:dyDescent="0.25">
      <c r="A18" s="353" t="s">
        <v>4535</v>
      </c>
      <c r="B18" s="353" t="s">
        <v>4537</v>
      </c>
      <c r="C18" s="353" t="s">
        <v>4540</v>
      </c>
      <c r="D18" s="353" t="s">
        <v>4541</v>
      </c>
      <c r="E18" s="353" t="s">
        <v>34</v>
      </c>
      <c r="F18" s="359">
        <v>26</v>
      </c>
      <c r="G18" s="14">
        <v>4</v>
      </c>
      <c r="H18" s="13" t="s">
        <v>4474</v>
      </c>
      <c r="I18" s="353" t="s">
        <v>165</v>
      </c>
      <c r="J18" s="353" t="s">
        <v>169</v>
      </c>
      <c r="K18" s="356">
        <v>0.60416666666666663</v>
      </c>
      <c r="L18" s="356">
        <v>0.79166666666666663</v>
      </c>
    </row>
    <row r="19" spans="1:14" ht="24" x14ac:dyDescent="0.25">
      <c r="A19" s="354"/>
      <c r="B19" s="354"/>
      <c r="C19" s="354"/>
      <c r="D19" s="354"/>
      <c r="E19" s="354"/>
      <c r="F19" s="361"/>
      <c r="G19" s="14">
        <v>8</v>
      </c>
      <c r="H19" s="13" t="s">
        <v>4348</v>
      </c>
      <c r="I19" s="354"/>
      <c r="J19" s="354"/>
      <c r="K19" s="357"/>
      <c r="L19" s="357"/>
    </row>
    <row r="20" spans="1:14" ht="24" customHeight="1" x14ac:dyDescent="0.25">
      <c r="A20" s="354"/>
      <c r="B20" s="354"/>
      <c r="C20" s="354"/>
      <c r="D20" s="354"/>
      <c r="E20" s="354"/>
      <c r="F20" s="361"/>
      <c r="G20" s="14">
        <v>2</v>
      </c>
      <c r="H20" s="13" t="s">
        <v>134</v>
      </c>
      <c r="I20" s="354"/>
      <c r="J20" s="354"/>
      <c r="K20" s="357"/>
      <c r="L20" s="357"/>
      <c r="N20" s="49"/>
    </row>
    <row r="21" spans="1:14" x14ac:dyDescent="0.25">
      <c r="A21" s="354"/>
      <c r="B21" s="354"/>
      <c r="C21" s="354"/>
      <c r="D21" s="354"/>
      <c r="E21" s="354"/>
      <c r="F21" s="361"/>
      <c r="G21" s="14">
        <v>4</v>
      </c>
      <c r="H21" s="13" t="s">
        <v>4372</v>
      </c>
      <c r="I21" s="354"/>
      <c r="J21" s="354"/>
      <c r="K21" s="357"/>
      <c r="L21" s="357"/>
    </row>
    <row r="22" spans="1:14" x14ac:dyDescent="0.25">
      <c r="A22" s="354"/>
      <c r="B22" s="354"/>
      <c r="C22" s="354"/>
      <c r="D22" s="354"/>
      <c r="E22" s="354"/>
      <c r="F22" s="361"/>
      <c r="G22" s="14">
        <v>4</v>
      </c>
      <c r="H22" s="13" t="s">
        <v>4428</v>
      </c>
      <c r="I22" s="354"/>
      <c r="J22" s="354"/>
      <c r="K22" s="357"/>
      <c r="L22" s="357"/>
    </row>
    <row r="23" spans="1:14" x14ac:dyDescent="0.25">
      <c r="A23" s="355"/>
      <c r="B23" s="355"/>
      <c r="C23" s="355"/>
      <c r="D23" s="355"/>
      <c r="E23" s="355"/>
      <c r="F23" s="360"/>
      <c r="G23" s="14">
        <v>4</v>
      </c>
      <c r="H23" s="13" t="s">
        <v>4373</v>
      </c>
      <c r="I23" s="355"/>
      <c r="J23" s="355"/>
      <c r="K23" s="358"/>
      <c r="L23" s="358"/>
    </row>
    <row r="24" spans="1:14" ht="24" customHeight="1" x14ac:dyDescent="0.25">
      <c r="A24" s="13" t="s">
        <v>4543</v>
      </c>
      <c r="B24" s="13" t="s">
        <v>650</v>
      </c>
      <c r="C24" s="13" t="s">
        <v>4547</v>
      </c>
      <c r="D24" s="13" t="s">
        <v>4548</v>
      </c>
      <c r="E24" s="13" t="s">
        <v>43</v>
      </c>
      <c r="F24" s="14">
        <v>6.5</v>
      </c>
      <c r="G24" s="14">
        <v>6.5</v>
      </c>
      <c r="H24" s="13" t="s">
        <v>4461</v>
      </c>
      <c r="I24" s="13" t="s">
        <v>200</v>
      </c>
      <c r="J24" s="13" t="s">
        <v>169</v>
      </c>
      <c r="K24" s="314">
        <v>0.60416666666666663</v>
      </c>
      <c r="L24" s="314">
        <v>0.79166666666666663</v>
      </c>
    </row>
    <row r="25" spans="1:14" x14ac:dyDescent="0.25">
      <c r="A25" s="353" t="s">
        <v>4550</v>
      </c>
      <c r="B25" s="353" t="s">
        <v>4033</v>
      </c>
      <c r="C25" s="353" t="s">
        <v>4552</v>
      </c>
      <c r="D25" s="353" t="s">
        <v>4553</v>
      </c>
      <c r="E25" s="353" t="s">
        <v>36</v>
      </c>
      <c r="F25" s="359">
        <v>21</v>
      </c>
      <c r="G25" s="14">
        <v>4</v>
      </c>
      <c r="H25" s="13" t="s">
        <v>4326</v>
      </c>
      <c r="I25" s="353" t="s">
        <v>4276</v>
      </c>
      <c r="J25" s="353" t="s">
        <v>4273</v>
      </c>
      <c r="K25" s="356">
        <v>0.60416666666666663</v>
      </c>
      <c r="L25" s="356">
        <v>0.79166666666666663</v>
      </c>
    </row>
    <row r="26" spans="1:14" ht="24" x14ac:dyDescent="0.25">
      <c r="A26" s="354"/>
      <c r="B26" s="354"/>
      <c r="C26" s="354"/>
      <c r="D26" s="354"/>
      <c r="E26" s="354"/>
      <c r="F26" s="361"/>
      <c r="G26" s="14">
        <v>1</v>
      </c>
      <c r="H26" s="13" t="s">
        <v>4275</v>
      </c>
      <c r="I26" s="354"/>
      <c r="J26" s="354"/>
      <c r="K26" s="357"/>
      <c r="L26" s="357"/>
    </row>
    <row r="27" spans="1:14" x14ac:dyDescent="0.25">
      <c r="A27" s="354"/>
      <c r="B27" s="354"/>
      <c r="C27" s="354"/>
      <c r="D27" s="354"/>
      <c r="E27" s="354"/>
      <c r="F27" s="361"/>
      <c r="G27" s="14">
        <v>4</v>
      </c>
      <c r="H27" s="13" t="s">
        <v>4334</v>
      </c>
      <c r="I27" s="354"/>
      <c r="J27" s="354"/>
      <c r="K27" s="357"/>
      <c r="L27" s="357"/>
    </row>
    <row r="28" spans="1:14" x14ac:dyDescent="0.25">
      <c r="A28" s="354"/>
      <c r="B28" s="354"/>
      <c r="C28" s="354"/>
      <c r="D28" s="354"/>
      <c r="E28" s="354"/>
      <c r="F28" s="361"/>
      <c r="G28" s="14">
        <v>4</v>
      </c>
      <c r="H28" s="13" t="s">
        <v>4345</v>
      </c>
      <c r="I28" s="354"/>
      <c r="J28" s="354"/>
      <c r="K28" s="357"/>
      <c r="L28" s="357"/>
    </row>
    <row r="29" spans="1:14" ht="15" customHeight="1" x14ac:dyDescent="0.25">
      <c r="A29" s="355"/>
      <c r="B29" s="355"/>
      <c r="C29" s="355"/>
      <c r="D29" s="355"/>
      <c r="E29" s="355"/>
      <c r="F29" s="360"/>
      <c r="G29" s="14">
        <v>8</v>
      </c>
      <c r="H29" s="13" t="s">
        <v>4422</v>
      </c>
      <c r="I29" s="355"/>
      <c r="J29" s="355"/>
      <c r="K29" s="358"/>
      <c r="L29" s="358"/>
    </row>
    <row r="30" spans="1:14" x14ac:dyDescent="0.25">
      <c r="A30" s="353" t="s">
        <v>4555</v>
      </c>
      <c r="B30" s="353" t="s">
        <v>4033</v>
      </c>
      <c r="C30" s="353" t="s">
        <v>4559</v>
      </c>
      <c r="D30" s="353" t="s">
        <v>4560</v>
      </c>
      <c r="E30" s="353" t="s">
        <v>120</v>
      </c>
      <c r="F30" s="359">
        <v>15</v>
      </c>
      <c r="G30" s="14">
        <v>7</v>
      </c>
      <c r="H30" s="13" t="s">
        <v>206</v>
      </c>
      <c r="I30" s="353" t="s">
        <v>4354</v>
      </c>
      <c r="J30" s="353" t="s">
        <v>4352</v>
      </c>
      <c r="K30" s="356">
        <v>0.60416666666666663</v>
      </c>
      <c r="L30" s="356">
        <v>0.79166666666666663</v>
      </c>
    </row>
    <row r="31" spans="1:14" x14ac:dyDescent="0.25">
      <c r="A31" s="355"/>
      <c r="B31" s="355"/>
      <c r="C31" s="355"/>
      <c r="D31" s="355"/>
      <c r="E31" s="355"/>
      <c r="F31" s="360"/>
      <c r="G31" s="14">
        <v>8</v>
      </c>
      <c r="H31" s="13" t="s">
        <v>4404</v>
      </c>
      <c r="I31" s="355"/>
      <c r="J31" s="355"/>
      <c r="K31" s="358"/>
      <c r="L31" s="358"/>
    </row>
    <row r="32" spans="1:14" ht="36" x14ac:dyDescent="0.25">
      <c r="A32" s="13" t="s">
        <v>4562</v>
      </c>
      <c r="B32" s="13" t="s">
        <v>4033</v>
      </c>
      <c r="C32" s="13" t="s">
        <v>4566</v>
      </c>
      <c r="D32" s="13" t="s">
        <v>4567</v>
      </c>
      <c r="E32" s="13" t="s">
        <v>34</v>
      </c>
      <c r="F32" s="14">
        <v>4</v>
      </c>
      <c r="G32" s="14">
        <v>4</v>
      </c>
      <c r="H32" s="13" t="s">
        <v>4372</v>
      </c>
      <c r="I32" s="13" t="s">
        <v>134</v>
      </c>
      <c r="J32" s="13" t="s">
        <v>169</v>
      </c>
      <c r="K32" s="314">
        <v>0.60416666666666663</v>
      </c>
      <c r="L32" s="314">
        <v>0.79166666666666663</v>
      </c>
    </row>
    <row r="33" spans="1:12" ht="15" customHeight="1" x14ac:dyDescent="0.25">
      <c r="A33" s="13" t="s">
        <v>4569</v>
      </c>
      <c r="B33" s="13" t="s">
        <v>4033</v>
      </c>
      <c r="C33" s="13" t="s">
        <v>4574</v>
      </c>
      <c r="D33" s="13" t="s">
        <v>4575</v>
      </c>
      <c r="E33" s="13" t="s">
        <v>120</v>
      </c>
      <c r="F33" s="14">
        <v>8</v>
      </c>
      <c r="G33" s="14">
        <v>8</v>
      </c>
      <c r="H33" s="13" t="s">
        <v>4363</v>
      </c>
      <c r="I33" s="13" t="s">
        <v>4354</v>
      </c>
      <c r="J33" s="13" t="s">
        <v>4412</v>
      </c>
      <c r="K33" s="314">
        <v>0.60416666666666663</v>
      </c>
      <c r="L33" s="314">
        <v>0.79166666666666663</v>
      </c>
    </row>
    <row r="34" spans="1:12" ht="48" x14ac:dyDescent="0.25">
      <c r="A34" s="13" t="s">
        <v>4577</v>
      </c>
      <c r="B34" s="13" t="s">
        <v>650</v>
      </c>
      <c r="C34" s="13" t="s">
        <v>4580</v>
      </c>
      <c r="D34" s="13" t="s">
        <v>4581</v>
      </c>
      <c r="E34" s="13" t="s">
        <v>45</v>
      </c>
      <c r="F34" s="14">
        <v>5</v>
      </c>
      <c r="G34" s="14">
        <v>5</v>
      </c>
      <c r="H34" s="13" t="s">
        <v>4314</v>
      </c>
      <c r="I34" s="13" t="s">
        <v>4363</v>
      </c>
      <c r="J34" s="13" t="s">
        <v>4352</v>
      </c>
      <c r="K34" s="314">
        <v>0.60416666666666663</v>
      </c>
      <c r="L34" s="314">
        <v>0.79166666666666663</v>
      </c>
    </row>
    <row r="35" spans="1:12" x14ac:dyDescent="0.25">
      <c r="A35" s="353" t="s">
        <v>4583</v>
      </c>
      <c r="B35" s="353" t="s">
        <v>4033</v>
      </c>
      <c r="C35" s="353" t="s">
        <v>4587</v>
      </c>
      <c r="D35" s="353" t="s">
        <v>4588</v>
      </c>
      <c r="E35" s="353" t="s">
        <v>43</v>
      </c>
      <c r="F35" s="359">
        <v>13.5</v>
      </c>
      <c r="G35" s="14">
        <v>6</v>
      </c>
      <c r="H35" s="13" t="s">
        <v>4357</v>
      </c>
      <c r="I35" s="353" t="s">
        <v>4276</v>
      </c>
      <c r="J35" s="353" t="s">
        <v>169</v>
      </c>
      <c r="K35" s="356">
        <v>0.60416666666666663</v>
      </c>
      <c r="L35" s="356">
        <v>0.79166666666666663</v>
      </c>
    </row>
    <row r="36" spans="1:12" x14ac:dyDescent="0.25">
      <c r="A36" s="355"/>
      <c r="B36" s="355"/>
      <c r="C36" s="355"/>
      <c r="D36" s="355"/>
      <c r="E36" s="355"/>
      <c r="F36" s="360"/>
      <c r="G36" s="14">
        <v>7.5</v>
      </c>
      <c r="H36" s="13" t="s">
        <v>200</v>
      </c>
      <c r="I36" s="355"/>
      <c r="J36" s="355"/>
      <c r="K36" s="358"/>
      <c r="L36" s="358"/>
    </row>
    <row r="37" spans="1:12" ht="84" x14ac:dyDescent="0.25">
      <c r="A37" s="13" t="s">
        <v>4589</v>
      </c>
      <c r="B37" s="13" t="s">
        <v>4033</v>
      </c>
      <c r="C37" s="13" t="s">
        <v>4593</v>
      </c>
      <c r="D37" s="13" t="s">
        <v>4594</v>
      </c>
      <c r="E37" s="13" t="s">
        <v>41</v>
      </c>
      <c r="F37" s="14">
        <v>7</v>
      </c>
      <c r="G37" s="14">
        <v>7</v>
      </c>
      <c r="H37" s="13" t="s">
        <v>162</v>
      </c>
      <c r="I37" s="13" t="s">
        <v>167</v>
      </c>
      <c r="J37" s="13" t="s">
        <v>4273</v>
      </c>
      <c r="K37" s="314">
        <v>0.60416666666666663</v>
      </c>
      <c r="L37" s="314">
        <v>0.79166666666666663</v>
      </c>
    </row>
    <row r="38" spans="1:12" ht="15" customHeight="1" x14ac:dyDescent="0.25">
      <c r="A38" s="13" t="s">
        <v>4596</v>
      </c>
      <c r="B38" s="13" t="s">
        <v>4030</v>
      </c>
      <c r="C38" s="13" t="s">
        <v>4600</v>
      </c>
      <c r="D38" s="13" t="s">
        <v>4601</v>
      </c>
      <c r="E38" s="13" t="s">
        <v>43</v>
      </c>
      <c r="F38" s="14">
        <v>3</v>
      </c>
      <c r="G38" s="14">
        <v>3</v>
      </c>
      <c r="H38" s="13" t="s">
        <v>4430</v>
      </c>
      <c r="I38" s="13" t="s">
        <v>200</v>
      </c>
      <c r="J38" s="13" t="s">
        <v>169</v>
      </c>
      <c r="K38" s="314">
        <v>0.60416666666666663</v>
      </c>
      <c r="L38" s="314">
        <v>0.79166666666666663</v>
      </c>
    </row>
    <row r="39" spans="1:12" x14ac:dyDescent="0.25">
      <c r="A39" s="353" t="s">
        <v>4603</v>
      </c>
      <c r="B39" s="353" t="s">
        <v>650</v>
      </c>
      <c r="C39" s="353" t="s">
        <v>4607</v>
      </c>
      <c r="D39" s="353" t="s">
        <v>4608</v>
      </c>
      <c r="E39" s="353" t="s">
        <v>34</v>
      </c>
      <c r="F39" s="359">
        <v>10</v>
      </c>
      <c r="G39" s="14">
        <v>8</v>
      </c>
      <c r="H39" s="13" t="s">
        <v>4424</v>
      </c>
      <c r="I39" s="353" t="s">
        <v>158</v>
      </c>
      <c r="J39" s="353" t="s">
        <v>212</v>
      </c>
      <c r="K39" s="356">
        <v>0.60416666666666663</v>
      </c>
      <c r="L39" s="356">
        <v>0.79166666666666663</v>
      </c>
    </row>
    <row r="40" spans="1:12" ht="24" x14ac:dyDescent="0.25">
      <c r="A40" s="355"/>
      <c r="B40" s="355"/>
      <c r="C40" s="355"/>
      <c r="D40" s="355"/>
      <c r="E40" s="355"/>
      <c r="F40" s="360"/>
      <c r="G40" s="14">
        <v>2</v>
      </c>
      <c r="H40" s="13" t="s">
        <v>165</v>
      </c>
      <c r="I40" s="355"/>
      <c r="J40" s="355"/>
      <c r="K40" s="358"/>
      <c r="L40" s="358"/>
    </row>
    <row r="41" spans="1:12" ht="24" x14ac:dyDescent="0.25">
      <c r="A41" s="13" t="s">
        <v>4610</v>
      </c>
      <c r="B41" s="13" t="s">
        <v>4033</v>
      </c>
      <c r="C41" s="13" t="s">
        <v>4614</v>
      </c>
      <c r="D41" s="13" t="s">
        <v>4615</v>
      </c>
      <c r="E41" s="13" t="s">
        <v>34</v>
      </c>
      <c r="F41" s="14">
        <v>8</v>
      </c>
      <c r="G41" s="14">
        <v>8</v>
      </c>
      <c r="H41" s="13" t="s">
        <v>4323</v>
      </c>
      <c r="I41" s="13" t="s">
        <v>165</v>
      </c>
      <c r="J41" s="13" t="s">
        <v>212</v>
      </c>
      <c r="K41" s="314">
        <v>0.60416666666666663</v>
      </c>
      <c r="L41" s="314">
        <v>0.79166666666666663</v>
      </c>
    </row>
    <row r="42" spans="1:12" ht="48" x14ac:dyDescent="0.25">
      <c r="A42" s="13" t="s">
        <v>4617</v>
      </c>
      <c r="B42" s="13" t="s">
        <v>4033</v>
      </c>
      <c r="C42" s="13" t="s">
        <v>4620</v>
      </c>
      <c r="D42" s="13" t="s">
        <v>4621</v>
      </c>
      <c r="E42" s="13" t="s">
        <v>35</v>
      </c>
      <c r="F42" s="14">
        <v>3</v>
      </c>
      <c r="G42" s="14">
        <v>3</v>
      </c>
      <c r="H42" s="13" t="s">
        <v>4360</v>
      </c>
      <c r="I42" s="13" t="s">
        <v>4466</v>
      </c>
      <c r="J42" s="13" t="s">
        <v>4352</v>
      </c>
      <c r="K42" s="314">
        <v>0.60416666666666663</v>
      </c>
      <c r="L42" s="314">
        <v>0.79166666666666663</v>
      </c>
    </row>
    <row r="43" spans="1:12" ht="24" customHeight="1" x14ac:dyDescent="0.25">
      <c r="A43" s="353" t="s">
        <v>4623</v>
      </c>
      <c r="B43" s="353" t="s">
        <v>4030</v>
      </c>
      <c r="C43" s="353" t="s">
        <v>4627</v>
      </c>
      <c r="D43" s="353" t="s">
        <v>4628</v>
      </c>
      <c r="E43" s="353" t="s">
        <v>35</v>
      </c>
      <c r="F43" s="359">
        <v>12</v>
      </c>
      <c r="G43" s="14">
        <v>4</v>
      </c>
      <c r="H43" s="13" t="s">
        <v>4388</v>
      </c>
      <c r="I43" s="353" t="s">
        <v>441</v>
      </c>
      <c r="J43" s="353" t="s">
        <v>4352</v>
      </c>
      <c r="K43" s="356">
        <v>0.60416666666666663</v>
      </c>
      <c r="L43" s="356">
        <v>0.79166666666666663</v>
      </c>
    </row>
    <row r="44" spans="1:12" x14ac:dyDescent="0.25">
      <c r="A44" s="355"/>
      <c r="B44" s="355"/>
      <c r="C44" s="355"/>
      <c r="D44" s="355"/>
      <c r="E44" s="355"/>
      <c r="F44" s="360"/>
      <c r="G44" s="14">
        <v>8</v>
      </c>
      <c r="H44" s="13" t="s">
        <v>4466</v>
      </c>
      <c r="I44" s="355"/>
      <c r="J44" s="355"/>
      <c r="K44" s="358"/>
      <c r="L44" s="358"/>
    </row>
    <row r="45" spans="1:12" ht="15" customHeight="1" x14ac:dyDescent="0.25">
      <c r="A45" s="13" t="s">
        <v>4630</v>
      </c>
      <c r="B45" s="13" t="s">
        <v>4041</v>
      </c>
      <c r="C45" s="13" t="s">
        <v>4634</v>
      </c>
      <c r="D45" s="13" t="s">
        <v>4635</v>
      </c>
      <c r="E45" s="13" t="s">
        <v>120</v>
      </c>
      <c r="F45" s="14">
        <v>1</v>
      </c>
      <c r="G45" s="14">
        <v>1</v>
      </c>
      <c r="H45" s="13" t="s">
        <v>208</v>
      </c>
      <c r="I45" s="13" t="s">
        <v>210</v>
      </c>
      <c r="J45" s="13" t="s">
        <v>4412</v>
      </c>
      <c r="K45" s="314">
        <v>0.60416666666666663</v>
      </c>
      <c r="L45" s="314">
        <v>0.79166666666666663</v>
      </c>
    </row>
    <row r="46" spans="1:12" ht="36" x14ac:dyDescent="0.25">
      <c r="A46" s="13" t="s">
        <v>4636</v>
      </c>
      <c r="B46" s="13" t="s">
        <v>4033</v>
      </c>
      <c r="C46" s="13" t="s">
        <v>4640</v>
      </c>
      <c r="D46" s="13" t="s">
        <v>4641</v>
      </c>
      <c r="E46" s="13" t="s">
        <v>34</v>
      </c>
      <c r="F46" s="14">
        <v>8</v>
      </c>
      <c r="G46" s="14">
        <v>8</v>
      </c>
      <c r="H46" s="13" t="s">
        <v>4469</v>
      </c>
      <c r="I46" s="13" t="s">
        <v>134</v>
      </c>
      <c r="J46" s="13" t="s">
        <v>212</v>
      </c>
      <c r="K46" s="314">
        <v>0.60416666666666663</v>
      </c>
      <c r="L46" s="314">
        <v>0.79166666666666663</v>
      </c>
    </row>
    <row r="47" spans="1:12" ht="24" x14ac:dyDescent="0.25">
      <c r="A47" s="13" t="s">
        <v>4636</v>
      </c>
      <c r="B47" s="13" t="s">
        <v>4033</v>
      </c>
      <c r="C47" s="13" t="s">
        <v>4643</v>
      </c>
      <c r="D47" s="13" t="s">
        <v>4644</v>
      </c>
      <c r="E47" s="13" t="s">
        <v>34</v>
      </c>
      <c r="F47" s="14">
        <v>3</v>
      </c>
      <c r="G47" s="14">
        <v>3</v>
      </c>
      <c r="H47" s="13" t="s">
        <v>134</v>
      </c>
      <c r="I47" s="13" t="s">
        <v>165</v>
      </c>
      <c r="J47" s="13" t="s">
        <v>212</v>
      </c>
      <c r="K47" s="314">
        <v>0.60416666666666663</v>
      </c>
      <c r="L47" s="314">
        <v>0.79166666666666663</v>
      </c>
    </row>
    <row r="48" spans="1:12" ht="24" customHeight="1" x14ac:dyDescent="0.25">
      <c r="A48" s="353" t="s">
        <v>4645</v>
      </c>
      <c r="B48" s="353" t="s">
        <v>650</v>
      </c>
      <c r="C48" s="353" t="s">
        <v>4648</v>
      </c>
      <c r="D48" s="353" t="s">
        <v>4649</v>
      </c>
      <c r="E48" s="353" t="s">
        <v>43</v>
      </c>
      <c r="F48" s="359">
        <v>7</v>
      </c>
      <c r="G48" s="14">
        <v>4.5</v>
      </c>
      <c r="H48" s="13" t="s">
        <v>4430</v>
      </c>
      <c r="I48" s="353" t="s">
        <v>4450</v>
      </c>
      <c r="J48" s="353" t="s">
        <v>169</v>
      </c>
      <c r="K48" s="356">
        <v>0.60416666666666663</v>
      </c>
      <c r="L48" s="356">
        <v>0.79166666666666663</v>
      </c>
    </row>
    <row r="49" spans="1:12" x14ac:dyDescent="0.25">
      <c r="A49" s="355"/>
      <c r="B49" s="355"/>
      <c r="C49" s="355"/>
      <c r="D49" s="355"/>
      <c r="E49" s="355"/>
      <c r="F49" s="360"/>
      <c r="G49" s="14">
        <v>2.5</v>
      </c>
      <c r="H49" s="13" t="s">
        <v>4450</v>
      </c>
      <c r="I49" s="355"/>
      <c r="J49" s="355"/>
      <c r="K49" s="358"/>
      <c r="L49" s="358"/>
    </row>
    <row r="50" spans="1:12" ht="36" x14ac:dyDescent="0.25">
      <c r="A50" s="13" t="s">
        <v>4651</v>
      </c>
      <c r="B50" s="13" t="s">
        <v>650</v>
      </c>
      <c r="C50" s="13" t="s">
        <v>4655</v>
      </c>
      <c r="D50" s="13" t="s">
        <v>4656</v>
      </c>
      <c r="E50" s="13" t="s">
        <v>45</v>
      </c>
      <c r="F50" s="14">
        <v>8</v>
      </c>
      <c r="G50" s="14">
        <v>8</v>
      </c>
      <c r="H50" s="13" t="s">
        <v>210</v>
      </c>
      <c r="I50" s="13" t="s">
        <v>4354</v>
      </c>
      <c r="J50" s="13" t="s">
        <v>4412</v>
      </c>
      <c r="K50" s="314">
        <v>0.60416666666666663</v>
      </c>
      <c r="L50" s="314">
        <v>0.79166666666666663</v>
      </c>
    </row>
    <row r="51" spans="1:12" ht="36" x14ac:dyDescent="0.25">
      <c r="A51" s="13" t="s">
        <v>4658</v>
      </c>
      <c r="B51" s="13" t="s">
        <v>4660</v>
      </c>
      <c r="C51" s="13" t="s">
        <v>4662</v>
      </c>
      <c r="D51" s="13" t="s">
        <v>4663</v>
      </c>
      <c r="E51" s="13" t="s">
        <v>45</v>
      </c>
      <c r="F51" s="14">
        <v>2.5</v>
      </c>
      <c r="G51" s="14">
        <v>2.5</v>
      </c>
      <c r="H51" s="13" t="s">
        <v>4314</v>
      </c>
      <c r="I51" s="13" t="s">
        <v>206</v>
      </c>
      <c r="J51" s="13" t="s">
        <v>4412</v>
      </c>
      <c r="K51" s="314">
        <v>0.60416666666666663</v>
      </c>
      <c r="L51" s="314">
        <v>0.79166666666666663</v>
      </c>
    </row>
    <row r="52" spans="1:12" ht="60" x14ac:dyDescent="0.25">
      <c r="A52" s="13" t="s">
        <v>4664</v>
      </c>
      <c r="B52" s="13" t="s">
        <v>4033</v>
      </c>
      <c r="C52" s="13" t="s">
        <v>4667</v>
      </c>
      <c r="D52" s="13" t="s">
        <v>4668</v>
      </c>
      <c r="E52" s="13" t="s">
        <v>43</v>
      </c>
      <c r="F52" s="14">
        <v>5</v>
      </c>
      <c r="G52" s="14">
        <v>5</v>
      </c>
      <c r="H52" s="13" t="s">
        <v>4450</v>
      </c>
      <c r="I52" s="13" t="s">
        <v>4385</v>
      </c>
      <c r="J52" s="13" t="s">
        <v>169</v>
      </c>
      <c r="K52" s="314">
        <v>0.60416666666666663</v>
      </c>
      <c r="L52" s="314">
        <v>0.79166666666666663</v>
      </c>
    </row>
    <row r="53" spans="1:12" ht="36" x14ac:dyDescent="0.25">
      <c r="A53" s="13" t="s">
        <v>4670</v>
      </c>
      <c r="B53" s="13" t="s">
        <v>4033</v>
      </c>
      <c r="C53" s="13" t="s">
        <v>4673</v>
      </c>
      <c r="D53" s="13" t="s">
        <v>4674</v>
      </c>
      <c r="E53" s="13" t="s">
        <v>45</v>
      </c>
      <c r="F53" s="14">
        <v>8</v>
      </c>
      <c r="G53" s="14">
        <v>8</v>
      </c>
      <c r="H53" s="13" t="s">
        <v>4354</v>
      </c>
      <c r="I53" s="13" t="s">
        <v>4363</v>
      </c>
      <c r="J53" s="13" t="s">
        <v>4352</v>
      </c>
      <c r="K53" s="314">
        <v>0.60416666666666663</v>
      </c>
      <c r="L53" s="314">
        <v>0.79166666666666663</v>
      </c>
    </row>
    <row r="54" spans="1:12" ht="36" x14ac:dyDescent="0.25">
      <c r="A54" s="13" t="s">
        <v>4675</v>
      </c>
      <c r="B54" s="13" t="s">
        <v>650</v>
      </c>
      <c r="C54" s="13" t="s">
        <v>4679</v>
      </c>
      <c r="D54" s="13" t="s">
        <v>4680</v>
      </c>
      <c r="E54" s="13" t="s">
        <v>45</v>
      </c>
      <c r="F54" s="14">
        <v>3</v>
      </c>
      <c r="G54" s="14">
        <v>3</v>
      </c>
      <c r="H54" s="13" t="s">
        <v>208</v>
      </c>
      <c r="I54" s="13" t="s">
        <v>210</v>
      </c>
      <c r="J54" s="13" t="s">
        <v>4412</v>
      </c>
      <c r="K54" s="314">
        <v>0.60416666666666663</v>
      </c>
      <c r="L54" s="314">
        <v>0.79166666666666663</v>
      </c>
    </row>
    <row r="55" spans="1:12" x14ac:dyDescent="0.25">
      <c r="A55" s="46" t="s">
        <v>103</v>
      </c>
      <c r="B55" s="46"/>
      <c r="C55" s="46"/>
      <c r="D55" s="46"/>
      <c r="E55" s="46"/>
      <c r="F55" s="47">
        <v>290</v>
      </c>
      <c r="G55" s="14"/>
      <c r="H55" s="13"/>
      <c r="I55" s="13"/>
      <c r="J55" s="13"/>
      <c r="K55" s="314"/>
      <c r="L55" s="314"/>
    </row>
    <row r="56" spans="1:12" x14ac:dyDescent="0.25">
      <c r="A56" s="9"/>
      <c r="B56" s="9"/>
      <c r="C56" s="9"/>
      <c r="D56" s="9"/>
      <c r="E56" s="9"/>
      <c r="F56" s="9"/>
      <c r="G56" s="9"/>
      <c r="H56" s="9"/>
      <c r="I56" s="9"/>
      <c r="J56" s="9"/>
      <c r="K56" s="9"/>
      <c r="L56" s="9"/>
    </row>
    <row r="57" spans="1:12" x14ac:dyDescent="0.25">
      <c r="A57" s="9"/>
      <c r="B57" s="9"/>
      <c r="C57" s="9"/>
      <c r="D57" s="9"/>
      <c r="E57" s="9"/>
      <c r="F57" s="9"/>
      <c r="G57" s="9"/>
      <c r="H57" s="9"/>
      <c r="I57" s="9"/>
      <c r="J57" s="9"/>
      <c r="K57" s="9"/>
      <c r="L57" s="9"/>
    </row>
    <row r="58" spans="1:12" x14ac:dyDescent="0.25">
      <c r="A58" s="312" t="s">
        <v>90</v>
      </c>
      <c r="B58" s="9"/>
      <c r="C58" s="9"/>
      <c r="D58" s="9"/>
      <c r="E58" s="9"/>
      <c r="F58" s="9"/>
      <c r="G58" s="9"/>
      <c r="H58" s="9"/>
      <c r="I58" s="9"/>
      <c r="J58" s="9"/>
      <c r="K58" s="9"/>
      <c r="L58" s="9"/>
    </row>
    <row r="59" spans="1:12" x14ac:dyDescent="0.25">
      <c r="A59" s="313" t="s">
        <v>76</v>
      </c>
      <c r="B59" s="316" t="s">
        <v>92</v>
      </c>
      <c r="C59" s="9"/>
      <c r="D59" s="9"/>
      <c r="E59" s="9"/>
      <c r="F59" s="9"/>
      <c r="G59" s="9"/>
      <c r="H59" s="9"/>
      <c r="I59" s="9"/>
      <c r="J59" s="9"/>
      <c r="K59" s="9"/>
      <c r="L59" s="9"/>
    </row>
    <row r="60" spans="1:12" x14ac:dyDescent="0.25">
      <c r="A60" s="13" t="s">
        <v>4373</v>
      </c>
      <c r="B60" s="14" t="s">
        <v>4681</v>
      </c>
      <c r="C60" s="9"/>
      <c r="D60" s="9"/>
      <c r="E60" s="9"/>
      <c r="F60" s="9"/>
      <c r="G60" s="9"/>
      <c r="H60" s="9"/>
      <c r="I60" s="9"/>
      <c r="J60" s="9"/>
      <c r="K60" s="9"/>
      <c r="L60" s="9"/>
    </row>
    <row r="61" spans="1:12" x14ac:dyDescent="0.25">
      <c r="A61" s="13" t="s">
        <v>160</v>
      </c>
      <c r="B61" s="14" t="s">
        <v>4681</v>
      </c>
      <c r="C61" s="9"/>
      <c r="D61" s="9"/>
      <c r="E61" s="9"/>
      <c r="F61" s="9"/>
      <c r="G61" s="9"/>
      <c r="H61" s="9"/>
      <c r="I61" s="9"/>
      <c r="J61" s="9"/>
      <c r="K61" s="9"/>
      <c r="L61" s="9"/>
    </row>
    <row r="62" spans="1:12" x14ac:dyDescent="0.25">
      <c r="A62" s="13" t="s">
        <v>4416</v>
      </c>
      <c r="B62" s="14" t="s">
        <v>4279</v>
      </c>
      <c r="C62" s="9"/>
      <c r="D62" s="9"/>
      <c r="E62" s="9"/>
      <c r="F62" s="9"/>
      <c r="G62" s="9"/>
      <c r="H62" s="9"/>
      <c r="I62" s="9"/>
      <c r="J62" s="9"/>
      <c r="K62" s="9"/>
      <c r="L62" s="9"/>
    </row>
    <row r="63" spans="1:12" x14ac:dyDescent="0.25">
      <c r="A63" s="9"/>
      <c r="B63" s="9"/>
      <c r="C63" s="9"/>
      <c r="D63" s="9"/>
      <c r="E63" s="9"/>
      <c r="F63" s="9"/>
      <c r="G63" s="9"/>
      <c r="H63" s="9"/>
      <c r="I63" s="9"/>
      <c r="J63" s="9"/>
      <c r="K63" s="9"/>
      <c r="L63" s="9"/>
    </row>
    <row r="64" spans="1:12" x14ac:dyDescent="0.25">
      <c r="A64" s="312" t="s">
        <v>91</v>
      </c>
      <c r="B64" s="9"/>
      <c r="C64" s="9"/>
      <c r="D64" s="9"/>
      <c r="E64" s="9"/>
      <c r="F64" s="9"/>
      <c r="G64" s="9"/>
      <c r="H64" s="9"/>
      <c r="I64" s="9"/>
      <c r="J64" s="9"/>
      <c r="K64" s="9"/>
      <c r="L64" s="9"/>
    </row>
    <row r="65" spans="1:12" x14ac:dyDescent="0.25">
      <c r="A65" s="313" t="s">
        <v>76</v>
      </c>
      <c r="B65" s="316" t="s">
        <v>92</v>
      </c>
      <c r="C65" s="9"/>
      <c r="D65" s="9"/>
      <c r="E65" s="9"/>
      <c r="F65" s="9"/>
      <c r="G65" s="9"/>
      <c r="H65" s="9"/>
      <c r="I65" s="9"/>
      <c r="J65" s="9"/>
      <c r="K65" s="9"/>
      <c r="L65" s="9"/>
    </row>
    <row r="66" spans="1:12" ht="24" x14ac:dyDescent="0.25">
      <c r="A66" s="13" t="s">
        <v>4313</v>
      </c>
      <c r="B66" s="14">
        <v>8</v>
      </c>
      <c r="C66" s="9"/>
      <c r="D66" s="9"/>
      <c r="E66" s="9"/>
      <c r="F66" s="9"/>
      <c r="G66" s="9"/>
      <c r="H66" s="9"/>
      <c r="I66" s="9"/>
      <c r="J66" s="9"/>
      <c r="K66" s="9"/>
      <c r="L66" s="9"/>
    </row>
    <row r="67" spans="1:12" x14ac:dyDescent="0.25">
      <c r="A67" s="13" t="s">
        <v>206</v>
      </c>
      <c r="B67" s="14">
        <v>0.5</v>
      </c>
      <c r="C67" s="9"/>
      <c r="D67" s="9"/>
      <c r="E67" s="9"/>
      <c r="F67" s="9"/>
      <c r="G67" s="9"/>
      <c r="H67" s="9"/>
      <c r="I67" s="9"/>
      <c r="J67" s="9"/>
      <c r="K67" s="9"/>
      <c r="L67" s="9"/>
    </row>
    <row r="68" spans="1:12" x14ac:dyDescent="0.25">
      <c r="A68" s="13" t="s">
        <v>162</v>
      </c>
      <c r="B68" s="14">
        <v>1</v>
      </c>
      <c r="C68" s="9"/>
      <c r="D68" s="9"/>
      <c r="E68" s="9"/>
      <c r="F68" s="9"/>
      <c r="G68" s="9"/>
      <c r="H68" s="9"/>
      <c r="I68" s="9"/>
      <c r="J68" s="9"/>
      <c r="K68" s="9"/>
      <c r="L68" s="9"/>
    </row>
    <row r="69" spans="1:12" x14ac:dyDescent="0.25">
      <c r="A69" s="13" t="s">
        <v>4461</v>
      </c>
      <c r="B69" s="14">
        <v>1.5</v>
      </c>
      <c r="C69" s="9"/>
      <c r="D69" s="9"/>
      <c r="E69" s="9"/>
      <c r="F69" s="9"/>
      <c r="G69" s="9"/>
      <c r="H69" s="9"/>
      <c r="I69" s="9"/>
      <c r="J69" s="9"/>
      <c r="K69" s="9"/>
      <c r="L69" s="9"/>
    </row>
    <row r="70" spans="1:12" x14ac:dyDescent="0.25">
      <c r="A70" s="9"/>
      <c r="B70" s="9"/>
      <c r="C70" s="9"/>
      <c r="D70" s="9"/>
      <c r="E70" s="9"/>
      <c r="F70" s="9"/>
      <c r="G70" s="9"/>
      <c r="H70" s="9"/>
      <c r="I70" s="9"/>
      <c r="J70" s="9"/>
      <c r="K70" s="9"/>
      <c r="L70" s="9"/>
    </row>
    <row r="71" spans="1:12" x14ac:dyDescent="0.25">
      <c r="A71" s="312" t="s">
        <v>102</v>
      </c>
      <c r="B71" s="9"/>
      <c r="C71" s="9"/>
      <c r="D71" s="9"/>
      <c r="E71" s="9"/>
      <c r="F71" s="9"/>
      <c r="G71" s="9"/>
      <c r="H71" s="9"/>
      <c r="I71" s="9"/>
      <c r="J71" s="9"/>
      <c r="K71" s="9"/>
      <c r="L71" s="9"/>
    </row>
    <row r="72" spans="1:12" x14ac:dyDescent="0.25">
      <c r="A72" s="313" t="s">
        <v>76</v>
      </c>
      <c r="B72" s="313" t="s">
        <v>92</v>
      </c>
      <c r="C72" s="9"/>
      <c r="D72" s="9"/>
      <c r="E72" s="9"/>
      <c r="F72" s="9"/>
      <c r="G72" s="9"/>
      <c r="H72" s="9"/>
      <c r="I72" s="9"/>
      <c r="J72" s="9"/>
      <c r="K72" s="9"/>
      <c r="L72" s="9"/>
    </row>
    <row r="73" spans="1:12" ht="24" x14ac:dyDescent="0.25">
      <c r="A73" s="13" t="s">
        <v>4313</v>
      </c>
      <c r="B73" s="13">
        <v>1</v>
      </c>
      <c r="C73" s="9"/>
      <c r="D73" s="9"/>
      <c r="E73" s="9"/>
      <c r="F73" s="9"/>
      <c r="G73" s="9"/>
      <c r="H73" s="9"/>
      <c r="I73" s="9"/>
      <c r="J73" s="9"/>
      <c r="K73" s="9"/>
      <c r="L73" s="9"/>
    </row>
    <row r="74" spans="1:12" x14ac:dyDescent="0.25">
      <c r="A74" s="13" t="s">
        <v>4314</v>
      </c>
      <c r="B74" s="13">
        <v>1.5</v>
      </c>
      <c r="C74" s="9"/>
      <c r="D74" s="9"/>
      <c r="E74" s="9"/>
      <c r="F74" s="9"/>
      <c r="G74" s="9"/>
      <c r="H74" s="9"/>
      <c r="I74" s="9"/>
      <c r="J74" s="9"/>
      <c r="K74" s="9"/>
      <c r="L74" s="9"/>
    </row>
    <row r="75" spans="1:12" x14ac:dyDescent="0.25">
      <c r="A75" s="13" t="s">
        <v>4321</v>
      </c>
      <c r="B75" s="13">
        <v>1</v>
      </c>
      <c r="C75" s="9"/>
      <c r="D75" s="9"/>
      <c r="E75" s="9"/>
      <c r="F75" s="9"/>
      <c r="G75" s="9"/>
      <c r="H75" s="9"/>
      <c r="I75" s="9"/>
      <c r="J75" s="9"/>
      <c r="K75" s="9"/>
      <c r="L75" s="9"/>
    </row>
    <row r="76" spans="1:12" x14ac:dyDescent="0.25">
      <c r="A76" s="13" t="s">
        <v>4323</v>
      </c>
      <c r="B76" s="13">
        <v>1</v>
      </c>
      <c r="C76" s="9"/>
      <c r="D76" s="9"/>
      <c r="E76" s="9"/>
      <c r="F76" s="9"/>
      <c r="G76" s="9"/>
      <c r="H76" s="9"/>
      <c r="I76" s="9"/>
      <c r="J76" s="9"/>
      <c r="K76" s="9"/>
      <c r="L76" s="9"/>
    </row>
    <row r="77" spans="1:12" x14ac:dyDescent="0.25">
      <c r="A77" s="13" t="s">
        <v>182</v>
      </c>
      <c r="B77" s="13">
        <v>9</v>
      </c>
      <c r="C77" s="9"/>
      <c r="D77" s="9"/>
      <c r="E77" s="9"/>
      <c r="F77" s="9"/>
      <c r="G77" s="9"/>
      <c r="H77" s="9"/>
      <c r="I77" s="9"/>
      <c r="J77" s="9"/>
      <c r="K77" s="9"/>
      <c r="L77" s="9"/>
    </row>
    <row r="78" spans="1:12" x14ac:dyDescent="0.25">
      <c r="A78" s="13" t="s">
        <v>197</v>
      </c>
      <c r="B78" s="13">
        <v>9</v>
      </c>
      <c r="C78" s="9"/>
      <c r="D78" s="9"/>
      <c r="E78" s="9"/>
      <c r="F78" s="9"/>
      <c r="G78" s="9"/>
      <c r="H78" s="9"/>
      <c r="I78" s="9"/>
      <c r="J78" s="9"/>
      <c r="K78" s="9"/>
      <c r="L78" s="9"/>
    </row>
    <row r="79" spans="1:12" x14ac:dyDescent="0.25">
      <c r="A79" s="13" t="s">
        <v>4325</v>
      </c>
      <c r="B79" s="13">
        <v>9</v>
      </c>
      <c r="C79" s="9"/>
      <c r="D79" s="9"/>
      <c r="E79" s="9"/>
      <c r="F79" s="9"/>
      <c r="G79" s="9"/>
      <c r="H79" s="9"/>
      <c r="I79" s="9"/>
      <c r="J79" s="9"/>
      <c r="K79" s="9"/>
      <c r="L79" s="9"/>
    </row>
    <row r="80" spans="1:12" x14ac:dyDescent="0.25">
      <c r="A80" s="13" t="s">
        <v>4326</v>
      </c>
      <c r="B80" s="13">
        <v>5</v>
      </c>
      <c r="C80" s="9"/>
      <c r="D80" s="9"/>
      <c r="E80" s="9"/>
      <c r="F80" s="9"/>
      <c r="G80" s="9"/>
      <c r="H80" s="9"/>
      <c r="I80" s="9"/>
      <c r="J80" s="9"/>
      <c r="K80" s="9"/>
      <c r="L80" s="9"/>
    </row>
    <row r="81" spans="1:12" ht="24" x14ac:dyDescent="0.25">
      <c r="A81" s="13" t="s">
        <v>4329</v>
      </c>
      <c r="B81" s="13">
        <v>9</v>
      </c>
      <c r="C81" s="9"/>
      <c r="D81" s="9"/>
      <c r="E81" s="9"/>
      <c r="F81" s="9"/>
      <c r="G81" s="9"/>
      <c r="H81" s="9"/>
      <c r="I81" s="9"/>
      <c r="J81" s="9"/>
      <c r="K81" s="9"/>
      <c r="L81" s="9"/>
    </row>
    <row r="82" spans="1:12" x14ac:dyDescent="0.25">
      <c r="A82" s="13" t="s">
        <v>158</v>
      </c>
      <c r="B82" s="13">
        <v>1</v>
      </c>
      <c r="C82" s="9"/>
      <c r="D82" s="9"/>
      <c r="E82" s="9"/>
      <c r="F82" s="9"/>
      <c r="G82" s="9"/>
      <c r="H82" s="9"/>
      <c r="I82" s="9"/>
      <c r="J82" s="9"/>
      <c r="K82" s="9"/>
      <c r="L82" s="9"/>
    </row>
    <row r="83" spans="1:12" x14ac:dyDescent="0.25">
      <c r="A83" s="13" t="s">
        <v>174</v>
      </c>
      <c r="B83" s="13">
        <v>9</v>
      </c>
      <c r="C83" s="9"/>
      <c r="D83" s="9"/>
      <c r="E83" s="9"/>
      <c r="F83" s="9"/>
      <c r="G83" s="9"/>
      <c r="H83" s="9"/>
      <c r="I83" s="9"/>
      <c r="J83" s="9"/>
      <c r="K83" s="9"/>
      <c r="L83" s="9"/>
    </row>
    <row r="84" spans="1:12" x14ac:dyDescent="0.25">
      <c r="A84" s="13" t="s">
        <v>4334</v>
      </c>
      <c r="B84" s="14">
        <v>5</v>
      </c>
      <c r="C84" s="9"/>
      <c r="D84" s="9"/>
      <c r="E84" s="9"/>
      <c r="F84" s="9"/>
      <c r="G84" s="9"/>
      <c r="H84" s="9"/>
      <c r="I84" s="9"/>
      <c r="J84" s="9"/>
      <c r="K84" s="9"/>
      <c r="L84" s="9"/>
    </row>
    <row r="85" spans="1:12" x14ac:dyDescent="0.25">
      <c r="A85" s="13" t="s">
        <v>4271</v>
      </c>
      <c r="B85" s="14">
        <v>9</v>
      </c>
      <c r="C85" s="9"/>
      <c r="D85" s="9"/>
      <c r="E85" s="9"/>
      <c r="F85" s="9"/>
      <c r="G85" s="9"/>
      <c r="H85" s="9"/>
      <c r="I85" s="9"/>
      <c r="J85" s="9"/>
      <c r="K85" s="9"/>
      <c r="L85" s="9"/>
    </row>
    <row r="86" spans="1:12" x14ac:dyDescent="0.25">
      <c r="A86" s="13" t="s">
        <v>175</v>
      </c>
      <c r="B86" s="14">
        <v>9</v>
      </c>
      <c r="C86" s="9"/>
      <c r="D86" s="9"/>
      <c r="E86" s="9"/>
      <c r="F86" s="9"/>
      <c r="G86" s="9"/>
      <c r="H86" s="9"/>
      <c r="I86" s="9"/>
      <c r="J86" s="9"/>
      <c r="K86" s="9"/>
      <c r="L86" s="9"/>
    </row>
    <row r="87" spans="1:12" x14ac:dyDescent="0.25">
      <c r="A87" s="13" t="s">
        <v>177</v>
      </c>
      <c r="B87" s="14">
        <v>9</v>
      </c>
      <c r="C87" s="9"/>
      <c r="D87" s="9"/>
      <c r="E87" s="9"/>
      <c r="F87" s="9"/>
      <c r="G87" s="9"/>
      <c r="H87" s="9"/>
      <c r="I87" s="9"/>
      <c r="J87" s="9"/>
      <c r="K87" s="9"/>
      <c r="L87" s="9"/>
    </row>
    <row r="88" spans="1:12" ht="24" x14ac:dyDescent="0.25">
      <c r="A88" s="13" t="s">
        <v>4342</v>
      </c>
      <c r="B88" s="14">
        <v>9</v>
      </c>
      <c r="C88" s="9"/>
      <c r="D88" s="9"/>
      <c r="E88" s="9"/>
      <c r="F88" s="9"/>
      <c r="G88" s="9"/>
      <c r="H88" s="9"/>
      <c r="I88" s="9"/>
      <c r="J88" s="9"/>
      <c r="K88" s="9"/>
      <c r="L88" s="9"/>
    </row>
    <row r="89" spans="1:12" x14ac:dyDescent="0.25">
      <c r="A89" s="13" t="s">
        <v>4345</v>
      </c>
      <c r="B89" s="14">
        <v>5</v>
      </c>
      <c r="C89" s="9"/>
      <c r="D89" s="9"/>
      <c r="E89" s="9"/>
      <c r="F89" s="9"/>
      <c r="G89" s="9"/>
      <c r="H89" s="9"/>
      <c r="I89" s="9"/>
      <c r="J89" s="9"/>
      <c r="K89" s="9"/>
      <c r="L89" s="9"/>
    </row>
    <row r="90" spans="1:12" ht="24" x14ac:dyDescent="0.25">
      <c r="A90" s="13" t="s">
        <v>4348</v>
      </c>
      <c r="B90" s="14">
        <v>1</v>
      </c>
      <c r="C90" s="9"/>
      <c r="D90" s="9"/>
      <c r="E90" s="9"/>
      <c r="F90" s="9"/>
      <c r="G90" s="9"/>
      <c r="H90" s="9"/>
      <c r="I90" s="9"/>
      <c r="J90" s="9"/>
      <c r="K90" s="9"/>
      <c r="L90" s="9"/>
    </row>
    <row r="91" spans="1:12" x14ac:dyDescent="0.25">
      <c r="A91" s="13" t="s">
        <v>4354</v>
      </c>
      <c r="B91" s="14">
        <v>1</v>
      </c>
      <c r="C91" s="9"/>
      <c r="D91" s="9"/>
      <c r="E91" s="9"/>
      <c r="F91" s="9"/>
      <c r="G91" s="9"/>
      <c r="H91" s="9"/>
      <c r="I91" s="9"/>
      <c r="J91" s="9"/>
      <c r="K91" s="9"/>
      <c r="L91" s="9"/>
    </row>
    <row r="92" spans="1:12" x14ac:dyDescent="0.25">
      <c r="A92" s="13" t="s">
        <v>4357</v>
      </c>
      <c r="B92" s="14">
        <v>3</v>
      </c>
      <c r="C92" s="9"/>
      <c r="D92" s="9"/>
      <c r="E92" s="9"/>
      <c r="F92" s="9"/>
      <c r="G92" s="9"/>
      <c r="H92" s="9"/>
      <c r="I92" s="9"/>
      <c r="J92" s="9"/>
      <c r="K92" s="9"/>
      <c r="L92" s="9"/>
    </row>
    <row r="93" spans="1:12" x14ac:dyDescent="0.25">
      <c r="A93" s="13" t="s">
        <v>4360</v>
      </c>
      <c r="B93" s="14">
        <v>6</v>
      </c>
      <c r="C93" s="9"/>
      <c r="D93" s="9"/>
      <c r="E93" s="9"/>
      <c r="F93" s="9"/>
      <c r="G93" s="9"/>
      <c r="H93" s="9"/>
      <c r="I93" s="9"/>
      <c r="J93" s="9"/>
      <c r="K93" s="9"/>
      <c r="L93" s="9"/>
    </row>
    <row r="94" spans="1:12" x14ac:dyDescent="0.25">
      <c r="A94" s="13" t="s">
        <v>4363</v>
      </c>
      <c r="B94" s="14">
        <v>1</v>
      </c>
      <c r="C94" s="9"/>
      <c r="D94" s="9"/>
      <c r="E94" s="9"/>
      <c r="F94" s="9"/>
      <c r="G94" s="9"/>
      <c r="H94" s="9"/>
      <c r="I94" s="9"/>
      <c r="J94" s="9"/>
      <c r="K94" s="9"/>
      <c r="L94" s="9"/>
    </row>
    <row r="95" spans="1:12" x14ac:dyDescent="0.25">
      <c r="A95" s="13" t="s">
        <v>4365</v>
      </c>
      <c r="B95" s="14">
        <v>9</v>
      </c>
      <c r="C95" s="9"/>
      <c r="D95" s="9"/>
      <c r="E95" s="9"/>
      <c r="F95" s="9"/>
      <c r="G95" s="9"/>
      <c r="H95" s="9"/>
      <c r="I95" s="9"/>
      <c r="J95" s="9"/>
      <c r="K95" s="9"/>
      <c r="L95" s="9"/>
    </row>
    <row r="96" spans="1:12" ht="24" x14ac:dyDescent="0.25">
      <c r="A96" s="13" t="s">
        <v>4368</v>
      </c>
      <c r="B96" s="14">
        <v>9</v>
      </c>
      <c r="C96" s="9"/>
      <c r="D96" s="9"/>
      <c r="E96" s="9"/>
      <c r="F96" s="9"/>
      <c r="G96" s="9"/>
      <c r="H96" s="9"/>
      <c r="I96" s="9"/>
      <c r="J96" s="9"/>
      <c r="K96" s="9"/>
      <c r="L96" s="9"/>
    </row>
    <row r="97" spans="1:12" x14ac:dyDescent="0.25">
      <c r="A97" s="13" t="s">
        <v>203</v>
      </c>
      <c r="B97" s="14">
        <v>9</v>
      </c>
      <c r="C97" s="9"/>
      <c r="D97" s="9"/>
      <c r="E97" s="9"/>
      <c r="F97" s="9"/>
      <c r="G97" s="9"/>
      <c r="H97" s="9"/>
      <c r="I97" s="9"/>
      <c r="J97" s="9"/>
      <c r="K97" s="9"/>
      <c r="L97" s="9"/>
    </row>
    <row r="98" spans="1:12" x14ac:dyDescent="0.25">
      <c r="A98" s="13" t="s">
        <v>159</v>
      </c>
      <c r="B98" s="14">
        <v>9</v>
      </c>
      <c r="C98" s="9"/>
      <c r="D98" s="9"/>
      <c r="E98" s="9"/>
      <c r="F98" s="9"/>
      <c r="G98" s="9"/>
      <c r="H98" s="9"/>
      <c r="I98" s="9"/>
      <c r="J98" s="9"/>
      <c r="K98" s="9"/>
      <c r="L98" s="9"/>
    </row>
    <row r="99" spans="1:12" x14ac:dyDescent="0.25">
      <c r="A99" s="13" t="s">
        <v>4372</v>
      </c>
      <c r="B99" s="14">
        <v>1</v>
      </c>
      <c r="C99" s="9"/>
      <c r="D99" s="9"/>
      <c r="E99" s="9"/>
      <c r="F99" s="9"/>
      <c r="G99" s="9"/>
      <c r="H99" s="9"/>
      <c r="I99" s="9"/>
      <c r="J99" s="9"/>
      <c r="K99" s="9"/>
      <c r="L99" s="9"/>
    </row>
    <row r="100" spans="1:12" x14ac:dyDescent="0.25">
      <c r="A100" s="13" t="s">
        <v>4373</v>
      </c>
      <c r="B100" s="14">
        <v>0.5</v>
      </c>
      <c r="C100" s="9"/>
      <c r="D100" s="9"/>
      <c r="E100" s="9"/>
      <c r="F100" s="9"/>
      <c r="G100" s="9"/>
      <c r="H100" s="9"/>
      <c r="I100" s="9"/>
      <c r="J100" s="9"/>
      <c r="K100" s="9"/>
      <c r="L100" s="9"/>
    </row>
    <row r="101" spans="1:12" x14ac:dyDescent="0.25">
      <c r="A101" s="13" t="s">
        <v>4377</v>
      </c>
      <c r="B101" s="14">
        <v>1</v>
      </c>
      <c r="C101" s="9"/>
      <c r="D101" s="9"/>
      <c r="E101" s="9"/>
      <c r="F101" s="9"/>
      <c r="G101" s="9"/>
      <c r="H101" s="9"/>
      <c r="I101" s="9"/>
      <c r="J101" s="9"/>
      <c r="K101" s="9"/>
      <c r="L101" s="9"/>
    </row>
    <row r="102" spans="1:12" x14ac:dyDescent="0.25">
      <c r="A102" s="13" t="s">
        <v>206</v>
      </c>
      <c r="B102" s="14">
        <v>1.5</v>
      </c>
      <c r="C102" s="9"/>
      <c r="D102" s="9"/>
      <c r="E102" s="9"/>
      <c r="F102" s="9"/>
      <c r="G102" s="9"/>
      <c r="H102" s="9"/>
      <c r="I102" s="9"/>
      <c r="J102" s="9"/>
      <c r="K102" s="9"/>
      <c r="L102" s="9"/>
    </row>
    <row r="103" spans="1:12" x14ac:dyDescent="0.25">
      <c r="A103" s="13" t="s">
        <v>189</v>
      </c>
      <c r="B103" s="14">
        <v>9</v>
      </c>
      <c r="C103" s="9"/>
      <c r="D103" s="9"/>
      <c r="E103" s="9"/>
      <c r="F103" s="9"/>
      <c r="G103" s="9"/>
      <c r="H103" s="9"/>
      <c r="I103" s="9"/>
      <c r="J103" s="9"/>
      <c r="K103" s="9"/>
      <c r="L103" s="9"/>
    </row>
    <row r="104" spans="1:12" x14ac:dyDescent="0.25">
      <c r="A104" s="13" t="s">
        <v>4385</v>
      </c>
      <c r="B104" s="14">
        <v>1.5</v>
      </c>
      <c r="C104" s="9"/>
      <c r="D104" s="9"/>
      <c r="E104" s="9"/>
      <c r="F104" s="9"/>
      <c r="G104" s="9"/>
      <c r="H104" s="9"/>
      <c r="I104" s="9"/>
      <c r="J104" s="9"/>
      <c r="K104" s="9"/>
      <c r="L104" s="9"/>
    </row>
    <row r="105" spans="1:12" x14ac:dyDescent="0.25">
      <c r="A105" s="13" t="s">
        <v>4388</v>
      </c>
      <c r="B105" s="14">
        <v>5</v>
      </c>
      <c r="C105" s="9"/>
      <c r="D105" s="9"/>
      <c r="E105" s="9"/>
      <c r="F105" s="9"/>
      <c r="G105" s="9"/>
      <c r="H105" s="9"/>
      <c r="I105" s="9"/>
      <c r="J105" s="9"/>
      <c r="K105" s="9"/>
      <c r="L105" s="9"/>
    </row>
    <row r="106" spans="1:12" x14ac:dyDescent="0.25">
      <c r="A106" s="13" t="s">
        <v>4391</v>
      </c>
      <c r="B106" s="14">
        <v>1</v>
      </c>
      <c r="C106" s="9"/>
      <c r="D106" s="9"/>
      <c r="E106" s="9"/>
      <c r="F106" s="9"/>
      <c r="G106" s="9"/>
      <c r="H106" s="9"/>
      <c r="I106" s="9"/>
      <c r="J106" s="9"/>
      <c r="K106" s="9"/>
      <c r="L106" s="9"/>
    </row>
    <row r="107" spans="1:12" x14ac:dyDescent="0.25">
      <c r="A107" s="13" t="s">
        <v>208</v>
      </c>
      <c r="B107" s="14">
        <v>1</v>
      </c>
      <c r="C107" s="9"/>
      <c r="D107" s="9"/>
      <c r="E107" s="9"/>
      <c r="F107" s="9"/>
      <c r="G107" s="9"/>
      <c r="H107" s="9"/>
      <c r="I107" s="9"/>
      <c r="J107" s="9"/>
      <c r="K107" s="9"/>
      <c r="L107" s="9"/>
    </row>
    <row r="108" spans="1:12" ht="24" x14ac:dyDescent="0.25">
      <c r="A108" s="13" t="s">
        <v>4396</v>
      </c>
      <c r="B108" s="14">
        <v>9</v>
      </c>
      <c r="C108" s="9"/>
      <c r="D108" s="9"/>
      <c r="E108" s="9"/>
      <c r="F108" s="9"/>
      <c r="G108" s="9"/>
      <c r="H108" s="9"/>
      <c r="I108" s="9"/>
      <c r="J108" s="9"/>
      <c r="K108" s="9"/>
      <c r="L108" s="9"/>
    </row>
    <row r="109" spans="1:12" x14ac:dyDescent="0.25">
      <c r="A109" s="13" t="s">
        <v>4399</v>
      </c>
      <c r="B109" s="14">
        <v>9</v>
      </c>
      <c r="C109" s="9"/>
      <c r="D109" s="9"/>
      <c r="E109" s="9"/>
      <c r="F109" s="9"/>
      <c r="G109" s="9"/>
      <c r="H109" s="9"/>
      <c r="I109" s="9"/>
      <c r="J109" s="9"/>
      <c r="K109" s="9"/>
      <c r="L109" s="9"/>
    </row>
    <row r="110" spans="1:12" x14ac:dyDescent="0.25">
      <c r="A110" s="13" t="s">
        <v>4400</v>
      </c>
      <c r="B110" s="14">
        <v>5</v>
      </c>
      <c r="C110" s="9"/>
      <c r="D110" s="9"/>
      <c r="E110" s="9"/>
      <c r="F110" s="9"/>
      <c r="G110" s="9"/>
      <c r="H110" s="9"/>
      <c r="I110" s="9"/>
      <c r="J110" s="9"/>
      <c r="K110" s="9"/>
      <c r="L110" s="9"/>
    </row>
    <row r="111" spans="1:12" x14ac:dyDescent="0.25">
      <c r="A111" s="13" t="s">
        <v>4404</v>
      </c>
      <c r="B111" s="14">
        <v>1</v>
      </c>
      <c r="C111" s="9"/>
      <c r="D111" s="9"/>
      <c r="E111" s="9"/>
      <c r="F111" s="9"/>
      <c r="G111" s="9"/>
      <c r="H111" s="9"/>
      <c r="I111" s="9"/>
      <c r="J111" s="9"/>
      <c r="K111" s="9"/>
      <c r="L111" s="9"/>
    </row>
    <row r="112" spans="1:12" ht="24" x14ac:dyDescent="0.25">
      <c r="A112" s="13" t="s">
        <v>4407</v>
      </c>
      <c r="B112" s="14">
        <v>2.5</v>
      </c>
      <c r="C112" s="9"/>
      <c r="D112" s="9"/>
      <c r="E112" s="9"/>
      <c r="F112" s="9"/>
      <c r="G112" s="9"/>
      <c r="H112" s="9"/>
      <c r="I112" s="9"/>
      <c r="J112" s="9"/>
      <c r="K112" s="9"/>
      <c r="L112" s="9"/>
    </row>
    <row r="113" spans="1:12" x14ac:dyDescent="0.25">
      <c r="A113" s="13" t="s">
        <v>215</v>
      </c>
      <c r="B113" s="14">
        <v>9</v>
      </c>
      <c r="C113" s="9"/>
      <c r="D113" s="9"/>
      <c r="E113" s="9"/>
      <c r="F113" s="9"/>
      <c r="G113" s="9"/>
      <c r="H113" s="9"/>
      <c r="I113" s="9"/>
      <c r="J113" s="9"/>
      <c r="K113" s="9"/>
      <c r="L113" s="9"/>
    </row>
    <row r="114" spans="1:12" ht="24" x14ac:dyDescent="0.25">
      <c r="A114" s="13" t="s">
        <v>192</v>
      </c>
      <c r="B114" s="14">
        <v>9</v>
      </c>
      <c r="C114" s="9"/>
      <c r="D114" s="9"/>
      <c r="E114" s="9"/>
      <c r="F114" s="9"/>
      <c r="G114" s="9"/>
      <c r="H114" s="9"/>
      <c r="I114" s="9"/>
      <c r="J114" s="9"/>
      <c r="K114" s="9"/>
      <c r="L114" s="9"/>
    </row>
    <row r="115" spans="1:12" x14ac:dyDescent="0.25">
      <c r="A115" s="13" t="s">
        <v>4419</v>
      </c>
      <c r="B115" s="14">
        <v>9</v>
      </c>
      <c r="C115" s="9"/>
      <c r="D115" s="9"/>
      <c r="E115" s="9"/>
      <c r="F115" s="9"/>
      <c r="G115" s="9"/>
      <c r="H115" s="9"/>
      <c r="I115" s="9"/>
      <c r="J115" s="9"/>
      <c r="K115" s="9"/>
      <c r="L115" s="9"/>
    </row>
    <row r="116" spans="1:12" ht="24" x14ac:dyDescent="0.25">
      <c r="A116" s="13" t="s">
        <v>165</v>
      </c>
      <c r="B116" s="14">
        <v>7</v>
      </c>
      <c r="C116" s="9"/>
      <c r="D116" s="9"/>
      <c r="E116" s="9"/>
      <c r="F116" s="9"/>
      <c r="G116" s="9"/>
      <c r="H116" s="9"/>
      <c r="I116" s="9"/>
      <c r="J116" s="9"/>
      <c r="K116" s="9"/>
      <c r="L116" s="9"/>
    </row>
    <row r="117" spans="1:12" x14ac:dyDescent="0.25">
      <c r="A117" s="13" t="s">
        <v>4422</v>
      </c>
      <c r="B117" s="14">
        <v>1</v>
      </c>
      <c r="C117" s="9"/>
      <c r="D117" s="9"/>
      <c r="E117" s="9"/>
      <c r="F117" s="9"/>
      <c r="G117" s="9"/>
      <c r="H117" s="9"/>
      <c r="I117" s="9"/>
      <c r="J117" s="9"/>
      <c r="K117" s="9"/>
      <c r="L117" s="9"/>
    </row>
    <row r="118" spans="1:12" x14ac:dyDescent="0.25">
      <c r="A118" s="13" t="s">
        <v>4424</v>
      </c>
      <c r="B118" s="14">
        <v>1</v>
      </c>
      <c r="C118" s="9"/>
      <c r="D118" s="9"/>
      <c r="E118" s="9"/>
      <c r="F118" s="9"/>
      <c r="G118" s="9"/>
      <c r="H118" s="9"/>
      <c r="I118" s="9"/>
      <c r="J118" s="9"/>
      <c r="K118" s="9"/>
      <c r="L118" s="9"/>
    </row>
    <row r="119" spans="1:12" x14ac:dyDescent="0.25">
      <c r="A119" s="13" t="s">
        <v>162</v>
      </c>
      <c r="B119" s="14">
        <v>1</v>
      </c>
      <c r="C119" s="9"/>
      <c r="D119" s="9"/>
      <c r="E119" s="9"/>
      <c r="F119" s="9"/>
      <c r="G119" s="9"/>
      <c r="H119" s="9"/>
      <c r="I119" s="9"/>
      <c r="J119" s="9"/>
      <c r="K119" s="9"/>
      <c r="L119" s="9"/>
    </row>
    <row r="120" spans="1:12" x14ac:dyDescent="0.25">
      <c r="A120" s="13" t="s">
        <v>4427</v>
      </c>
      <c r="B120" s="14">
        <v>9</v>
      </c>
      <c r="C120" s="9"/>
      <c r="D120" s="9"/>
      <c r="E120" s="9"/>
      <c r="F120" s="9"/>
      <c r="G120" s="9"/>
      <c r="H120" s="9"/>
      <c r="I120" s="9"/>
      <c r="J120" s="9"/>
      <c r="K120" s="9"/>
      <c r="L120" s="9"/>
    </row>
    <row r="121" spans="1:12" x14ac:dyDescent="0.25">
      <c r="A121" s="13" t="s">
        <v>4428</v>
      </c>
      <c r="B121" s="14">
        <v>5</v>
      </c>
      <c r="C121" s="9"/>
      <c r="D121" s="9"/>
      <c r="E121" s="9"/>
      <c r="F121" s="9"/>
      <c r="G121" s="9"/>
      <c r="H121" s="9"/>
      <c r="I121" s="9"/>
      <c r="J121" s="9"/>
      <c r="K121" s="9"/>
      <c r="L121" s="9"/>
    </row>
    <row r="122" spans="1:12" x14ac:dyDescent="0.25">
      <c r="A122" s="13" t="s">
        <v>4430</v>
      </c>
      <c r="B122" s="14">
        <v>1.5</v>
      </c>
      <c r="C122" s="9"/>
      <c r="D122" s="9"/>
      <c r="E122" s="9"/>
      <c r="F122" s="9"/>
      <c r="G122" s="9"/>
      <c r="H122" s="9"/>
      <c r="I122" s="9"/>
      <c r="J122" s="9"/>
      <c r="K122" s="9"/>
      <c r="L122" s="9"/>
    </row>
    <row r="123" spans="1:12" x14ac:dyDescent="0.25">
      <c r="A123" s="13" t="s">
        <v>4433</v>
      </c>
      <c r="B123" s="14">
        <v>3</v>
      </c>
      <c r="C123" s="9"/>
      <c r="D123" s="9"/>
      <c r="E123" s="9"/>
      <c r="F123" s="9"/>
      <c r="G123" s="9"/>
      <c r="H123" s="9"/>
      <c r="I123" s="9"/>
      <c r="J123" s="9"/>
      <c r="K123" s="9"/>
      <c r="L123" s="9"/>
    </row>
    <row r="124" spans="1:12" x14ac:dyDescent="0.25">
      <c r="A124" s="13" t="s">
        <v>4436</v>
      </c>
      <c r="B124" s="14">
        <v>9</v>
      </c>
      <c r="C124" s="9"/>
      <c r="D124" s="9"/>
      <c r="E124" s="9"/>
      <c r="F124" s="9"/>
      <c r="G124" s="9"/>
      <c r="H124" s="9"/>
      <c r="I124" s="9"/>
      <c r="J124" s="9"/>
      <c r="K124" s="9"/>
      <c r="L124" s="9"/>
    </row>
    <row r="125" spans="1:12" ht="24" x14ac:dyDescent="0.25">
      <c r="A125" s="13" t="s">
        <v>4275</v>
      </c>
      <c r="B125" s="14">
        <v>8</v>
      </c>
      <c r="C125" s="9"/>
      <c r="D125" s="9"/>
      <c r="E125" s="9"/>
      <c r="F125" s="9"/>
      <c r="G125" s="9"/>
      <c r="H125" s="9"/>
      <c r="I125" s="9"/>
      <c r="J125" s="9"/>
      <c r="K125" s="9"/>
      <c r="L125" s="9"/>
    </row>
    <row r="126" spans="1:12" ht="24" x14ac:dyDescent="0.25">
      <c r="A126" s="13" t="s">
        <v>4441</v>
      </c>
      <c r="B126" s="14">
        <v>9</v>
      </c>
      <c r="C126" s="9"/>
      <c r="D126" s="9"/>
      <c r="E126" s="9"/>
      <c r="F126" s="9"/>
      <c r="G126" s="9"/>
      <c r="H126" s="9"/>
      <c r="I126" s="9"/>
      <c r="J126" s="9"/>
      <c r="K126" s="9"/>
      <c r="L126" s="9"/>
    </row>
    <row r="127" spans="1:12" x14ac:dyDescent="0.25">
      <c r="A127" s="13" t="s">
        <v>4444</v>
      </c>
      <c r="B127" s="14">
        <v>9</v>
      </c>
      <c r="C127" s="9"/>
      <c r="D127" s="9"/>
      <c r="E127" s="9"/>
      <c r="F127" s="9"/>
      <c r="G127" s="9"/>
      <c r="H127" s="9"/>
      <c r="I127" s="9"/>
      <c r="J127" s="9"/>
      <c r="K127" s="9"/>
      <c r="L127" s="9"/>
    </row>
    <row r="128" spans="1:12" ht="24" x14ac:dyDescent="0.25">
      <c r="A128" s="13" t="s">
        <v>4276</v>
      </c>
      <c r="B128" s="14">
        <v>1</v>
      </c>
      <c r="C128" s="9"/>
      <c r="D128" s="9"/>
      <c r="E128" s="9"/>
      <c r="F128" s="9"/>
      <c r="G128" s="9"/>
      <c r="H128" s="9"/>
      <c r="I128" s="9"/>
      <c r="J128" s="9"/>
      <c r="K128" s="9"/>
      <c r="L128" s="9"/>
    </row>
    <row r="129" spans="1:12" ht="24" x14ac:dyDescent="0.25">
      <c r="A129" s="13" t="s">
        <v>4447</v>
      </c>
      <c r="B129" s="14">
        <v>5</v>
      </c>
      <c r="C129" s="9"/>
      <c r="D129" s="9"/>
      <c r="E129" s="9"/>
      <c r="F129" s="9"/>
      <c r="G129" s="9"/>
      <c r="H129" s="9"/>
      <c r="I129" s="9"/>
      <c r="J129" s="9"/>
      <c r="K129" s="9"/>
      <c r="L129" s="9"/>
    </row>
    <row r="130" spans="1:12" x14ac:dyDescent="0.25">
      <c r="A130" s="13" t="s">
        <v>4450</v>
      </c>
      <c r="B130" s="14">
        <v>1.5</v>
      </c>
      <c r="C130" s="9"/>
      <c r="D130" s="9"/>
      <c r="E130" s="9"/>
      <c r="F130" s="9"/>
      <c r="G130" s="9"/>
      <c r="H130" s="9"/>
      <c r="I130" s="9"/>
      <c r="J130" s="9"/>
      <c r="K130" s="9"/>
      <c r="L130" s="9"/>
    </row>
    <row r="131" spans="1:12" ht="24" x14ac:dyDescent="0.25">
      <c r="A131" s="13" t="s">
        <v>4452</v>
      </c>
      <c r="B131" s="14">
        <v>9</v>
      </c>
      <c r="C131" s="9"/>
      <c r="D131" s="9"/>
      <c r="E131" s="9"/>
      <c r="F131" s="9"/>
      <c r="G131" s="9"/>
      <c r="H131" s="9"/>
      <c r="I131" s="9"/>
      <c r="J131" s="9"/>
      <c r="K131" s="9"/>
      <c r="L131" s="9"/>
    </row>
    <row r="132" spans="1:12" x14ac:dyDescent="0.25">
      <c r="A132" s="13" t="s">
        <v>441</v>
      </c>
      <c r="B132" s="13">
        <v>9</v>
      </c>
      <c r="C132" s="9"/>
      <c r="D132" s="9"/>
      <c r="E132" s="9"/>
      <c r="F132" s="9"/>
      <c r="G132" s="9"/>
      <c r="H132" s="9"/>
      <c r="I132" s="9"/>
      <c r="J132" s="9"/>
      <c r="K132" s="9"/>
      <c r="L132" s="9"/>
    </row>
    <row r="133" spans="1:12" x14ac:dyDescent="0.25">
      <c r="A133" s="9" t="s">
        <v>4457</v>
      </c>
      <c r="B133" s="9">
        <v>4</v>
      </c>
      <c r="C133" s="9"/>
      <c r="D133" s="9"/>
      <c r="E133" s="9"/>
      <c r="F133" s="9"/>
      <c r="G133" s="9"/>
      <c r="H133" s="9"/>
      <c r="I133" s="9"/>
      <c r="J133" s="9"/>
      <c r="K133" s="9"/>
      <c r="L133" s="9"/>
    </row>
    <row r="134" spans="1:12" x14ac:dyDescent="0.25">
      <c r="A134" s="9" t="s">
        <v>200</v>
      </c>
      <c r="B134" s="9">
        <v>1.5</v>
      </c>
      <c r="C134" s="9"/>
      <c r="D134" s="9"/>
      <c r="E134" s="9"/>
      <c r="F134" s="9"/>
      <c r="G134" s="9"/>
      <c r="H134" s="9"/>
      <c r="I134" s="9"/>
      <c r="J134" s="9"/>
      <c r="K134" s="9"/>
      <c r="L134" s="9"/>
    </row>
    <row r="135" spans="1:12" x14ac:dyDescent="0.25">
      <c r="A135" s="9" t="s">
        <v>166</v>
      </c>
      <c r="B135" s="9">
        <v>9</v>
      </c>
      <c r="C135" s="9"/>
      <c r="D135" s="9"/>
      <c r="E135" s="9"/>
      <c r="F135" s="9"/>
      <c r="G135" s="9"/>
      <c r="H135" s="9"/>
      <c r="I135" s="9"/>
      <c r="J135" s="9"/>
      <c r="K135" s="9"/>
      <c r="L135" s="9"/>
    </row>
    <row r="136" spans="1:12" x14ac:dyDescent="0.25">
      <c r="A136" s="9" t="s">
        <v>134</v>
      </c>
      <c r="B136" s="9">
        <v>2</v>
      </c>
      <c r="C136" s="9"/>
      <c r="D136" s="9"/>
      <c r="E136" s="9"/>
      <c r="F136" s="9"/>
      <c r="G136" s="9"/>
      <c r="H136" s="9"/>
      <c r="I136" s="9"/>
      <c r="J136" s="9"/>
      <c r="K136" s="9"/>
      <c r="L136" s="9"/>
    </row>
    <row r="137" spans="1:12" x14ac:dyDescent="0.25">
      <c r="A137" s="9" t="s">
        <v>4461</v>
      </c>
      <c r="B137" s="9">
        <v>1</v>
      </c>
      <c r="C137" s="9"/>
      <c r="D137" s="9"/>
      <c r="E137" s="9"/>
      <c r="F137" s="9"/>
      <c r="G137" s="9"/>
      <c r="H137" s="9"/>
      <c r="I137" s="9"/>
      <c r="J137" s="9"/>
      <c r="K137" s="9"/>
      <c r="L137" s="9"/>
    </row>
    <row r="138" spans="1:12" x14ac:dyDescent="0.25">
      <c r="A138" s="9" t="s">
        <v>4464</v>
      </c>
      <c r="B138" s="9">
        <v>9</v>
      </c>
      <c r="C138" s="9"/>
      <c r="D138" s="9"/>
      <c r="E138" s="9"/>
      <c r="F138" s="9"/>
      <c r="G138" s="9"/>
      <c r="H138" s="9"/>
      <c r="I138" s="9"/>
      <c r="J138" s="9"/>
      <c r="K138" s="9"/>
      <c r="L138" s="9"/>
    </row>
    <row r="139" spans="1:12" x14ac:dyDescent="0.25">
      <c r="A139" s="9" t="s">
        <v>167</v>
      </c>
      <c r="B139" s="9">
        <v>1</v>
      </c>
      <c r="C139" s="9"/>
      <c r="D139" s="9"/>
      <c r="E139" s="9"/>
      <c r="F139" s="9"/>
      <c r="G139" s="9"/>
      <c r="H139" s="9"/>
      <c r="I139" s="9"/>
      <c r="J139" s="9"/>
      <c r="K139" s="9"/>
      <c r="L139" s="9"/>
    </row>
    <row r="140" spans="1:12" x14ac:dyDescent="0.25">
      <c r="A140" s="9" t="s">
        <v>186</v>
      </c>
      <c r="B140" s="9">
        <v>9</v>
      </c>
      <c r="C140" s="9"/>
      <c r="D140" s="9"/>
      <c r="E140" s="9"/>
      <c r="F140" s="9"/>
      <c r="G140" s="9"/>
      <c r="H140" s="9"/>
      <c r="I140" s="9"/>
      <c r="J140" s="9"/>
      <c r="K140" s="9"/>
      <c r="L140" s="9"/>
    </row>
    <row r="141" spans="1:12" x14ac:dyDescent="0.25">
      <c r="A141" s="9" t="s">
        <v>4466</v>
      </c>
      <c r="B141" s="9">
        <v>1</v>
      </c>
      <c r="C141" s="9"/>
      <c r="D141" s="9"/>
      <c r="E141" s="9"/>
      <c r="F141" s="9"/>
      <c r="G141" s="9"/>
      <c r="H141" s="9"/>
      <c r="I141" s="9"/>
      <c r="J141" s="9"/>
      <c r="K141" s="9"/>
      <c r="L141" s="9"/>
    </row>
    <row r="142" spans="1:12" x14ac:dyDescent="0.25">
      <c r="A142" s="9" t="s">
        <v>4469</v>
      </c>
      <c r="B142" s="9">
        <v>1</v>
      </c>
      <c r="C142" s="9"/>
      <c r="D142" s="9"/>
      <c r="E142" s="9"/>
      <c r="F142" s="9"/>
      <c r="G142" s="9"/>
      <c r="H142" s="9"/>
      <c r="I142" s="9"/>
      <c r="J142" s="9"/>
      <c r="K142" s="9"/>
      <c r="L142" s="9"/>
    </row>
    <row r="143" spans="1:12" x14ac:dyDescent="0.25">
      <c r="A143" s="9" t="s">
        <v>4471</v>
      </c>
      <c r="B143" s="9">
        <v>9</v>
      </c>
      <c r="C143" s="9"/>
      <c r="D143" s="9"/>
      <c r="E143" s="9"/>
      <c r="F143" s="9"/>
      <c r="G143" s="9"/>
      <c r="H143" s="9"/>
      <c r="I143" s="9"/>
      <c r="J143" s="9"/>
      <c r="K143" s="9"/>
      <c r="L143" s="9"/>
    </row>
    <row r="144" spans="1:12" x14ac:dyDescent="0.25">
      <c r="A144" s="9" t="s">
        <v>210</v>
      </c>
      <c r="B144" s="9">
        <v>1</v>
      </c>
      <c r="C144" s="9"/>
      <c r="D144" s="9"/>
      <c r="E144" s="9"/>
      <c r="F144" s="9"/>
      <c r="G144" s="9"/>
      <c r="H144" s="9"/>
      <c r="I144" s="9"/>
      <c r="J144" s="9"/>
      <c r="K144" s="9"/>
      <c r="L144" s="9"/>
    </row>
    <row r="145" spans="1:12" x14ac:dyDescent="0.25">
      <c r="A145" s="9" t="s">
        <v>4474</v>
      </c>
      <c r="B145" s="9">
        <v>5</v>
      </c>
      <c r="C145" s="9"/>
      <c r="D145" s="9"/>
      <c r="E145" s="9"/>
      <c r="F145" s="9"/>
      <c r="G145" s="9"/>
      <c r="H145" s="9"/>
      <c r="I145" s="9"/>
      <c r="J145" s="9"/>
      <c r="K145" s="9"/>
      <c r="L145" s="9"/>
    </row>
    <row r="146" spans="1:12" x14ac:dyDescent="0.25">
      <c r="A146" s="9" t="s">
        <v>4476</v>
      </c>
      <c r="B146" s="9">
        <v>1.5</v>
      </c>
      <c r="C146" s="9"/>
      <c r="D146" s="9"/>
      <c r="E146" s="9"/>
      <c r="F146" s="9"/>
      <c r="G146" s="9"/>
      <c r="H146" s="9"/>
      <c r="I146" s="9"/>
      <c r="J146" s="9"/>
      <c r="K146" s="9"/>
      <c r="L146" s="9"/>
    </row>
    <row r="195" spans="1:10" x14ac:dyDescent="0.25">
      <c r="A195" s="9"/>
      <c r="B195" s="9"/>
      <c r="C195" s="9"/>
      <c r="D195" s="9"/>
      <c r="E195" s="9"/>
      <c r="F195" s="9"/>
      <c r="G195" s="9"/>
      <c r="H195" s="9"/>
      <c r="I195" s="9"/>
      <c r="J195" s="9"/>
    </row>
  </sheetData>
  <mergeCells count="110">
    <mergeCell ref="L39:L40"/>
    <mergeCell ref="A43:A44"/>
    <mergeCell ref="B43:B44"/>
    <mergeCell ref="C43:C44"/>
    <mergeCell ref="D43:D44"/>
    <mergeCell ref="E43:E44"/>
    <mergeCell ref="F43:F44"/>
    <mergeCell ref="I48:I49"/>
    <mergeCell ref="J48:J49"/>
    <mergeCell ref="K48:K49"/>
    <mergeCell ref="L48:L49"/>
    <mergeCell ref="I43:I44"/>
    <mergeCell ref="J43:J44"/>
    <mergeCell ref="K43:K44"/>
    <mergeCell ref="L43:L44"/>
    <mergeCell ref="A48:A49"/>
    <mergeCell ref="B48:B49"/>
    <mergeCell ref="C48:C49"/>
    <mergeCell ref="D48:D49"/>
    <mergeCell ref="E48:E49"/>
    <mergeCell ref="F48:F49"/>
    <mergeCell ref="A39:A40"/>
    <mergeCell ref="B39:B40"/>
    <mergeCell ref="C39:C40"/>
    <mergeCell ref="D39:D40"/>
    <mergeCell ref="E39:E40"/>
    <mergeCell ref="F39:F40"/>
    <mergeCell ref="I39:I40"/>
    <mergeCell ref="J39:J40"/>
    <mergeCell ref="K39:K40"/>
    <mergeCell ref="L30:L31"/>
    <mergeCell ref="A35:A36"/>
    <mergeCell ref="B35:B36"/>
    <mergeCell ref="C35:C36"/>
    <mergeCell ref="D35:D36"/>
    <mergeCell ref="E35:E36"/>
    <mergeCell ref="F35:F36"/>
    <mergeCell ref="I35:I36"/>
    <mergeCell ref="J35:J36"/>
    <mergeCell ref="K35:K36"/>
    <mergeCell ref="L35:L36"/>
    <mergeCell ref="A30:A31"/>
    <mergeCell ref="B30:B31"/>
    <mergeCell ref="C30:C31"/>
    <mergeCell ref="D30:D31"/>
    <mergeCell ref="E30:E31"/>
    <mergeCell ref="F30:F31"/>
    <mergeCell ref="I30:I31"/>
    <mergeCell ref="J30:J31"/>
    <mergeCell ref="K30:K31"/>
    <mergeCell ref="L18:L23"/>
    <mergeCell ref="A25:A29"/>
    <mergeCell ref="B25:B29"/>
    <mergeCell ref="C25:C29"/>
    <mergeCell ref="D25:D29"/>
    <mergeCell ref="E25:E29"/>
    <mergeCell ref="F25:F29"/>
    <mergeCell ref="I25:I29"/>
    <mergeCell ref="J25:J29"/>
    <mergeCell ref="K25:K29"/>
    <mergeCell ref="L25:L29"/>
    <mergeCell ref="A18:A23"/>
    <mergeCell ref="B18:B23"/>
    <mergeCell ref="C18:C23"/>
    <mergeCell ref="D18:D23"/>
    <mergeCell ref="E18:E23"/>
    <mergeCell ref="F18:F23"/>
    <mergeCell ref="I18:I23"/>
    <mergeCell ref="J18:J23"/>
    <mergeCell ref="K18:K23"/>
    <mergeCell ref="L9:L11"/>
    <mergeCell ref="A15:A16"/>
    <mergeCell ref="B15:B16"/>
    <mergeCell ref="C15:C16"/>
    <mergeCell ref="D15:D16"/>
    <mergeCell ref="E15:E16"/>
    <mergeCell ref="F15:F16"/>
    <mergeCell ref="I15:I16"/>
    <mergeCell ref="J15:J16"/>
    <mergeCell ref="K15:K16"/>
    <mergeCell ref="L15:L16"/>
    <mergeCell ref="A9:A11"/>
    <mergeCell ref="B9:B11"/>
    <mergeCell ref="C9:C11"/>
    <mergeCell ref="D9:D11"/>
    <mergeCell ref="E9:E11"/>
    <mergeCell ref="F9:F11"/>
    <mergeCell ref="I9:I11"/>
    <mergeCell ref="J9:J11"/>
    <mergeCell ref="K9:K11"/>
    <mergeCell ref="I2:I4"/>
    <mergeCell ref="J2:J4"/>
    <mergeCell ref="K2:K4"/>
    <mergeCell ref="L2:L4"/>
    <mergeCell ref="A5:A6"/>
    <mergeCell ref="B5:B6"/>
    <mergeCell ref="C5:C6"/>
    <mergeCell ref="D5:D6"/>
    <mergeCell ref="E5:E6"/>
    <mergeCell ref="F5:F6"/>
    <mergeCell ref="A2:A4"/>
    <mergeCell ref="B2:B4"/>
    <mergeCell ref="C2:C4"/>
    <mergeCell ref="D2:D4"/>
    <mergeCell ref="E2:E4"/>
    <mergeCell ref="F2:F4"/>
    <mergeCell ref="I5:I6"/>
    <mergeCell ref="J5:J6"/>
    <mergeCell ref="K5:K6"/>
    <mergeCell ref="L5:L6"/>
  </mergeCells>
  <pageMargins left="0.7" right="0.7" top="0.75" bottom="0.75" header="0.3" footer="0.3"/>
  <pageSetup orientation="portrait" horizontalDpi="300" verticalDpi="300" r:id="rId1"/>
  <webPublishItems count="114">
    <webPublishItem id="28917" divId="India Staffing and Status Check UI Beta V1.3 - WIP33_28917" sourceType="range" sourceRef="A1:I31" destinationFile="E:\Users\CHANDA~1.KUM\AppData\Local\Temp\19-02-20 17-15-06.htm"/>
    <webPublishItem id="6178" divId="India Staffing and Status Check UI Beta V1.3 - WIP33_6178" sourceType="range" sourceRef="A1:I31" destinationFile="E:\Users\CHANDA~1.KUM\AppData\Local\Temp\19-02-20 17-17-46.htm"/>
    <webPublishItem id="5233" divId="India Staffing and Status Check UI_V1.0 WIP35_5233" sourceType="range" sourceRef="A1:J1" destinationFile="E:\Users\CHANDA~1.KUM\AppData\Local\Temp\29-10-19 16-01-20.htm"/>
    <webPublishItem id="7252" divId="India Staffing and Status Check UI Beta V1.0 - WIP06_7252" sourceType="range" sourceRef="A1:J6" destinationFile="E:\Users\CHANDA~1.KUM\AppData\Local\Temp\06-12-19 18-59-36.htm"/>
    <webPublishItem id="13131" divId="India Staffing and Status Check UI Beta V1.0 - WIP06_13131" sourceType="range" sourceRef="A1:J6" destinationFile="E:\Users\CHANDA~1.KUM\AppData\Local\Temp\06-12-19 19-01-10.htm"/>
    <webPublishItem id="4028" divId="India Staffing and Status Check UI Beta V1.1 WIP17_4028" sourceType="range" sourceRef="A1:J6" destinationFile="E:\Users\CHANDA~1.KUM\AppData\Local\Temp\30-12-19 16-17-22.htm"/>
    <webPublishItem id="24292" divId="India Staffing and Status Check UI Beta V1.1 WIP17_24292" sourceType="range" sourceRef="A1:J8" destinationFile="E:\Users\CHANDA~1.KUM\AppData\Local\Temp\30-12-19 16-22-47.htm"/>
    <webPublishItem id="4314" divId="India Staffing and Status Check UI Beta V1.0 - WIP05_4314" sourceType="range" sourceRef="A1:J9" destinationFile="E:\Users\CHANDA~1.KUM\AppData\Local\Temp\05-12-19 12-23-49.htm"/>
    <webPublishItem id="20457" divId="India Staffing and Status Check UI Beta V1.0 - WIP05_20457" sourceType="range" sourceRef="A1:J9" destinationFile="E:\Users\CHANDA~1.KUM\AppData\Local\Temp\05-12-19 12-54-20.htm"/>
    <webPublishItem id="25527" divId="India Staffing and Status Check UI Beta V1.0 - WIP05_25527" sourceType="range" sourceRef="A1:J9" destinationFile="E:\Users\CHANDA~1.KUM\AppData\Local\Temp\05-12-19 13-04-25.htm"/>
    <webPublishItem id="29705" divId="India Staffing and Status Check UI Beta V1.0 - WIP05_29705" sourceType="range" sourceRef="A1:J9" destinationFile="E:\Users\CHANDA~1.KUM\AppData\Local\Temp\05-12-19 13-05-32.htm"/>
    <webPublishItem id="30719" divId="India Staffing and Status Check UI Beta V1.0 - WIP05_30719" sourceType="range" sourceRef="A1:J9" destinationFile="E:\Users\CHANDA~1.KUM\AppData\Local\Temp\05-12-19 13-05-48.htm"/>
    <webPublishItem id="32114" divId="India Staffing and Status Check UI Beta V1.0 - WIP05_32114" sourceType="range" sourceRef="A1:J9" destinationFile="E:\Users\CHANDA~1.KUM\AppData\Local\Temp\05-12-19 13-06-11.htm"/>
    <webPublishItem id="32548" divId="India Staffing and Status Check WIP48_32548" sourceType="range" sourceRef="A1:J10" destinationFile="E:\Users\CHANDA~1.KUM\AppData\Local\Temp\28-07-19 23-16-14.htm"/>
    <webPublishItem id="19928" divId="India Staffing and Status Check WIP48_19928" sourceType="range" sourceRef="A1:J11" destinationFile="E:\Users\CHANDA~1.KUM\AppData\Local\Temp\29-07-19 7-48-25.htm"/>
    <webPublishItem id="13414" divId="India Staffing and Status Check WIP48_13414" sourceType="range" sourceRef="A1:J11" destinationFile="E:\Users\CHANDA~1.KUM\AppData\Local\Temp\29-07-19 8-12-54.htm"/>
    <webPublishItem id="26522" divId="India Staffing and Status Check WIP48_26522" sourceType="range" sourceRef="A1:J12" destinationFile="E:\Users\CHANDA~1.KUM\AppData\Local\Temp\29-07-19 8-16-24.htm"/>
    <webPublishItem id="6267" divId="India Staffing and Status Check WIP48_6267" sourceType="range" sourceRef="A1:J12" destinationFile="E:\Users\CHANDA~1.KUM\AppData\Local\Temp\29-07-19 8-19-44.htm"/>
    <webPublishItem id="10758" divId="India Staffing and Status Check WIP48_10758" sourceType="range" sourceRef="A1:J12" destinationFile="E:\Users\CHANDA~1.KUM\AppData\Local\Temp\29-07-19 8-20-56.htm"/>
    <webPublishItem id="28852" divId="India Staffing and Status Check UI_V1.0 WIP30_28852" sourceType="range" sourceRef="A1:J12" destinationFile="E:\Users\CHANDA~1.KUM\AppData\Local\Temp\29-08-19 16-41-23.htm"/>
    <webPublishItem id="31965" divId="India Staffing and Status Check UI_V1.0 WIP30_31965" sourceType="range" sourceRef="A1:J12" destinationFile="E:\Users\CHANDA~1.KUM\AppData\Local\Temp\29-08-19 16-59-41.htm"/>
    <webPublishItem id="31952" divId="India Staffing and Status Check UI_V1.0 WIP36_31952" sourceType="range" sourceRef="A1:J12" destinationFile="E:\Users\CHANDA~1.KUM\AppData\Local\Temp\31-10-19 12-42-20.htm"/>
    <webPublishItem id="29796" divId="India Staffing and Status Check WIP50_29796" sourceType="range" sourceRef="A1:J16" destinationFile="E:\Users\CHANDA~1.KUM\AppData\Local\Temp\29-07-19 10-19-36.htm"/>
    <webPublishItem id="14821" divId="India Staffing and Status Check WIP56_14821" sourceType="range" sourceRef="A1:J16" destinationFile="E:\Users\CHANDA~1.KUM\AppData\Local\Temp\30-07-19 12-02-15.htm"/>
    <webPublishItem id="17976" divId="India Staffing and Status Check UI_V1.0 Access WIP07_17976" sourceType="range" sourceRef="A1:J16" destinationFile="E:\Users\CHANDA~1.KUM\AppData\Local\Temp\20-11-19 15-46-09.htm"/>
    <webPublishItem id="31253" divId="India Staffing and Status Check UI_V1.0 Access WIP07_31253" sourceType="range" sourceRef="A1:J16" destinationFile="E:\Users\CHANDA~1.KUM\AppData\Local\Temp\20-11-19 15-49-41.htm"/>
    <webPublishItem id="26737" divId="India Staffing and Status Check UI_V1.0 Access WIP07_26737" sourceType="range" sourceRef="A1:J16" destinationFile="E:\Users\CHANDA~1.KUM\AppData\Local\Temp\20-11-19 15-57-13.htm"/>
    <webPublishItem id="31167" divId="India Staffing and Status Check UI Beta V1.0 - WIP05_31167" sourceType="range" sourceRef="A1:J19" destinationFile="E:\Users\CHANDA~1.KUM\AppData\Local\Temp\05-12-19 13-14-40.htm"/>
    <webPublishItem id="25524" divId="India Staffing and Status Check UI Beta V1.0 - WIP05_25524" sourceType="range" sourceRef="A1:J20" destinationFile="E:\Users\CHANDA~1.KUM\AppData\Local\Temp\05-12-19 13-13-10.htm"/>
    <webPublishItem id="26813" divId="India Staffing and Status Check UI Beta V1.0 - WIP06_26813" sourceType="range" sourceRef="A1:J20" destinationFile="E:\Users\CHANDA~1.KUM\AppData\Local\Temp\06-12-19 19-04-49.htm"/>
    <webPublishItem id="22356" divId="India Staffing and Status Check UI Beta V1.0 - WIP06_22356" sourceType="range" sourceRef="A1:J21" destinationFile="E:\Users\CHANDA~1.KUM\AppData\Local\Temp\06-12-19 16-17-37.htm"/>
    <webPublishItem id="17363" divId="India Staffing and Status Check UI Beta V1.0 - WIP06_17363" sourceType="range" sourceRef="A1:J21" destinationFile="E:\Users\CHANDA~1.KUM\AppData\Local\Temp\06-12-19 16-25-01.htm"/>
    <webPublishItem id="7580" divId="India Staffing and Status Check UI Beta V1.1 WIP17_7580" sourceType="range" sourceRef="A1:J21" destinationFile="E:\Users\CHANDA~1.KUM\AppData\Local\Temp\30-12-19 15-52-06.htm"/>
    <webPublishItem id="13538" divId="India Staffing and Status Check UI Beta V1.1 WIP17_13538" sourceType="range" sourceRef="A1:J21" destinationFile="E:\Users\CHANDA~1.KUM\AppData\Local\Temp\30-12-19 15-53-42.htm"/>
    <webPublishItem id="19272" divId="India Staffing and Status Check UI Beta V1.3 - WIP23_19272" sourceType="range" sourceRef="A1:J22" destinationFile="E:\Users\CHANDA~1.KUM\AppData\Local\Temp\14-02-20 16-46-05.htm"/>
    <webPublishItem id="10557" divId="India Staffing and Status Check UI Beta V1.2 - WIP09_10557" sourceType="range" sourceRef="A1:J25" destinationFile="E:\Users\CHANDA~1.KUM\AppData\Local\Temp\15-01-20 10-32-38.htm"/>
    <webPublishItem id="10990" divId="India Staffing and Status Check UI_V1.0 Access WIP07_10990" sourceType="range" sourceRef="A1:J26" destinationFile="E:\Users\CHANDA~1.KUM\AppData\Local\Temp\20-11-19 15-44-17.htm"/>
    <webPublishItem id="20241" divId="India Staffing and Status Check UI Beta V1.3 - WIP26_20241" sourceType="range" sourceRef="A1:J27" destinationFile="E:\Users\CHANDA~1.KUM\AppData\Local\Temp\17-02-20 13-04-32.htm"/>
    <webPublishItem id="17105" divId="India Staffing and Status Check UI_V1.0 Access WIP12_17105" sourceType="range" sourceRef="A1:J29" destinationFile="E:\Users\CHANDA~1.KUM\AppData\Local\Temp\25-11-19 12-16-25.htm"/>
    <webPublishItem id="27988" divId="India Staffing and Status Check UI Beta V1.2 - WIP09_27988" sourceType="range" sourceRef="A1:J30" destinationFile="E:\Users\CHANDA~1.KUM\AppData\Local\Temp\15-01-20 10-19-48.htm"/>
    <webPublishItem id="26940" divId="India Staffing and Status Check UI Beta V1.2 - WIP09_26940" sourceType="range" sourceRef="A1:J30" destinationFile="E:\Users\CHANDA~1.KUM\AppData\Local\Temp\15-01-20 10-28-15.htm"/>
    <webPublishItem id="12818" divId="India Staffing and Status Check UI Beta V1.0 - WIP05_12818" sourceType="range" sourceRef="A1:J31" destinationFile="E:\Users\CHANDA~1.KUM\AppData\Local\Temp\05-12-19 13-09-46.htm"/>
    <webPublishItem id="22413" divId="India Staffing and Status Check UI Beta V1.1 WIP10_22413" sourceType="range" sourceRef="A1:J32" destinationFile="E:\Users\CHANDA~1.KUM\AppData\Local\Temp\19-12-19 17-19-41.htm"/>
    <webPublishItem id="2901" divId="India Staffing and Status Check UI Beta V1.1 WIP10_2901" sourceType="range" sourceRef="A1:J32" destinationFile="E:\Users\CHANDA~1.KUM\AppData\Local\Temp\19-12-19 17-23-13.htm"/>
    <webPublishItem id="9764" divId="India Staffing and Status Check UI_V1.0 Access WIP14_9764" sourceType="range" sourceRef="A1:J36" destinationFile="E:\Users\CHANDA~1.KUM\AppData\Local\Temp\27-11-19 15-05-34.htm"/>
    <webPublishItem id="3704" divId="India Staffing and Status Check WIP71_3704" sourceType="range" sourceRef="A1:J58" destinationFile="E:\Users\CHANDA~1.KUM\AppData\Local\Temp\06-08-19 14-34-36.htm"/>
    <webPublishItem id="4146" divId="India Staffing and Status Check WIP71_4146" sourceType="range" sourceRef="A1:J58" destinationFile="E:\Users\CHANDA~1.KUM\AppData\Local\Temp\06-08-19 16-37-03.htm"/>
    <webPublishItem id="17569" divId="India Staffing and Status Check WIP70_17569" sourceType="range" sourceRef="A1:J59" destinationFile="E:\Users\CHANDA~1.KUM\AppData\Local\Temp\06-08-19 12-44-42.htm"/>
    <webPublishItem id="980" divId="India Staffing and Status Check WIP70_980" sourceType="range" sourceRef="A1:J59" destinationFile="E:\Users\CHANDA~1.KUM\AppData\Local\Temp\06-08-19 12-49-01.htm"/>
    <webPublishItem id="21025" divId="India Staffing and Status Check WIP70_21025" sourceType="range" sourceRef="A1:J59" destinationFile="E:\Users\CHANDA~1.KUM\AppData\Local\Temp\06-08-19 12-54-22.htm"/>
    <webPublishItem id="24183" divId="India Staffing and Status Check WIP70_24183" sourceType="range" sourceRef="A1:J59" destinationFile="E:\Users\CHANDA~1.KUM\AppData\Local\Temp\06-08-19 13-12-41.htm"/>
    <webPublishItem id="22742" divId="India Staffing and Status Check WIP72_22742" sourceType="range" sourceRef="A1:J59" destinationFile="E:\Users\CHANDA~1.KUM\AppData\Local\Temp\07-08-19 10-28-04.htm"/>
    <webPublishItem id="16298" divId="India Staffing and Status Check UI_V1.0 WIP14_16298" sourceType="range" sourceRef="A1:J59" destinationFile="E:\Users\CHANDA~1.KUM\AppData\Local\Temp\19-08-19 13-16-29.htm"/>
    <webPublishItem id="19463" divId="India Staffing and Status Check UI_V1.0 WIP14_19463" sourceType="range" sourceRef="A1:J59" destinationFile="E:\Users\CHANDA~1.KUM\AppData\Local\Temp\19-08-19 13-17-20.htm"/>
    <webPublishItem id="23177" divId="India Staffing and Status Check UI_V1.0 WIP14_23177" sourceType="range" sourceRef="A1:J59" destinationFile="E:\Users\CHANDA~1.KUM\AppData\Local\Temp\19-08-19 14-28-02.htm"/>
    <webPublishItem id="5170" divId="India Staffing and Status Check UI_V1.0 WIP14_5170" sourceType="range" sourceRef="A1:J59" destinationFile="E:\Users\CHANDA~1.KUM\AppData\Local\Temp\19-08-19 14-32-10.htm"/>
    <webPublishItem id="10925" divId="India Staffing and Status Check UI_V1.0 WIP14_10925" sourceType="range" sourceRef="A1:J59" destinationFile="E:\Users\CHANDA~1.KUM\AppData\Local\Temp\19-08-19 14-33-42.htm"/>
    <webPublishItem id="14451" divId="India Staffing and Status Check UI_V1.0 WIP14_14451" sourceType="range" sourceRef="A1:J59" destinationFile="E:\Users\CHANDA~1.KUM\AppData\Local\Temp\19-08-19 14-34-38.htm"/>
    <webPublishItem id="15410" divId="India Staffing and Status Check UI_V1.0 WIP14_15410" sourceType="range" sourceRef="A1:J59" destinationFile="E:\Users\CHANDA~1.KUM\AppData\Local\Temp\19-08-19 14-34-54.htm"/>
    <webPublishItem id="17042" divId="India Staffing and Status Check UI_V1.0 WIP14_17042" sourceType="range" sourceRef="A1:J59" destinationFile="E:\Users\CHANDA~1.KUM\AppData\Local\Temp\19-08-19 14-35-20.htm"/>
    <webPublishItem id="21039" divId="India Staffing and Status Check UI_V1.0 WIP14_21039" sourceType="range" sourceRef="A1:J59" destinationFile="E:\Users\CHANDA~1.KUM\AppData\Local\Temp\19-08-19 14-36-24.htm"/>
    <webPublishItem id="13434" divId="India Staffing and Status Check UI_V1.0 WIP15_13434" sourceType="range" sourceRef="A1:J59" destinationFile="E:\Users\CHANDA~1.KUM\AppData\Local\Temp\19-08-19 16-33-26.htm"/>
    <webPublishItem id="19359" divId="India Staffing and Status Check UI_V1.0 WIP15_19359" sourceType="range" sourceRef="A1:J59" destinationFile="E:\Users\CHANDA~1.KUM\AppData\Local\Temp\19-08-19 16-35-01.htm"/>
    <webPublishItem id="26153" divId="India Staffing and Status Check UI_V1.0 WIP15_26153" sourceType="range" sourceRef="A1:J59" destinationFile="E:\Users\CHANDA~1.KUM\AppData\Local\Temp\19-08-19 16-36-50.htm"/>
    <webPublishItem id="6716" divId="India Staffing and Status Check UI_V1.0 WIP15_6716" sourceType="range" sourceRef="A1:J59" destinationFile="E:\Users\CHANDA~1.KUM\AppData\Local\Temp\19-08-19 16-40-21.htm"/>
    <webPublishItem id="30711" divId="India Staffing and Status Check UI_V1.0 WIP16_30711" sourceType="range" sourceRef="A1:J59" destinationFile="E:\Users\CHANDA~1.KUM\AppData\Local\Temp\19-08-19 16-46-47.htm"/>
    <webPublishItem id="2037" divId="India Staffing and Status Check UI_V1.0 WIP16_2037" sourceType="range" sourceRef="A1:J59" destinationFile="E:\Users\CHANDA~1.KUM\AppData\Local\Temp\19-08-19 16-56-37.htm"/>
    <webPublishItem id="21781" divId="India Staffing and Status Check UI_V1.0 WIP16_21781" sourceType="range" sourceRef="A1:J59" destinationFile="E:\Users\CHANDA~1.KUM\AppData\Local\Temp\19-08-19 17-01-53.htm"/>
    <webPublishItem id="2189" divId="India Staffing and Status Check UI_V1.0 WIP17_2189" sourceType="range" sourceRef="A1:J59" destinationFile="E:\Users\CHANDA~1.KUM\AppData\Local\Temp\19-08-19 17-57-47.htm"/>
    <webPublishItem id="1415" divId="India Staffing and Status Check UI_V1.0 WIP22_1415" sourceType="range" sourceRef="A1:J61" destinationFile="E:\Users\CHANDA~1.KUM\AppData\Local\Temp\22-08-19 17-36-47.htm"/>
    <webPublishItem id="16605" divId="India Staffing and Status Check UI_V1.0 WIP40_16605" sourceType="range" sourceRef="A1:J63" destinationFile="E:\Users\CHANDA~1.KUM\AppData\Local\Temp\04-11-19 11-52-59.htm"/>
    <webPublishItem id="21912" divId="India Staffing and Status Check UI_V1.0 WIP41_21912" sourceType="range" sourceRef="A1:J63" destinationFile="E:\Users\CHANDA~1.KUM\AppData\Local\Temp\04-11-19 14-14-12.htm"/>
    <webPublishItem id="2463" divId="India Staffing and Status Check WIP70_2463" sourceType="range" sourceRef="A1:J67" destinationFile="E:\Users\CHANDA~1.KUM\AppData\Local\Temp\06-08-19 12-31-56.htm"/>
    <webPublishItem id="25304" divId="India Staffing and Status Check WIP70_25304" sourceType="range" sourceRef="A1:J67" destinationFile="E:\Users\CHANDA~1.KUM\AppData\Local\Temp\06-08-19 12-38-02.htm"/>
    <webPublishItem id="18799" divId="India Staffing and Status Check WIP70_18799" sourceType="range" sourceRef="A1:J68" destinationFile="E:\Users\CHANDA~1.KUM\AppData\Local\Temp\06-08-19 11-35-07.htm"/>
    <webPublishItem id="30277" divId="India Staffing and Status Check WIP70_30277" sourceType="range" sourceRef="A1:J68" destinationFile="E:\Users\CHANDA~1.KUM\AppData\Local\Temp\06-08-19 12-30-37.htm"/>
    <webPublishItem id="12534" divId="India Staffing and Status Check WIP70_12534" sourceType="range" sourceRef="A1:J68" destinationFile="E:\Users\CHANDA~1.KUM\AppData\Local\Temp\06-08-19 12-43-22.htm"/>
    <webPublishItem id="21861" divId="India Staffing and Status Check UI_V1.0 Access WIP07_21861" sourceType="range" sourceRef="A1:J68" destinationFile="E:\Users\CHANDA~1.KUM\AppData\Local\Temp\20-11-19 15-38-26.htm"/>
    <webPublishItem id="13418" divId="India Staffing and Status Check UI_V1.0 WIP40_13418" sourceType="range" sourceRef="A1:J69" destinationFile="E:\Users\CHANDA~1.KUM\AppData\Local\Temp\04-11-19 10-59-42.htm"/>
    <webPublishItem id="26294" divId="India Staffing and Status Check WIP65_26294" sourceType="range" sourceRef="A1:J72" destinationFile="E:\Users\CHANDA~1.KUM\AppData\Local\Temp\02-08-19 16-46-46.htm"/>
    <webPublishItem id="3886" divId="India Staffing and Status Check WIP65_3886" sourceType="range" sourceRef="A1:J73" destinationFile="E:\Users\CHANDA~1.KUM\AppData\Local\Temp\02-08-19 13-37-18.htm"/>
    <webPublishItem id="21847" divId="India Staffing and Status Check WIP65_21847" sourceType="range" sourceRef="A1:J73" destinationFile="E:\Users\CHANDA~1.KUM\AppData\Local\Temp\02-08-19 15-26-57.htm"/>
    <webPublishItem id="18400" divId="India Staffing and Status Check WIP65_18400" sourceType="range" sourceRef="A1:J73" destinationFile="E:\Users\CHANDA~1.KUM\AppData\Local\Temp\02-08-19 15-34-46.htm"/>
    <webPublishItem id="20555" divId="India Staffing and Status Check WIP65_20555" sourceType="range" sourceRef="A1:J134" destinationFile="E:\Users\CHANDA~1.KUM\AppData\Local\Temp\02-08-19 15-17-52.htm"/>
    <webPublishItem id="31463" divId="India Staffing and Status Check WIP65_31463" sourceType="range" sourceRef="A1:J195" destinationFile="E:\Users\CHANDA~1.KUM\AppData\Local\Temp\02-08-19 15-20-46.htm"/>
    <webPublishItem id="26173" divId="India Staffing and Status Check UI_V1.0 WIP15_26173" sourceType="range" sourceRef="A1:J195" destinationFile="E:\Users\CHANDA~1.KUM\AppData\Local\Temp\19-08-19 16-01-53.htm"/>
    <webPublishItem id="21900" divId="India Staffing and Status Check UI_V1.0 WIP15_21900" sourceType="range" sourceRef="A1:J195" destinationFile="E:\Users\CHANDA~1.KUM\AppData\Local\Temp\19-08-19 16-35-42.htm"/>
    <webPublishItem id="22184" divId="India Staffing and Status Check UI_V1.0 WIP15_22184" sourceType="range" sourceRef="A1:J195" destinationFile="E:\Users\CHANDA~1.KUM\AppData\Local\Temp\19-08-19 16-35-42.htm"/>
    <webPublishItem id="5725" divId="India Staffing and Status Check UI_V1.0 WIP16_5725" sourceType="range" sourceRef="A1:J195" destinationFile="E:\Users\CHANDA~1.KUM\AppData\Local\Temp\19-08-19 16-57-36.htm"/>
    <webPublishItem id="31932" divId="India Staffing and Status Check UI_V1.0 WIP17_31932" sourceType="range" sourceRef="A1:J195" destinationFile="E:\Users\CHANDA~1.KUM\AppData\Local\Temp\19-08-19 17-13-18.htm"/>
    <webPublishItem id="6824" divId="India Staffing and Status Check WIP65_6824" sourceType="range" sourceRef="A1:K11" destinationFile="E:\Users\CHANDA~1.KUM\AppData\Local\Temp\02-08-19 16-50-19.htm"/>
    <webPublishItem id="25158" divId="India Staffing and Status Check WIP65_25158" sourceType="range" sourceRef="A1:K11" destinationFile="E:\Users\CHANDA~1.KUM\AppData\Local\Temp\02-08-19 16-55-12.htm"/>
    <webPublishItem id="29173" divId="India Staffing and Status Check WIP65_29173" sourceType="range" sourceRef="A1:K11" destinationFile="E:\Users\CHANDA~1.KUM\AppData\Local\Temp\02-08-19 16-56-17.htm"/>
    <webPublishItem id="362" divId="India Staffing and Status Check WIP65_362" sourceType="range" sourceRef="A1:K11" destinationFile="E:\Users\CHANDA~1.KUM\AppData\Local\Temp\02-08-19 16-57-20.htm"/>
    <webPublishItem id="13706" divId="India Staffing and Status Check WIP67_13706" sourceType="range" sourceRef="A1:K14" destinationFile="E:\Users\CHANDA~1.KUM\AppData\Local\Temp\05-08-19 17-38-59.htm"/>
    <webPublishItem id="20427" divId="India Staffing and Status Check WIP67_20427" sourceType="range" sourceRef="A1:K14" destinationFile="E:\Users\CHANDA~1.KUM\AppData\Local\Temp\05-08-19 17-40-46.htm"/>
    <webPublishItem id="753" divId="India Staffing and Status Check WIP67_753" sourceType="range" sourceRef="A1:K14" destinationFile="E:\Users\CHANDA~1.KUM\AppData\Local\Temp\05-08-19 17-44-16.htm"/>
    <webPublishItem id="7630" divId="India Staffing and Status Check UI Beta V1.3 - WIP35_7630" sourceType="range" sourceRef="A1:L24" destinationFile="E:\Users\CHANDA~1.KUM\AppData\Local\Temp\20-02-20 12-14-07.htm"/>
    <webPublishItem id="17643" divId="India Staffing and Status Check UI Beta V1.3 - WIP35_17643" sourceType="range" sourceRef="A1:L24" destinationFile="E:\Users\CHANDA~1.KUM\AppData\Local\Temp\20-02-20 12-16-47.htm"/>
    <webPublishItem id="23880" divId="India Staffing and Status Check UI Beta V1.3_23880" sourceType="range" sourceRef="A1:L24" destinationFile="E:\Users\DEEPAK~1.RAT\AppData\Local\Temp\25-06-20 10-21-30.htm"/>
    <webPublishItem id="25719" divId="India Staffing and Status Check UI Beta V1.3_25719" sourceType="range" sourceRef="A1:L24" destinationFile="E:\Users\DEEPAK~1.RAT\AppData\Local\Temp\25-06-20 10-21-59.htm"/>
    <webPublishItem id="20876" divId="India Staffing and Status Check UI Beta V1.3 - WIP33_20876" sourceType="range" sourceRef="A1:L31" destinationFile="E:\Users\CHANDA~1.KUM\AppData\Local\Temp\19-02-20 17-21-41.htm"/>
    <webPublishItem id="27587" divId="India Staffing and Status Check UI Beta V1.3_27587" sourceType="range" sourceRef="A1:L33" destinationFile="E:\Users\DEEPAK~1.RAT\AppData\Local\Temp\25-06-20 10-22-29.htm"/>
    <webPublishItem id="10254" divId="India Staffing and Status Check UI Beta V1.3 - WIP33_10254" sourceType="range" sourceRef="A1:L43" destinationFile="E:\Users\CHANDA~1.KUM\AppData\Local\Temp\19-02-20 17-18-51.htm"/>
    <webPublishItem id="24238" divId="India Staffing and Status Check UI Beta V1.3 - WIP33_24238" sourceType="range" sourceRef="A1:L65" destinationFile="E:\Users\CHANDA~1.KUM\AppData\Local\Temp\19-02-20 17-48-48.htm"/>
    <webPublishItem id="32518" divId="India Staffing and Status Check UI Beta V1.3 - WIP33_32518" sourceType="range" sourceRef="A1:L65" destinationFile="E:\Users\CHANDA~1.KUM\AppData\Local\Temp\19-02-20 17-51-00.htm"/>
    <webPublishItem id="6676" divId="India Staffing and Status Check UI Beta V1.3 - WIP33_6676" sourceType="range" sourceRef="A1:L65" destinationFile="E:\Users\CHANDA~1.KUM\AppData\Local\Temp\19-02-20 17-52-51.htm"/>
    <webPublishItem id="19365" divId="India Staffing and Status Check UI Beta V1.3 - WIP33_19365" sourceType="range" sourceRef="A1:L65" destinationFile="E:\Users\CHANDA~1.KUM\AppData\Local\Temp\19-02-20 17-56-14.htm"/>
    <webPublishItem id="22500" divId="India Staffing and Status Check UI Beta V1.3 - WIP33_22500" sourceType="range" sourceRef="A1:L65" destinationFile="E:\Users\CHANDA~1.KUM\AppData\Local\Temp\19-02-20 18-05-49.htm"/>
    <webPublishItem id="30125" divId="India Staffing and Status Check UI Beta V1.3 - WIP33_30125" sourceType="range" sourceRef="A1:L65" destinationFile="E:\Users\CHANDA~1.KUM\AppData\Local\Temp\19-02-20 18-07-51.htm"/>
    <webPublishItem id="10286" divId="India Staffing and Status Check UI Beta V1.3 - WIP33_10286" sourceType="range" sourceRef="A1:L65" destinationFile="E:\Users\CHANDA~1.KUM\AppData\Local\Temp\19-02-20 18-11-17.htm"/>
    <webPublishItem id="17747" divId="India Staffing and Status Check UI Beta V1.3 - WIP33_17747" sourceType="range" sourceRef="A1:L65" destinationFile="E:\Users\CHANDA~1.KUM\AppData\Local\Temp\19-02-20 18-13-17.htm"/>
    <webPublishItem id="20924" divId="India Staffing and Status Check UI Beta V1.3 - WIP33_20924" sourceType="range" sourceRef="A1:L65" destinationFile="E:\Users\CHANDA~1.KUM\AppData\Local\Temp\19-02-20 18-14-08.htm"/>
    <webPublishItem id="9024" divId="India Staffing and Status Check UI Beta V1.4_9024" sourceType="range" sourceRef="A1:L146" destinationFile="E:\Users\DEEPAK~1.RAT\AppData\Local\Temp\20-10-21 14-59-55.htm"/>
  </webPublishItem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0A7E-F34C-4655-A2A8-E46DAC35FE8B}">
  <sheetPr codeName="ws_StatusCheckEmail"/>
  <dimension ref="A1:M65"/>
  <sheetViews>
    <sheetView showGridLines="0" workbookViewId="0">
      <selection activeCell="E14" sqref="E14:E18"/>
    </sheetView>
  </sheetViews>
  <sheetFormatPr defaultRowHeight="15" x14ac:dyDescent="0.25"/>
  <cols>
    <col min="1" max="1" width="18.42578125" bestFit="1" customWidth="1"/>
    <col min="2" max="2" width="15" customWidth="1"/>
    <col min="3" max="3" width="12.28515625" customWidth="1"/>
    <col min="4" max="4" width="15" customWidth="1"/>
    <col min="5" max="10" width="13.5703125" customWidth="1"/>
    <col min="11" max="11" width="18.5703125" customWidth="1"/>
    <col min="12" max="13" width="17.140625" customWidth="1"/>
  </cols>
  <sheetData>
    <row r="1" spans="1:13" ht="15.75" customHeight="1" x14ac:dyDescent="0.25">
      <c r="A1" s="21" t="s">
        <v>108</v>
      </c>
      <c r="B1" s="10" t="s">
        <v>104</v>
      </c>
      <c r="C1" s="10" t="s">
        <v>105</v>
      </c>
      <c r="D1" s="16"/>
      <c r="E1" s="17"/>
      <c r="F1" s="17"/>
      <c r="G1" s="17"/>
      <c r="H1" s="16"/>
      <c r="I1" s="16"/>
      <c r="J1" s="16"/>
      <c r="K1" s="9"/>
      <c r="L1" s="9"/>
      <c r="M1" s="9"/>
    </row>
    <row r="2" spans="1:13" x14ac:dyDescent="0.25">
      <c r="A2" s="19" t="s">
        <v>106</v>
      </c>
      <c r="B2" s="14">
        <v>214</v>
      </c>
      <c r="C2" s="14">
        <v>166.5</v>
      </c>
      <c r="D2" s="16"/>
      <c r="E2" s="17"/>
      <c r="F2" s="17"/>
      <c r="G2" s="17"/>
      <c r="H2" s="16"/>
      <c r="I2" s="16"/>
      <c r="J2" s="16"/>
      <c r="K2" s="9"/>
      <c r="L2" s="9"/>
      <c r="M2" s="9"/>
    </row>
    <row r="3" spans="1:13" x14ac:dyDescent="0.25">
      <c r="A3" s="19" t="s">
        <v>107</v>
      </c>
      <c r="B3" s="20">
        <v>0.54314720812182737</v>
      </c>
      <c r="C3" s="20">
        <v>0.42258883248730966</v>
      </c>
      <c r="D3" s="16"/>
      <c r="E3" s="17"/>
      <c r="F3" s="17"/>
      <c r="G3" s="17"/>
      <c r="H3" s="16"/>
      <c r="I3" s="16"/>
      <c r="J3" s="16"/>
      <c r="K3" s="9"/>
      <c r="L3" s="9"/>
      <c r="M3" s="9"/>
    </row>
    <row r="4" spans="1:13" x14ac:dyDescent="0.25">
      <c r="A4" s="16"/>
      <c r="B4" s="16"/>
      <c r="C4" s="16"/>
      <c r="D4" s="16"/>
      <c r="E4" s="17"/>
      <c r="F4" s="17"/>
      <c r="G4" s="17"/>
      <c r="H4" s="16"/>
      <c r="I4" s="16"/>
      <c r="J4" s="16"/>
      <c r="K4" s="9"/>
      <c r="L4" s="9"/>
      <c r="M4" s="9"/>
    </row>
    <row r="5" spans="1:13" ht="36" x14ac:dyDescent="0.25">
      <c r="A5" s="18" t="s">
        <v>109</v>
      </c>
      <c r="B5" s="50" t="s">
        <v>36</v>
      </c>
      <c r="C5" s="50" t="s">
        <v>41</v>
      </c>
      <c r="D5" s="50" t="s">
        <v>35</v>
      </c>
      <c r="E5" s="50" t="s">
        <v>43</v>
      </c>
      <c r="F5" s="50" t="s">
        <v>34</v>
      </c>
      <c r="G5" s="50" t="s">
        <v>120</v>
      </c>
      <c r="H5" s="50" t="s">
        <v>45</v>
      </c>
      <c r="I5" s="9"/>
      <c r="J5" s="9"/>
      <c r="K5" s="9"/>
      <c r="L5" s="9"/>
      <c r="M5" s="9"/>
    </row>
    <row r="6" spans="1:13" x14ac:dyDescent="0.25">
      <c r="A6" s="13" t="s">
        <v>111</v>
      </c>
      <c r="B6" s="14">
        <v>77</v>
      </c>
      <c r="C6" s="14">
        <v>9</v>
      </c>
      <c r="D6" s="14">
        <v>31.5</v>
      </c>
      <c r="E6" s="14">
        <v>16</v>
      </c>
      <c r="F6" s="14">
        <v>19.5</v>
      </c>
      <c r="G6" s="14">
        <v>14.5</v>
      </c>
      <c r="H6" s="14">
        <v>46.5</v>
      </c>
      <c r="I6" s="9"/>
      <c r="J6" s="9"/>
      <c r="K6" s="9"/>
      <c r="L6" s="9"/>
      <c r="M6" s="9"/>
    </row>
    <row r="7" spans="1:13" x14ac:dyDescent="0.25">
      <c r="A7" s="13" t="s">
        <v>112</v>
      </c>
      <c r="B7" s="14">
        <v>64</v>
      </c>
      <c r="C7" s="14">
        <v>7</v>
      </c>
      <c r="D7" s="14">
        <v>24.5</v>
      </c>
      <c r="E7" s="14">
        <v>14</v>
      </c>
      <c r="F7" s="14">
        <v>12</v>
      </c>
      <c r="G7" s="14">
        <v>11</v>
      </c>
      <c r="H7" s="14">
        <v>34</v>
      </c>
      <c r="I7" s="9"/>
      <c r="J7" s="9"/>
      <c r="K7" s="9"/>
      <c r="L7" s="9"/>
      <c r="M7" s="9"/>
    </row>
    <row r="8" spans="1:13" x14ac:dyDescent="0.25">
      <c r="A8" s="16"/>
      <c r="B8" s="16"/>
      <c r="C8" s="16"/>
      <c r="D8" s="16"/>
      <c r="E8" s="17"/>
      <c r="F8" s="17"/>
      <c r="G8" s="17"/>
      <c r="H8" s="16"/>
      <c r="I8" s="16"/>
      <c r="J8" s="16"/>
      <c r="K8" s="9"/>
      <c r="L8" s="9"/>
      <c r="M8" s="9"/>
    </row>
    <row r="9" spans="1:13" x14ac:dyDescent="0.25">
      <c r="A9" s="18" t="s">
        <v>110</v>
      </c>
      <c r="B9" s="16"/>
      <c r="C9" s="16"/>
      <c r="D9" s="16"/>
      <c r="E9" s="17"/>
      <c r="F9" s="17"/>
      <c r="G9" s="17"/>
      <c r="H9" s="16"/>
      <c r="I9" s="16"/>
      <c r="J9" s="16"/>
      <c r="K9" s="9"/>
      <c r="L9" s="9"/>
      <c r="M9" s="9"/>
    </row>
    <row r="10" spans="1:13" ht="7.5" customHeight="1" x14ac:dyDescent="0.25">
      <c r="A10" s="16"/>
      <c r="B10" s="16"/>
      <c r="C10" s="16"/>
      <c r="D10" s="16"/>
      <c r="E10" s="17"/>
      <c r="F10" s="17"/>
      <c r="G10" s="17"/>
      <c r="H10" s="16"/>
      <c r="I10" s="16"/>
      <c r="J10" s="16"/>
      <c r="K10" s="9"/>
      <c r="L10" s="9"/>
      <c r="M10" s="9"/>
    </row>
    <row r="11" spans="1:13" ht="23.25" customHeight="1" x14ac:dyDescent="0.25">
      <c r="A11" s="10" t="s">
        <v>0</v>
      </c>
      <c r="B11" s="10" t="s">
        <v>4103</v>
      </c>
      <c r="C11" s="10" t="s">
        <v>87</v>
      </c>
      <c r="D11" s="10" t="s">
        <v>2</v>
      </c>
      <c r="E11" s="10" t="s">
        <v>38</v>
      </c>
      <c r="F11" s="11" t="s">
        <v>224</v>
      </c>
      <c r="G11" s="11" t="s">
        <v>3</v>
      </c>
      <c r="H11" s="11" t="s">
        <v>98</v>
      </c>
      <c r="I11" s="11" t="s">
        <v>99</v>
      </c>
      <c r="J11" s="11" t="s">
        <v>100</v>
      </c>
      <c r="K11" s="10" t="s">
        <v>76</v>
      </c>
      <c r="L11" s="10" t="s">
        <v>5</v>
      </c>
      <c r="M11" s="10" t="s">
        <v>93</v>
      </c>
    </row>
    <row r="12" spans="1:13" ht="15" customHeight="1" x14ac:dyDescent="0.25">
      <c r="A12" s="353" t="s">
        <v>221</v>
      </c>
      <c r="B12" s="353" t="s">
        <v>4032</v>
      </c>
      <c r="C12" s="353" t="s">
        <v>222</v>
      </c>
      <c r="D12" s="353" t="s">
        <v>223</v>
      </c>
      <c r="E12" s="353" t="s">
        <v>36</v>
      </c>
      <c r="F12" s="359">
        <v>18</v>
      </c>
      <c r="G12" s="14">
        <v>9</v>
      </c>
      <c r="H12" s="359">
        <v>17</v>
      </c>
      <c r="I12" s="14">
        <v>8.5</v>
      </c>
      <c r="J12" s="359">
        <v>0</v>
      </c>
      <c r="K12" s="13" t="s">
        <v>199</v>
      </c>
      <c r="L12" s="353" t="s">
        <v>18</v>
      </c>
      <c r="M12" s="353" t="s">
        <v>18</v>
      </c>
    </row>
    <row r="13" spans="1:13" ht="15" customHeight="1" x14ac:dyDescent="0.25">
      <c r="A13" s="355"/>
      <c r="B13" s="355"/>
      <c r="C13" s="355"/>
      <c r="D13" s="355"/>
      <c r="E13" s="355"/>
      <c r="F13" s="360"/>
      <c r="G13" s="14">
        <v>9</v>
      </c>
      <c r="H13" s="360"/>
      <c r="I13" s="14">
        <v>8.5</v>
      </c>
      <c r="J13" s="360"/>
      <c r="K13" s="13" t="s">
        <v>158</v>
      </c>
      <c r="L13" s="355"/>
      <c r="M13" s="355"/>
    </row>
    <row r="14" spans="1:13" ht="15" customHeight="1" x14ac:dyDescent="0.25">
      <c r="A14" s="353" t="s">
        <v>4106</v>
      </c>
      <c r="B14" s="353" t="s">
        <v>226</v>
      </c>
      <c r="C14" s="353" t="s">
        <v>4108</v>
      </c>
      <c r="D14" s="353" t="s">
        <v>4109</v>
      </c>
      <c r="E14" s="353" t="s">
        <v>35</v>
      </c>
      <c r="F14" s="359">
        <v>15</v>
      </c>
      <c r="G14" s="14">
        <v>6</v>
      </c>
      <c r="H14" s="359">
        <v>11</v>
      </c>
      <c r="I14" s="14">
        <v>5.5</v>
      </c>
      <c r="J14" s="359">
        <v>0</v>
      </c>
      <c r="K14" s="13" t="s">
        <v>177</v>
      </c>
      <c r="L14" s="353" t="s">
        <v>182</v>
      </c>
      <c r="M14" s="353" t="s">
        <v>173</v>
      </c>
    </row>
    <row r="15" spans="1:13" ht="15" customHeight="1" x14ac:dyDescent="0.25">
      <c r="A15" s="354"/>
      <c r="B15" s="354"/>
      <c r="C15" s="354"/>
      <c r="D15" s="354"/>
      <c r="E15" s="354"/>
      <c r="F15" s="361"/>
      <c r="G15" s="14">
        <v>3</v>
      </c>
      <c r="H15" s="361"/>
      <c r="I15" s="14">
        <v>0.5</v>
      </c>
      <c r="J15" s="361"/>
      <c r="K15" s="13" t="s">
        <v>187</v>
      </c>
      <c r="L15" s="354"/>
      <c r="M15" s="354"/>
    </row>
    <row r="16" spans="1:13" ht="44.25" customHeight="1" x14ac:dyDescent="0.25">
      <c r="A16" s="354"/>
      <c r="B16" s="354"/>
      <c r="C16" s="354"/>
      <c r="D16" s="354"/>
      <c r="E16" s="354"/>
      <c r="F16" s="361"/>
      <c r="G16" s="14">
        <v>2</v>
      </c>
      <c r="H16" s="361"/>
      <c r="I16" s="14">
        <v>1.5</v>
      </c>
      <c r="J16" s="361"/>
      <c r="K16" s="13" t="s">
        <v>182</v>
      </c>
      <c r="L16" s="354"/>
      <c r="M16" s="354"/>
    </row>
    <row r="17" spans="1:13" ht="15" customHeight="1" x14ac:dyDescent="0.25">
      <c r="A17" s="354"/>
      <c r="B17" s="354"/>
      <c r="C17" s="354"/>
      <c r="D17" s="354"/>
      <c r="E17" s="354"/>
      <c r="F17" s="361"/>
      <c r="G17" s="14">
        <v>2</v>
      </c>
      <c r="H17" s="361"/>
      <c r="I17" s="14">
        <v>1.5</v>
      </c>
      <c r="J17" s="361"/>
      <c r="K17" s="13" t="s">
        <v>198</v>
      </c>
      <c r="L17" s="354"/>
      <c r="M17" s="354"/>
    </row>
    <row r="18" spans="1:13" ht="15" customHeight="1" x14ac:dyDescent="0.25">
      <c r="A18" s="355"/>
      <c r="B18" s="355"/>
      <c r="C18" s="355"/>
      <c r="D18" s="355"/>
      <c r="E18" s="355"/>
      <c r="F18" s="360"/>
      <c r="G18" s="14">
        <v>2</v>
      </c>
      <c r="H18" s="360"/>
      <c r="I18" s="14">
        <v>2</v>
      </c>
      <c r="J18" s="360"/>
      <c r="K18" s="13" t="s">
        <v>184</v>
      </c>
      <c r="L18" s="355"/>
      <c r="M18" s="355"/>
    </row>
    <row r="19" spans="1:13" ht="15" customHeight="1" x14ac:dyDescent="0.25">
      <c r="A19" s="353" t="s">
        <v>385</v>
      </c>
      <c r="B19" s="353" t="s">
        <v>4031</v>
      </c>
      <c r="C19" s="353" t="s">
        <v>302</v>
      </c>
      <c r="D19" s="353" t="s">
        <v>389</v>
      </c>
      <c r="E19" s="353" t="s">
        <v>36</v>
      </c>
      <c r="F19" s="359">
        <v>10</v>
      </c>
      <c r="G19" s="14">
        <v>9</v>
      </c>
      <c r="H19" s="359">
        <v>7.5</v>
      </c>
      <c r="I19" s="14">
        <v>7</v>
      </c>
      <c r="J19" s="359">
        <v>0</v>
      </c>
      <c r="K19" s="13" t="s">
        <v>166</v>
      </c>
      <c r="L19" s="353" t="s">
        <v>165</v>
      </c>
      <c r="M19" s="353" t="s">
        <v>212</v>
      </c>
    </row>
    <row r="20" spans="1:13" ht="15" customHeight="1" x14ac:dyDescent="0.25">
      <c r="A20" s="355"/>
      <c r="B20" s="355"/>
      <c r="C20" s="355"/>
      <c r="D20" s="355"/>
      <c r="E20" s="355"/>
      <c r="F20" s="360"/>
      <c r="G20" s="14">
        <v>1</v>
      </c>
      <c r="H20" s="360"/>
      <c r="I20" s="14">
        <v>0.5</v>
      </c>
      <c r="J20" s="360"/>
      <c r="K20" s="13" t="s">
        <v>167</v>
      </c>
      <c r="L20" s="355"/>
      <c r="M20" s="355"/>
    </row>
    <row r="21" spans="1:13" ht="15" customHeight="1" x14ac:dyDescent="0.25">
      <c r="A21" s="353" t="s">
        <v>3807</v>
      </c>
      <c r="B21" s="353" t="s">
        <v>650</v>
      </c>
      <c r="C21" s="353" t="s">
        <v>3645</v>
      </c>
      <c r="D21" s="353" t="s">
        <v>3806</v>
      </c>
      <c r="E21" s="353" t="s">
        <v>34</v>
      </c>
      <c r="F21" s="359">
        <v>7</v>
      </c>
      <c r="G21" s="14">
        <v>5</v>
      </c>
      <c r="H21" s="359">
        <v>6</v>
      </c>
      <c r="I21" s="14">
        <v>4.5</v>
      </c>
      <c r="J21" s="359">
        <v>0</v>
      </c>
      <c r="K21" s="13" t="s">
        <v>183</v>
      </c>
      <c r="L21" s="353" t="s">
        <v>171</v>
      </c>
      <c r="M21" s="353" t="s">
        <v>173</v>
      </c>
    </row>
    <row r="22" spans="1:13" ht="15" customHeight="1" x14ac:dyDescent="0.25">
      <c r="A22" s="355"/>
      <c r="B22" s="355"/>
      <c r="C22" s="355"/>
      <c r="D22" s="355"/>
      <c r="E22" s="355"/>
      <c r="F22" s="360"/>
      <c r="G22" s="14">
        <v>2</v>
      </c>
      <c r="H22" s="360"/>
      <c r="I22" s="14">
        <v>1.5</v>
      </c>
      <c r="J22" s="360"/>
      <c r="K22" s="13" t="s">
        <v>184</v>
      </c>
      <c r="L22" s="355"/>
      <c r="M22" s="355"/>
    </row>
    <row r="23" spans="1:13" ht="15" customHeight="1" x14ac:dyDescent="0.25">
      <c r="A23" s="353" t="s">
        <v>3947</v>
      </c>
      <c r="B23" s="353" t="s">
        <v>4035</v>
      </c>
      <c r="C23" s="353" t="s">
        <v>3945</v>
      </c>
      <c r="D23" s="353" t="s">
        <v>3946</v>
      </c>
      <c r="E23" s="353" t="s">
        <v>36</v>
      </c>
      <c r="F23" s="359">
        <v>7</v>
      </c>
      <c r="G23" s="14">
        <v>1</v>
      </c>
      <c r="H23" s="359">
        <v>5</v>
      </c>
      <c r="I23" s="14">
        <v>0.25</v>
      </c>
      <c r="J23" s="359">
        <v>0</v>
      </c>
      <c r="K23" s="13" t="s">
        <v>170</v>
      </c>
      <c r="L23" s="353" t="s">
        <v>166</v>
      </c>
      <c r="M23" s="353" t="s">
        <v>169</v>
      </c>
    </row>
    <row r="24" spans="1:13" x14ac:dyDescent="0.25">
      <c r="A24" s="355"/>
      <c r="B24" s="355"/>
      <c r="C24" s="355"/>
      <c r="D24" s="355"/>
      <c r="E24" s="355"/>
      <c r="F24" s="360"/>
      <c r="G24" s="14">
        <v>6</v>
      </c>
      <c r="H24" s="360"/>
      <c r="I24" s="14">
        <v>4.75</v>
      </c>
      <c r="J24" s="360"/>
      <c r="K24" s="13" t="s">
        <v>239</v>
      </c>
      <c r="L24" s="355"/>
      <c r="M24" s="355"/>
    </row>
    <row r="25" spans="1:13" ht="15" customHeight="1" x14ac:dyDescent="0.25">
      <c r="A25" s="353" t="s">
        <v>3803</v>
      </c>
      <c r="B25" s="353" t="s">
        <v>4034</v>
      </c>
      <c r="C25" s="353" t="s">
        <v>3732</v>
      </c>
      <c r="D25" s="353" t="s">
        <v>3959</v>
      </c>
      <c r="E25" s="353" t="s">
        <v>36</v>
      </c>
      <c r="F25" s="359">
        <v>9</v>
      </c>
      <c r="G25" s="14">
        <v>4</v>
      </c>
      <c r="H25" s="359">
        <v>6.5</v>
      </c>
      <c r="I25" s="14">
        <v>2.5</v>
      </c>
      <c r="J25" s="359">
        <v>0</v>
      </c>
      <c r="K25" s="13" t="s">
        <v>157</v>
      </c>
      <c r="L25" s="353" t="s">
        <v>166</v>
      </c>
      <c r="M25" s="353" t="s">
        <v>212</v>
      </c>
    </row>
    <row r="26" spans="1:13" ht="24" customHeight="1" x14ac:dyDescent="0.25">
      <c r="A26" s="355"/>
      <c r="B26" s="355"/>
      <c r="C26" s="355"/>
      <c r="D26" s="355"/>
      <c r="E26" s="355"/>
      <c r="F26" s="360"/>
      <c r="G26" s="14">
        <v>5</v>
      </c>
      <c r="H26" s="360"/>
      <c r="I26" s="14">
        <v>4</v>
      </c>
      <c r="J26" s="360"/>
      <c r="K26" s="13" t="s">
        <v>164</v>
      </c>
      <c r="L26" s="355"/>
      <c r="M26" s="355"/>
    </row>
    <row r="27" spans="1:13" ht="15" customHeight="1" x14ac:dyDescent="0.25">
      <c r="A27" s="13" t="s">
        <v>382</v>
      </c>
      <c r="B27" s="13" t="s">
        <v>650</v>
      </c>
      <c r="C27" s="13" t="s">
        <v>3751</v>
      </c>
      <c r="D27" s="13" t="s">
        <v>3846</v>
      </c>
      <c r="E27" s="13" t="s">
        <v>43</v>
      </c>
      <c r="F27" s="14">
        <v>9</v>
      </c>
      <c r="G27" s="14">
        <v>9</v>
      </c>
      <c r="H27" s="14">
        <v>8</v>
      </c>
      <c r="I27" s="14">
        <v>8</v>
      </c>
      <c r="J27" s="14">
        <v>0</v>
      </c>
      <c r="K27" s="13" t="s">
        <v>194</v>
      </c>
      <c r="L27" s="13" t="s">
        <v>239</v>
      </c>
      <c r="M27" s="13" t="s">
        <v>169</v>
      </c>
    </row>
    <row r="28" spans="1:13" ht="15" customHeight="1" x14ac:dyDescent="0.25">
      <c r="A28" s="353" t="s">
        <v>4036</v>
      </c>
      <c r="B28" s="353" t="s">
        <v>4038</v>
      </c>
      <c r="C28" s="353" t="s">
        <v>4040</v>
      </c>
      <c r="D28" s="353" t="s">
        <v>4039</v>
      </c>
      <c r="E28" s="353" t="s">
        <v>36</v>
      </c>
      <c r="F28" s="359">
        <v>2</v>
      </c>
      <c r="G28" s="14">
        <v>1</v>
      </c>
      <c r="H28" s="359">
        <v>1</v>
      </c>
      <c r="I28" s="14">
        <v>0.5</v>
      </c>
      <c r="J28" s="359">
        <v>0</v>
      </c>
      <c r="K28" s="13" t="s">
        <v>167</v>
      </c>
      <c r="L28" s="353" t="s">
        <v>212</v>
      </c>
      <c r="M28" s="353" t="s">
        <v>212</v>
      </c>
    </row>
    <row r="29" spans="1:13" ht="24" x14ac:dyDescent="0.25">
      <c r="A29" s="355"/>
      <c r="B29" s="355"/>
      <c r="C29" s="355"/>
      <c r="D29" s="355"/>
      <c r="E29" s="355"/>
      <c r="F29" s="360"/>
      <c r="G29" s="14">
        <v>1</v>
      </c>
      <c r="H29" s="360"/>
      <c r="I29" s="14">
        <v>0.5</v>
      </c>
      <c r="J29" s="360"/>
      <c r="K29" s="13" t="s">
        <v>165</v>
      </c>
      <c r="L29" s="355"/>
      <c r="M29" s="355"/>
    </row>
    <row r="30" spans="1:13" ht="15" customHeight="1" x14ac:dyDescent="0.25">
      <c r="A30" s="353" t="s">
        <v>4023</v>
      </c>
      <c r="B30" s="353" t="s">
        <v>4033</v>
      </c>
      <c r="C30" s="353" t="s">
        <v>4021</v>
      </c>
      <c r="D30" s="353" t="s">
        <v>4022</v>
      </c>
      <c r="E30" s="353" t="s">
        <v>35</v>
      </c>
      <c r="F30" s="359">
        <v>13</v>
      </c>
      <c r="G30" s="14">
        <v>2</v>
      </c>
      <c r="H30" s="359">
        <v>11</v>
      </c>
      <c r="I30" s="14">
        <v>2</v>
      </c>
      <c r="J30" s="359">
        <v>0</v>
      </c>
      <c r="K30" s="13" t="s">
        <v>187</v>
      </c>
      <c r="L30" s="353" t="s">
        <v>187</v>
      </c>
      <c r="M30" s="353" t="s">
        <v>173</v>
      </c>
    </row>
    <row r="31" spans="1:13" x14ac:dyDescent="0.25">
      <c r="A31" s="354"/>
      <c r="B31" s="354"/>
      <c r="C31" s="354"/>
      <c r="D31" s="354"/>
      <c r="E31" s="354"/>
      <c r="F31" s="361"/>
      <c r="G31" s="14">
        <v>5</v>
      </c>
      <c r="H31" s="361"/>
      <c r="I31" s="14">
        <v>4</v>
      </c>
      <c r="J31" s="361"/>
      <c r="K31" s="13" t="s">
        <v>170</v>
      </c>
      <c r="L31" s="354"/>
      <c r="M31" s="354"/>
    </row>
    <row r="32" spans="1:13" ht="24" customHeight="1" x14ac:dyDescent="0.25">
      <c r="A32" s="354"/>
      <c r="B32" s="354"/>
      <c r="C32" s="354"/>
      <c r="D32" s="354"/>
      <c r="E32" s="354"/>
      <c r="F32" s="361"/>
      <c r="G32" s="14">
        <v>5</v>
      </c>
      <c r="H32" s="361"/>
      <c r="I32" s="14">
        <v>4.5</v>
      </c>
      <c r="J32" s="361"/>
      <c r="K32" s="13" t="s">
        <v>165</v>
      </c>
      <c r="L32" s="354"/>
      <c r="M32" s="354"/>
    </row>
    <row r="33" spans="1:13" ht="15" customHeight="1" x14ac:dyDescent="0.25">
      <c r="A33" s="355"/>
      <c r="B33" s="355"/>
      <c r="C33" s="355"/>
      <c r="D33" s="355"/>
      <c r="E33" s="355"/>
      <c r="F33" s="360"/>
      <c r="G33" s="14">
        <v>1</v>
      </c>
      <c r="H33" s="360"/>
      <c r="I33" s="14">
        <v>0.5</v>
      </c>
      <c r="J33" s="360"/>
      <c r="K33" s="13" t="s">
        <v>167</v>
      </c>
      <c r="L33" s="355"/>
      <c r="M33" s="355"/>
    </row>
    <row r="34" spans="1:13" ht="15" customHeight="1" x14ac:dyDescent="0.25">
      <c r="A34" s="353" t="s">
        <v>4135</v>
      </c>
      <c r="B34" s="353" t="s">
        <v>4035</v>
      </c>
      <c r="C34" s="353" t="s">
        <v>4137</v>
      </c>
      <c r="D34" s="353" t="s">
        <v>4138</v>
      </c>
      <c r="E34" s="353" t="s">
        <v>45</v>
      </c>
      <c r="F34" s="359">
        <v>9</v>
      </c>
      <c r="G34" s="14">
        <v>6</v>
      </c>
      <c r="H34" s="359">
        <v>8.5</v>
      </c>
      <c r="I34" s="14">
        <v>5.25</v>
      </c>
      <c r="J34" s="359">
        <v>1</v>
      </c>
      <c r="K34" s="13" t="s">
        <v>206</v>
      </c>
      <c r="L34" s="353" t="s">
        <v>213</v>
      </c>
      <c r="M34" s="353" t="s">
        <v>214</v>
      </c>
    </row>
    <row r="35" spans="1:13" ht="15" customHeight="1" x14ac:dyDescent="0.25">
      <c r="A35" s="355"/>
      <c r="B35" s="355"/>
      <c r="C35" s="355"/>
      <c r="D35" s="355"/>
      <c r="E35" s="355"/>
      <c r="F35" s="360"/>
      <c r="G35" s="14">
        <v>3</v>
      </c>
      <c r="H35" s="360"/>
      <c r="I35" s="14">
        <v>2.25</v>
      </c>
      <c r="J35" s="360"/>
      <c r="K35" s="13" t="s">
        <v>209</v>
      </c>
      <c r="L35" s="355"/>
      <c r="M35" s="355"/>
    </row>
    <row r="36" spans="1:13" ht="15" customHeight="1" x14ac:dyDescent="0.25">
      <c r="A36" s="13" t="s">
        <v>4076</v>
      </c>
      <c r="B36" s="13" t="s">
        <v>4030</v>
      </c>
      <c r="C36" s="13" t="s">
        <v>4078</v>
      </c>
      <c r="D36" s="13" t="s">
        <v>4079</v>
      </c>
      <c r="E36" s="13" t="s">
        <v>41</v>
      </c>
      <c r="F36" s="14">
        <v>4</v>
      </c>
      <c r="G36" s="14">
        <v>4</v>
      </c>
      <c r="H36" s="14">
        <v>3</v>
      </c>
      <c r="I36" s="14">
        <v>2.75</v>
      </c>
      <c r="J36" s="14">
        <v>0.25</v>
      </c>
      <c r="K36" s="13" t="s">
        <v>179</v>
      </c>
      <c r="L36" s="13" t="s">
        <v>170</v>
      </c>
      <c r="M36" s="13" t="s">
        <v>169</v>
      </c>
    </row>
    <row r="37" spans="1:13" ht="60" customHeight="1" x14ac:dyDescent="0.25">
      <c r="A37" s="13" t="s">
        <v>4060</v>
      </c>
      <c r="B37" s="13" t="s">
        <v>650</v>
      </c>
      <c r="C37" s="13" t="s">
        <v>4061</v>
      </c>
      <c r="D37" s="13" t="s">
        <v>4062</v>
      </c>
      <c r="E37" s="13" t="s">
        <v>36</v>
      </c>
      <c r="F37" s="14">
        <v>4</v>
      </c>
      <c r="G37" s="14">
        <v>4</v>
      </c>
      <c r="H37" s="14">
        <v>4</v>
      </c>
      <c r="I37" s="14">
        <v>4</v>
      </c>
      <c r="J37" s="14">
        <v>0</v>
      </c>
      <c r="K37" s="13" t="s">
        <v>160</v>
      </c>
      <c r="L37" s="13" t="s">
        <v>167</v>
      </c>
      <c r="M37" s="13" t="s">
        <v>212</v>
      </c>
    </row>
    <row r="38" spans="1:13" ht="15" customHeight="1" x14ac:dyDescent="0.25">
      <c r="A38" s="13" t="s">
        <v>4130</v>
      </c>
      <c r="B38" s="13" t="s">
        <v>4030</v>
      </c>
      <c r="C38" s="13" t="s">
        <v>4132</v>
      </c>
      <c r="D38" s="13" t="s">
        <v>4133</v>
      </c>
      <c r="E38" s="13" t="s">
        <v>45</v>
      </c>
      <c r="F38" s="14">
        <v>5</v>
      </c>
      <c r="G38" s="14">
        <v>5</v>
      </c>
      <c r="H38" s="14">
        <v>2.5</v>
      </c>
      <c r="I38" s="14">
        <v>2.5</v>
      </c>
      <c r="J38" s="14">
        <v>0</v>
      </c>
      <c r="K38" s="13" t="s">
        <v>213</v>
      </c>
      <c r="L38" s="13" t="s">
        <v>213</v>
      </c>
      <c r="M38" s="13" t="s">
        <v>214</v>
      </c>
    </row>
    <row r="39" spans="1:13" ht="15" customHeight="1" x14ac:dyDescent="0.25">
      <c r="A39" s="353" t="s">
        <v>4110</v>
      </c>
      <c r="B39" s="353" t="s">
        <v>4033</v>
      </c>
      <c r="C39" s="353" t="s">
        <v>4112</v>
      </c>
      <c r="D39" s="353" t="s">
        <v>4113</v>
      </c>
      <c r="E39" s="353" t="s">
        <v>35</v>
      </c>
      <c r="F39" s="359">
        <v>6</v>
      </c>
      <c r="G39" s="14">
        <v>3</v>
      </c>
      <c r="H39" s="359">
        <v>4</v>
      </c>
      <c r="I39" s="14">
        <v>2</v>
      </c>
      <c r="J39" s="359">
        <v>0</v>
      </c>
      <c r="K39" s="13" t="s">
        <v>175</v>
      </c>
      <c r="L39" s="353" t="s">
        <v>183</v>
      </c>
      <c r="M39" s="353" t="s">
        <v>173</v>
      </c>
    </row>
    <row r="40" spans="1:13" ht="15" customHeight="1" x14ac:dyDescent="0.25">
      <c r="A40" s="355"/>
      <c r="B40" s="355"/>
      <c r="C40" s="355"/>
      <c r="D40" s="355"/>
      <c r="E40" s="355"/>
      <c r="F40" s="360"/>
      <c r="G40" s="14">
        <v>3</v>
      </c>
      <c r="H40" s="360"/>
      <c r="I40" s="14">
        <v>2</v>
      </c>
      <c r="J40" s="360"/>
      <c r="K40" s="13" t="s">
        <v>178</v>
      </c>
      <c r="L40" s="355"/>
      <c r="M40" s="355"/>
    </row>
    <row r="41" spans="1:13" ht="15" customHeight="1" x14ac:dyDescent="0.25">
      <c r="A41" s="13" t="s">
        <v>4120</v>
      </c>
      <c r="B41" s="13" t="s">
        <v>650</v>
      </c>
      <c r="C41" s="13" t="s">
        <v>4122</v>
      </c>
      <c r="D41" s="13" t="s">
        <v>4123</v>
      </c>
      <c r="E41" s="13" t="s">
        <v>45</v>
      </c>
      <c r="F41" s="14">
        <v>6</v>
      </c>
      <c r="G41" s="14">
        <v>6</v>
      </c>
      <c r="H41" s="14">
        <v>5</v>
      </c>
      <c r="I41" s="14">
        <v>5</v>
      </c>
      <c r="J41" s="14">
        <v>0</v>
      </c>
      <c r="K41" s="13" t="s">
        <v>209</v>
      </c>
      <c r="L41" s="13" t="s">
        <v>207</v>
      </c>
      <c r="M41" s="13" t="s">
        <v>214</v>
      </c>
    </row>
    <row r="42" spans="1:13" ht="24" x14ac:dyDescent="0.25">
      <c r="A42" s="13" t="s">
        <v>4081</v>
      </c>
      <c r="B42" s="13" t="s">
        <v>4041</v>
      </c>
      <c r="C42" s="13" t="s">
        <v>4083</v>
      </c>
      <c r="D42" s="13" t="s">
        <v>4084</v>
      </c>
      <c r="E42" s="13" t="s">
        <v>34</v>
      </c>
      <c r="F42" s="14">
        <v>4.5</v>
      </c>
      <c r="G42" s="14">
        <v>4.5</v>
      </c>
      <c r="H42" s="14">
        <v>2</v>
      </c>
      <c r="I42" s="14">
        <v>2</v>
      </c>
      <c r="J42" s="14">
        <v>0</v>
      </c>
      <c r="K42" s="13" t="s">
        <v>202</v>
      </c>
      <c r="L42" s="13" t="s">
        <v>21</v>
      </c>
      <c r="M42" s="13" t="s">
        <v>19</v>
      </c>
    </row>
    <row r="43" spans="1:13" ht="15" customHeight="1" x14ac:dyDescent="0.25">
      <c r="A43" s="353" t="s">
        <v>4064</v>
      </c>
      <c r="B43" s="353" t="s">
        <v>4033</v>
      </c>
      <c r="C43" s="353" t="s">
        <v>4066</v>
      </c>
      <c r="D43" s="353" t="s">
        <v>4066</v>
      </c>
      <c r="E43" s="353" t="s">
        <v>36</v>
      </c>
      <c r="F43" s="359">
        <v>10</v>
      </c>
      <c r="G43" s="14">
        <v>0</v>
      </c>
      <c r="H43" s="359">
        <v>12.5</v>
      </c>
      <c r="I43" s="14">
        <v>3</v>
      </c>
      <c r="J43" s="359">
        <v>0</v>
      </c>
      <c r="K43" s="13" t="s">
        <v>162</v>
      </c>
      <c r="L43" s="353" t="s">
        <v>167</v>
      </c>
      <c r="M43" s="353" t="s">
        <v>212</v>
      </c>
    </row>
    <row r="44" spans="1:13" ht="15" customHeight="1" x14ac:dyDescent="0.25">
      <c r="A44" s="354"/>
      <c r="B44" s="354"/>
      <c r="C44" s="354"/>
      <c r="D44" s="354"/>
      <c r="E44" s="354"/>
      <c r="F44" s="361"/>
      <c r="G44" s="14">
        <v>4</v>
      </c>
      <c r="H44" s="361"/>
      <c r="I44" s="14">
        <v>3</v>
      </c>
      <c r="J44" s="361"/>
      <c r="K44" s="13" t="s">
        <v>133</v>
      </c>
      <c r="L44" s="354"/>
      <c r="M44" s="354"/>
    </row>
    <row r="45" spans="1:13" ht="15" customHeight="1" x14ac:dyDescent="0.25">
      <c r="A45" s="354"/>
      <c r="B45" s="354"/>
      <c r="C45" s="354"/>
      <c r="D45" s="354"/>
      <c r="E45" s="354"/>
      <c r="F45" s="361"/>
      <c r="G45" s="14">
        <v>0</v>
      </c>
      <c r="H45" s="361"/>
      <c r="I45" s="14">
        <v>2</v>
      </c>
      <c r="J45" s="361"/>
      <c r="K45" s="13" t="s">
        <v>200</v>
      </c>
      <c r="L45" s="354"/>
      <c r="M45" s="354"/>
    </row>
    <row r="46" spans="1:13" x14ac:dyDescent="0.25">
      <c r="A46" s="355"/>
      <c r="B46" s="355"/>
      <c r="C46" s="355"/>
      <c r="D46" s="355"/>
      <c r="E46" s="355"/>
      <c r="F46" s="360"/>
      <c r="G46" s="14">
        <v>6</v>
      </c>
      <c r="H46" s="360"/>
      <c r="I46" s="14">
        <v>4.5</v>
      </c>
      <c r="J46" s="360"/>
      <c r="K46" s="13" t="s">
        <v>22</v>
      </c>
      <c r="L46" s="355"/>
      <c r="M46" s="355"/>
    </row>
    <row r="47" spans="1:13" ht="24" x14ac:dyDescent="0.25">
      <c r="A47" s="13" t="s">
        <v>4068</v>
      </c>
      <c r="B47" s="13" t="s">
        <v>4035</v>
      </c>
      <c r="C47" s="13" t="s">
        <v>4069</v>
      </c>
      <c r="D47" s="13" t="s">
        <v>4070</v>
      </c>
      <c r="E47" s="13" t="s">
        <v>36</v>
      </c>
      <c r="F47" s="14">
        <v>9</v>
      </c>
      <c r="G47" s="14">
        <v>9</v>
      </c>
      <c r="H47" s="14">
        <v>2</v>
      </c>
      <c r="I47" s="14">
        <v>2</v>
      </c>
      <c r="J47" s="14">
        <v>0</v>
      </c>
      <c r="K47" s="13" t="s">
        <v>162</v>
      </c>
      <c r="L47" s="13" t="s">
        <v>166</v>
      </c>
      <c r="M47" s="13" t="s">
        <v>212</v>
      </c>
    </row>
    <row r="48" spans="1:13" ht="15" customHeight="1" x14ac:dyDescent="0.25">
      <c r="A48" s="353" t="s">
        <v>4089</v>
      </c>
      <c r="B48" s="353" t="s">
        <v>650</v>
      </c>
      <c r="C48" s="353" t="s">
        <v>4091</v>
      </c>
      <c r="D48" s="353" t="s">
        <v>4092</v>
      </c>
      <c r="E48" s="353" t="s">
        <v>120</v>
      </c>
      <c r="F48" s="359">
        <v>12</v>
      </c>
      <c r="G48" s="14">
        <v>7</v>
      </c>
      <c r="H48" s="359">
        <v>9</v>
      </c>
      <c r="I48" s="14">
        <v>5.5</v>
      </c>
      <c r="J48" s="359">
        <v>0.5</v>
      </c>
      <c r="K48" s="13" t="s">
        <v>200</v>
      </c>
      <c r="L48" s="353" t="s">
        <v>170</v>
      </c>
      <c r="M48" s="353" t="s">
        <v>169</v>
      </c>
    </row>
    <row r="49" spans="1:13" ht="15" customHeight="1" x14ac:dyDescent="0.25">
      <c r="A49" s="354"/>
      <c r="B49" s="354"/>
      <c r="C49" s="354"/>
      <c r="D49" s="354"/>
      <c r="E49" s="354"/>
      <c r="F49" s="361"/>
      <c r="G49" s="14">
        <v>3</v>
      </c>
      <c r="H49" s="361"/>
      <c r="I49" s="14">
        <v>0.5</v>
      </c>
      <c r="J49" s="361"/>
      <c r="K49" s="13" t="s">
        <v>197</v>
      </c>
      <c r="L49" s="354"/>
      <c r="M49" s="354"/>
    </row>
    <row r="50" spans="1:13" ht="24" x14ac:dyDescent="0.25">
      <c r="A50" s="354"/>
      <c r="B50" s="354"/>
      <c r="C50" s="354"/>
      <c r="D50" s="354"/>
      <c r="E50" s="354"/>
      <c r="F50" s="361"/>
      <c r="G50" s="14">
        <v>1</v>
      </c>
      <c r="H50" s="361"/>
      <c r="I50" s="14">
        <v>0.5</v>
      </c>
      <c r="J50" s="361"/>
      <c r="K50" s="13" t="s">
        <v>198</v>
      </c>
      <c r="L50" s="354"/>
      <c r="M50" s="354"/>
    </row>
    <row r="51" spans="1:13" x14ac:dyDescent="0.25">
      <c r="A51" s="355"/>
      <c r="B51" s="355"/>
      <c r="C51" s="355"/>
      <c r="D51" s="355"/>
      <c r="E51" s="355"/>
      <c r="F51" s="360"/>
      <c r="G51" s="14">
        <v>1</v>
      </c>
      <c r="H51" s="360"/>
      <c r="I51" s="14">
        <v>2</v>
      </c>
      <c r="J51" s="360"/>
      <c r="K51" s="13" t="s">
        <v>187</v>
      </c>
      <c r="L51" s="355"/>
      <c r="M51" s="355"/>
    </row>
    <row r="52" spans="1:13" ht="84" x14ac:dyDescent="0.25">
      <c r="A52" s="13" t="s">
        <v>4127</v>
      </c>
      <c r="B52" s="13" t="s">
        <v>4030</v>
      </c>
      <c r="C52" s="13" t="s">
        <v>4128</v>
      </c>
      <c r="D52" s="13" t="s">
        <v>4129</v>
      </c>
      <c r="E52" s="13" t="s">
        <v>45</v>
      </c>
      <c r="F52" s="14">
        <v>5</v>
      </c>
      <c r="G52" s="14">
        <v>5</v>
      </c>
      <c r="H52" s="14">
        <v>4</v>
      </c>
      <c r="I52" s="14">
        <v>3.5</v>
      </c>
      <c r="J52" s="14">
        <v>0.5</v>
      </c>
      <c r="K52" s="13" t="s">
        <v>210</v>
      </c>
      <c r="L52" s="13" t="s">
        <v>213</v>
      </c>
      <c r="M52" s="13" t="s">
        <v>214</v>
      </c>
    </row>
    <row r="53" spans="1:13" ht="24" customHeight="1" x14ac:dyDescent="0.25">
      <c r="A53" s="353" t="s">
        <v>616</v>
      </c>
      <c r="B53" s="353" t="s">
        <v>4033</v>
      </c>
      <c r="C53" s="353" t="s">
        <v>4125</v>
      </c>
      <c r="D53" s="353" t="s">
        <v>4126</v>
      </c>
      <c r="E53" s="353" t="s">
        <v>45</v>
      </c>
      <c r="F53" s="359">
        <v>17</v>
      </c>
      <c r="G53" s="14">
        <v>8</v>
      </c>
      <c r="H53" s="359">
        <v>12.5</v>
      </c>
      <c r="I53" s="14">
        <v>6</v>
      </c>
      <c r="J53" s="359">
        <v>0</v>
      </c>
      <c r="K53" s="13" t="s">
        <v>204</v>
      </c>
      <c r="L53" s="353" t="s">
        <v>162</v>
      </c>
      <c r="M53" s="353" t="s">
        <v>214</v>
      </c>
    </row>
    <row r="54" spans="1:13" x14ac:dyDescent="0.25">
      <c r="A54" s="355"/>
      <c r="B54" s="355"/>
      <c r="C54" s="355"/>
      <c r="D54" s="355"/>
      <c r="E54" s="355"/>
      <c r="F54" s="360"/>
      <c r="G54" s="14">
        <v>9</v>
      </c>
      <c r="H54" s="360"/>
      <c r="I54" s="14">
        <v>6.5</v>
      </c>
      <c r="J54" s="360"/>
      <c r="K54" s="13" t="s">
        <v>211</v>
      </c>
      <c r="L54" s="355"/>
      <c r="M54" s="355"/>
    </row>
    <row r="55" spans="1:13" ht="15" customHeight="1" x14ac:dyDescent="0.25">
      <c r="A55" s="353" t="s">
        <v>4047</v>
      </c>
      <c r="B55" s="353" t="s">
        <v>650</v>
      </c>
      <c r="C55" s="353" t="s">
        <v>4139</v>
      </c>
      <c r="D55" s="353" t="s">
        <v>4140</v>
      </c>
      <c r="E55" s="353" t="s">
        <v>35</v>
      </c>
      <c r="F55" s="359">
        <v>1.5</v>
      </c>
      <c r="G55" s="14">
        <v>1</v>
      </c>
      <c r="H55" s="359">
        <v>1</v>
      </c>
      <c r="I55" s="14">
        <v>0.5</v>
      </c>
      <c r="J55" s="359">
        <v>0</v>
      </c>
      <c r="K55" s="13" t="s">
        <v>179</v>
      </c>
      <c r="L55" s="353" t="s">
        <v>187</v>
      </c>
      <c r="M55" s="353" t="s">
        <v>173</v>
      </c>
    </row>
    <row r="56" spans="1:13" x14ac:dyDescent="0.25">
      <c r="A56" s="355"/>
      <c r="B56" s="355"/>
      <c r="C56" s="355"/>
      <c r="D56" s="355"/>
      <c r="E56" s="355"/>
      <c r="F56" s="360"/>
      <c r="G56" s="14">
        <v>0.5</v>
      </c>
      <c r="H56" s="360"/>
      <c r="I56" s="14">
        <v>0.5</v>
      </c>
      <c r="J56" s="360"/>
      <c r="K56" s="13" t="s">
        <v>187</v>
      </c>
      <c r="L56" s="355"/>
      <c r="M56" s="355"/>
    </row>
    <row r="57" spans="1:13" ht="48" x14ac:dyDescent="0.25">
      <c r="A57" s="13" t="s">
        <v>4094</v>
      </c>
      <c r="B57" s="13" t="s">
        <v>4096</v>
      </c>
      <c r="C57" s="13" t="s">
        <v>4097</v>
      </c>
      <c r="D57" s="13" t="s">
        <v>4098</v>
      </c>
      <c r="E57" s="13" t="s">
        <v>43</v>
      </c>
      <c r="F57" s="14">
        <v>7</v>
      </c>
      <c r="G57" s="14">
        <v>7</v>
      </c>
      <c r="H57" s="14">
        <v>6</v>
      </c>
      <c r="I57" s="14">
        <v>6</v>
      </c>
      <c r="J57" s="14">
        <v>0</v>
      </c>
      <c r="K57" s="13" t="s">
        <v>196</v>
      </c>
      <c r="L57" s="13" t="s">
        <v>195</v>
      </c>
      <c r="M57" s="13" t="s">
        <v>169</v>
      </c>
    </row>
    <row r="58" spans="1:13" ht="24" customHeight="1" x14ac:dyDescent="0.25">
      <c r="A58" s="353" t="s">
        <v>3976</v>
      </c>
      <c r="B58" s="353" t="s">
        <v>650</v>
      </c>
      <c r="C58" s="353" t="s">
        <v>4099</v>
      </c>
      <c r="D58" s="353" t="s">
        <v>4100</v>
      </c>
      <c r="E58" s="353" t="s">
        <v>120</v>
      </c>
      <c r="F58" s="359">
        <v>12</v>
      </c>
      <c r="G58" s="14">
        <v>4.5</v>
      </c>
      <c r="H58" s="359">
        <v>6.5</v>
      </c>
      <c r="I58" s="14">
        <v>3</v>
      </c>
      <c r="J58" s="359">
        <v>0</v>
      </c>
      <c r="K58" s="13" t="s">
        <v>202</v>
      </c>
      <c r="L58" s="353" t="s">
        <v>21</v>
      </c>
      <c r="M58" s="353" t="s">
        <v>19</v>
      </c>
    </row>
    <row r="59" spans="1:13" x14ac:dyDescent="0.25">
      <c r="A59" s="354"/>
      <c r="B59" s="354"/>
      <c r="C59" s="354"/>
      <c r="D59" s="354"/>
      <c r="E59" s="354"/>
      <c r="F59" s="361"/>
      <c r="G59" s="14">
        <v>3</v>
      </c>
      <c r="H59" s="361"/>
      <c r="I59" s="14">
        <v>2</v>
      </c>
      <c r="J59" s="361"/>
      <c r="K59" s="13" t="s">
        <v>134</v>
      </c>
      <c r="L59" s="354"/>
      <c r="M59" s="354"/>
    </row>
    <row r="60" spans="1:13" x14ac:dyDescent="0.25">
      <c r="A60" s="355"/>
      <c r="B60" s="355"/>
      <c r="C60" s="355"/>
      <c r="D60" s="355"/>
      <c r="E60" s="355"/>
      <c r="F60" s="360"/>
      <c r="G60" s="14">
        <v>4.5</v>
      </c>
      <c r="H60" s="360"/>
      <c r="I60" s="14">
        <v>1.5</v>
      </c>
      <c r="J60" s="360"/>
      <c r="K60" s="13" t="s">
        <v>197</v>
      </c>
      <c r="L60" s="355"/>
      <c r="M60" s="355"/>
    </row>
    <row r="61" spans="1:13" ht="72" x14ac:dyDescent="0.25">
      <c r="A61" s="13" t="s">
        <v>4116</v>
      </c>
      <c r="B61" s="13" t="s">
        <v>226</v>
      </c>
      <c r="C61" s="13" t="s">
        <v>4118</v>
      </c>
      <c r="D61" s="13" t="s">
        <v>4119</v>
      </c>
      <c r="E61" s="13" t="s">
        <v>35</v>
      </c>
      <c r="F61" s="14">
        <v>4</v>
      </c>
      <c r="G61" s="14">
        <v>4</v>
      </c>
      <c r="H61" s="14">
        <v>3</v>
      </c>
      <c r="I61" s="14">
        <v>3</v>
      </c>
      <c r="J61" s="14">
        <v>0</v>
      </c>
      <c r="K61" s="13" t="s">
        <v>182</v>
      </c>
      <c r="L61" s="13" t="s">
        <v>186</v>
      </c>
      <c r="M61" s="13" t="s">
        <v>173</v>
      </c>
    </row>
    <row r="62" spans="1:13" ht="15" customHeight="1" x14ac:dyDescent="0.25">
      <c r="A62" s="353" t="s">
        <v>4071</v>
      </c>
      <c r="B62" s="353" t="s">
        <v>4030</v>
      </c>
      <c r="C62" s="353" t="s">
        <v>4073</v>
      </c>
      <c r="D62" s="353" t="s">
        <v>4074</v>
      </c>
      <c r="E62" s="353" t="s">
        <v>36</v>
      </c>
      <c r="F62" s="359">
        <v>6</v>
      </c>
      <c r="G62" s="14">
        <v>3</v>
      </c>
      <c r="H62" s="359">
        <v>6</v>
      </c>
      <c r="I62" s="14">
        <v>3</v>
      </c>
      <c r="J62" s="359">
        <v>0</v>
      </c>
      <c r="K62" s="13" t="s">
        <v>167</v>
      </c>
      <c r="L62" s="353" t="s">
        <v>162</v>
      </c>
      <c r="M62" s="353" t="s">
        <v>212</v>
      </c>
    </row>
    <row r="63" spans="1:13" x14ac:dyDescent="0.25">
      <c r="A63" s="355"/>
      <c r="B63" s="355"/>
      <c r="C63" s="355"/>
      <c r="D63" s="355"/>
      <c r="E63" s="355"/>
      <c r="F63" s="360"/>
      <c r="G63" s="14">
        <v>3</v>
      </c>
      <c r="H63" s="360"/>
      <c r="I63" s="14">
        <v>3</v>
      </c>
      <c r="J63" s="360"/>
      <c r="K63" s="13" t="s">
        <v>160</v>
      </c>
      <c r="L63" s="355"/>
      <c r="M63" s="355"/>
    </row>
    <row r="64" spans="1:13" x14ac:dyDescent="0.25">
      <c r="A64" s="46" t="s">
        <v>103</v>
      </c>
      <c r="B64" s="46"/>
      <c r="C64" s="46"/>
      <c r="D64" s="46"/>
      <c r="E64" s="46"/>
      <c r="F64" s="47">
        <v>212</v>
      </c>
      <c r="G64" s="47"/>
      <c r="H64" s="47">
        <v>164.5</v>
      </c>
      <c r="I64" s="14"/>
      <c r="J64" s="14"/>
      <c r="K64" s="13"/>
      <c r="L64" s="13"/>
      <c r="M64" s="13"/>
    </row>
    <row r="65" spans="1:13" x14ac:dyDescent="0.25">
      <c r="A65" s="9"/>
      <c r="B65" s="9"/>
      <c r="C65" s="9"/>
      <c r="D65" s="9"/>
      <c r="E65" s="9"/>
      <c r="F65" s="9"/>
      <c r="G65" s="9"/>
      <c r="H65" s="9"/>
      <c r="I65" s="9"/>
      <c r="J65" s="9"/>
      <c r="K65" s="9"/>
      <c r="L65" s="9"/>
      <c r="M65" s="9"/>
    </row>
  </sheetData>
  <mergeCells count="160">
    <mergeCell ref="M55:M56"/>
    <mergeCell ref="F53:F54"/>
    <mergeCell ref="F55:F56"/>
    <mergeCell ref="A34:A35"/>
    <mergeCell ref="B34:B35"/>
    <mergeCell ref="C34:C35"/>
    <mergeCell ref="D34:D35"/>
    <mergeCell ref="E34:E35"/>
    <mergeCell ref="L34:L35"/>
    <mergeCell ref="A55:A56"/>
    <mergeCell ref="B55:B56"/>
    <mergeCell ref="C55:C56"/>
    <mergeCell ref="D55:D56"/>
    <mergeCell ref="E55:E56"/>
    <mergeCell ref="M34:M35"/>
    <mergeCell ref="H39:H40"/>
    <mergeCell ref="J39:J40"/>
    <mergeCell ref="M39:M40"/>
    <mergeCell ref="F34:F35"/>
    <mergeCell ref="F39:F40"/>
    <mergeCell ref="A53:A54"/>
    <mergeCell ref="B53:B54"/>
    <mergeCell ref="C53:C54"/>
    <mergeCell ref="D53:D54"/>
    <mergeCell ref="M62:M63"/>
    <mergeCell ref="F58:F60"/>
    <mergeCell ref="F62:F63"/>
    <mergeCell ref="J43:J46"/>
    <mergeCell ref="L43:L46"/>
    <mergeCell ref="M43:M46"/>
    <mergeCell ref="F43:F46"/>
    <mergeCell ref="H53:H54"/>
    <mergeCell ref="J53:J54"/>
    <mergeCell ref="H58:H60"/>
    <mergeCell ref="J58:J60"/>
    <mergeCell ref="L58:L60"/>
    <mergeCell ref="M58:M60"/>
    <mergeCell ref="L48:L51"/>
    <mergeCell ref="M48:M51"/>
    <mergeCell ref="F48:F51"/>
    <mergeCell ref="L53:L54"/>
    <mergeCell ref="L55:L56"/>
    <mergeCell ref="H48:H51"/>
    <mergeCell ref="J48:J51"/>
    <mergeCell ref="H43:H46"/>
    <mergeCell ref="M53:M54"/>
    <mergeCell ref="H55:H56"/>
    <mergeCell ref="J55:J56"/>
    <mergeCell ref="M23:M24"/>
    <mergeCell ref="H25:H26"/>
    <mergeCell ref="J25:J26"/>
    <mergeCell ref="M25:M26"/>
    <mergeCell ref="F23:F24"/>
    <mergeCell ref="F25:F26"/>
    <mergeCell ref="A23:A24"/>
    <mergeCell ref="B23:B24"/>
    <mergeCell ref="C23:C24"/>
    <mergeCell ref="D23:D24"/>
    <mergeCell ref="E23:E24"/>
    <mergeCell ref="L23:L24"/>
    <mergeCell ref="A25:A26"/>
    <mergeCell ref="A62:A63"/>
    <mergeCell ref="B62:B63"/>
    <mergeCell ref="C62:C63"/>
    <mergeCell ref="D62:D63"/>
    <mergeCell ref="E62:E63"/>
    <mergeCell ref="L62:L63"/>
    <mergeCell ref="A58:A60"/>
    <mergeCell ref="B58:B60"/>
    <mergeCell ref="C58:C60"/>
    <mergeCell ref="D58:D60"/>
    <mergeCell ref="E58:E60"/>
    <mergeCell ref="H62:H63"/>
    <mergeCell ref="J62:J63"/>
    <mergeCell ref="M12:M13"/>
    <mergeCell ref="H14:H18"/>
    <mergeCell ref="J14:J18"/>
    <mergeCell ref="M14:M18"/>
    <mergeCell ref="F12:F13"/>
    <mergeCell ref="F14:F18"/>
    <mergeCell ref="M19:M20"/>
    <mergeCell ref="H21:H22"/>
    <mergeCell ref="J21:J22"/>
    <mergeCell ref="L21:L22"/>
    <mergeCell ref="M21:M22"/>
    <mergeCell ref="F19:F20"/>
    <mergeCell ref="F21:F22"/>
    <mergeCell ref="L19:L20"/>
    <mergeCell ref="L12:L13"/>
    <mergeCell ref="M28:M29"/>
    <mergeCell ref="H30:H33"/>
    <mergeCell ref="J30:J33"/>
    <mergeCell ref="L30:L33"/>
    <mergeCell ref="M30:M33"/>
    <mergeCell ref="F28:F29"/>
    <mergeCell ref="F30:F33"/>
    <mergeCell ref="B25:B26"/>
    <mergeCell ref="C25:C26"/>
    <mergeCell ref="D25:D26"/>
    <mergeCell ref="E25:E26"/>
    <mergeCell ref="J28:J29"/>
    <mergeCell ref="E53:E54"/>
    <mergeCell ref="A43:A46"/>
    <mergeCell ref="B43:B46"/>
    <mergeCell ref="C43:C46"/>
    <mergeCell ref="D43:D46"/>
    <mergeCell ref="E43:E46"/>
    <mergeCell ref="A48:A51"/>
    <mergeCell ref="B48:B51"/>
    <mergeCell ref="C48:C51"/>
    <mergeCell ref="D48:D51"/>
    <mergeCell ref="E48:E51"/>
    <mergeCell ref="A30:A33"/>
    <mergeCell ref="B30:B33"/>
    <mergeCell ref="C30:C33"/>
    <mergeCell ref="D30:D33"/>
    <mergeCell ref="E30:E33"/>
    <mergeCell ref="H12:H13"/>
    <mergeCell ref="J12:J13"/>
    <mergeCell ref="A12:A13"/>
    <mergeCell ref="B12:B13"/>
    <mergeCell ref="C12:C13"/>
    <mergeCell ref="D12:D13"/>
    <mergeCell ref="E12:E13"/>
    <mergeCell ref="H19:H20"/>
    <mergeCell ref="J19:J20"/>
    <mergeCell ref="H23:H24"/>
    <mergeCell ref="J23:J24"/>
    <mergeCell ref="C19:C20"/>
    <mergeCell ref="D19:D20"/>
    <mergeCell ref="E19:E20"/>
    <mergeCell ref="A19:A20"/>
    <mergeCell ref="B19:B20"/>
    <mergeCell ref="A21:A22"/>
    <mergeCell ref="B21:B22"/>
    <mergeCell ref="C21:C22"/>
    <mergeCell ref="D21:D22"/>
    <mergeCell ref="E21:E22"/>
    <mergeCell ref="E39:E40"/>
    <mergeCell ref="A39:A40"/>
    <mergeCell ref="B39:B40"/>
    <mergeCell ref="C39:C40"/>
    <mergeCell ref="D39:D40"/>
    <mergeCell ref="L39:L40"/>
    <mergeCell ref="A14:A18"/>
    <mergeCell ref="B14:B18"/>
    <mergeCell ref="C14:C18"/>
    <mergeCell ref="D14:D18"/>
    <mergeCell ref="E14:E18"/>
    <mergeCell ref="L14:L18"/>
    <mergeCell ref="H34:H35"/>
    <mergeCell ref="J34:J35"/>
    <mergeCell ref="L25:L26"/>
    <mergeCell ref="A28:A29"/>
    <mergeCell ref="B28:B29"/>
    <mergeCell ref="C28:C29"/>
    <mergeCell ref="D28:D29"/>
    <mergeCell ref="E28:E29"/>
    <mergeCell ref="L28:L29"/>
    <mergeCell ref="H28:H29"/>
  </mergeCells>
  <pageMargins left="0.7" right="0.7" top="0.75" bottom="0.75" header="0.3" footer="0.3"/>
  <pageSetup orientation="portrait" horizontalDpi="300" verticalDpi="300" r:id="rId1"/>
  <webPublishItems count="50">
    <webPublishItem id="17333" divId="India Staffing and Status Check WIP67_17333" sourceType="range" sourceRef="A1:J14" destinationFile="E:\Users\CHANDA~1.KUM\AppData\Local\Temp\05-08-19 17-48-41.htm"/>
    <webPublishItem id="21044" divId="India Staffing and Status Check WIP67_21044" sourceType="range" sourceRef="A1:J14" destinationFile="E:\Users\CHANDA~1.KUM\AppData\Local\Temp\05-08-19 17-49-40.htm"/>
    <webPublishItem id="1815" divId="India Staffing and Status Check WIP68_1815" sourceType="range" sourceRef="A1:J14" destinationFile="E:\Users\CHANDA~1.KUM\AppData\Local\Temp\05-08-19 17-53-17.htm"/>
    <webPublishItem id="4750" divId="India Staffing and Status Check WIP68_4750" sourceType="range" sourceRef="A1:J14" destinationFile="E:\Users\CHANDA~1.KUM\AppData\Local\Temp\05-08-19 17-54-04.htm"/>
    <webPublishItem id="15944" divId="India Staffing and Status Check WIP68_15944" sourceType="range" sourceRef="A1:J14" destinationFile="E:\Users\CHANDA~1.KUM\AppData\Local\Temp\05-08-19 17-57-03.htm"/>
    <webPublishItem id="19230" divId="India Staffing and Status Check WIP68_19230" sourceType="range" sourceRef="A1:J14" destinationFile="E:\Users\CHANDA~1.KUM\AppData\Local\Temp\05-08-19 17-57-55.htm"/>
    <webPublishItem id="11443" divId="India Staffing and Status Check WIP69_11443" sourceType="range" sourceRef="A1:J14" destinationFile="E:\Users\CHANDA~1.KUM\AppData\Local\Temp\05-08-19 18-13-19.htm"/>
    <webPublishItem id="27882" divId="India Staffing and Status Check WIP69_27882" sourceType="range" sourceRef="A1:J14" destinationFile="E:\Users\CHANDA~1.KUM\AppData\Local\Temp\05-08-19 18-17-42.htm"/>
    <webPublishItem id="29680" divId="India Staffing and Status Check WIP69_29680" sourceType="range" sourceRef="A1:J14" destinationFile="E:\Users\CHANDA~1.KUM\AppData\Local\Temp\05-08-19 18-18-11.htm"/>
    <webPublishItem id="32499" divId="India Staffing and Status Check WIP69_32499" sourceType="range" sourceRef="A1:J14" destinationFile="E:\Users\CHANDA~1.KUM\AppData\Local\Temp\05-08-19 18-18-56.htm"/>
    <webPublishItem id="19235" divId="India Staffing and Status Check WIP70_19235" sourceType="range" sourceRef="A1:J16" destinationFile="E:\Users\CHANDA~1.KUM\AppData\Local\Temp\06-08-19 13-02-37.htm"/>
    <webPublishItem id="26505" divId="India Staffing and Status Check WIP70_26505" sourceType="range" sourceRef="A1:J16" destinationFile="E:\Users\CHANDA~1.KUM\AppData\Local\Temp\06-08-19 13-04-34.htm"/>
    <webPublishItem id="13876" divId="India Staffing and Status Check WIP70_13876" sourceType="range" sourceRef="A1:J16" destinationFile="E:\Users\CHANDA~1.KUM\AppData\Local\Temp\06-08-19 13-09-56.htm"/>
    <webPublishItem id="15595" divId="India Staffing and Status Check WIP71_15595" sourceType="range" sourceRef="A1:J17" destinationFile="E:\Users\CHANDA~1.KUM\AppData\Local\Temp\06-08-19 14-46-31.htm"/>
    <webPublishItem id="4214" divId="India Staffing and Status Check UI_V1.0 WIP30_4214" sourceType="range" sourceRef="A1:J17" destinationFile="E:\Users\CHANDA~1.KUM\AppData\Local\Temp\29-08-19 16-52-17.htm"/>
    <webPublishItem id="12946" divId="India Staffing and Status Check UI_V1.0 WIP30_12946" sourceType="range" sourceRef="A1:J17" destinationFile="E:\Users\CHANDA~1.KUM\AppData\Local\Temp\29-08-19 16-54-37.htm"/>
    <webPublishItem id="29795" divId="India Staffing and Status Check UI_V1.0 WIP30_29795" sourceType="range" sourceRef="A1:J17" destinationFile="E:\Users\CHANDA~1.KUM\AppData\Local\Temp\29-08-19 16-59-07.htm"/>
    <webPublishItem id="229" divId="India Staffing and Status Check UI_V1.0 WIP30_229" sourceType="range" sourceRef="A1:J17" destinationFile="E:\Users\CHANDA~1.KUM\AppData\Local\Temp\29-08-19 16-59-58.htm"/>
    <webPublishItem id="27291" divId="India Staffing and Status Check UI_V1.0 WIP32_27291" sourceType="range" sourceRef="A1:J17" destinationFile="E:\Users\CHANDA~1.KUM\AppData\Local\Temp\30-08-19 11-45-40.htm"/>
    <webPublishItem id="6560" divId="India Staffing and Status Check UI_V1.0 WIP32_6560" sourceType="range" sourceRef="A1:J17" destinationFile="E:\Users\CHANDA~1.KUM\AppData\Local\Temp\30-08-19 11-48-52.htm"/>
    <webPublishItem id="18689" divId="India Staffing and Status Check UI_V1.0 Access WIP14_18689" sourceType="range" sourceRef="A1:J17" destinationFile="E:\Users\CHANDA~1.KUM\AppData\Local\Temp\27-11-19 15-07-56.htm"/>
    <webPublishItem id="24210" divId="India Staffing and Status Check UI Beta V1.1 WIP17_24210" sourceType="range" sourceRef="A1:J17" destinationFile="E:\Users\CHANDA~1.KUM\AppData\Local\Temp\30-12-19 15-30-20.htm"/>
    <webPublishItem id="20957" divId="India Staffing and Status Check UI Beta V1.1 WIP17_20957" sourceType="range" sourceRef="A1:J17" destinationFile="E:\Users\CHANDA~1.KUM\AppData\Local\Temp\30-12-19 15-38-12.htm"/>
    <webPublishItem id="31303" divId="India Staffing and Status Check UI Beta V1.1 WIP17_31303" sourceType="range" sourceRef="A1:J17" destinationFile="E:\Users\CHANDA~1.KUM\AppData\Local\Temp\30-12-19 15-40-57.htm"/>
    <webPublishItem id="12819" divId="India Staffing and Status Check UI Beta V1.1 WIP17_12819" sourceType="range" sourceRef="A1:J17" destinationFile="E:\Users\CHANDA~1.KUM\AppData\Local\Temp\30-12-19 15-44-46.htm"/>
    <webPublishItem id="17391" divId="India Staffing and Status Check UI Beta V1.1 WIP17_17391" sourceType="range" sourceRef="A1:J17" destinationFile="E:\Users\CHANDA~1.KUM\AppData\Local\Temp\30-12-19 15-45-59.htm"/>
    <webPublishItem id="11173" divId="India Staffing and Status Check UI Beta V1.1 WIP17_11173" sourceType="range" sourceRef="A1:J17" destinationFile="E:\Users\CHANDA~1.KUM\AppData\Local\Temp\30-12-19 15-53-04.htm"/>
    <webPublishItem id="30916" divId="India Staffing and Status Check UI Beta V1.1 WIP17_30916" sourceType="range" sourceRef="A1:J17" destinationFile="E:\Users\CHANDA~1.KUM\AppData\Local\Temp\30-12-19 15-58-20.htm"/>
    <webPublishItem id="427" divId="India Staffing and Status Check UI Beta V1.1 WIP17_427" sourceType="range" sourceRef="A1:J17" destinationFile="E:\Users\CHANDA~1.KUM\AppData\Local\Temp\30-12-19 16-16-25.htm"/>
    <webPublishItem id="25628" divId="India Staffing and Status Check UI Beta V1.1 WIP17_25628" sourceType="range" sourceRef="A1:J17" destinationFile="E:\Users\CHANDA~1.KUM\AppData\Local\Temp\30-12-19 16-23-08.htm"/>
    <webPublishItem id="18658" divId="India Staffing and Status Check UI_V1.0 WIP04_18658" sourceType="range" sourceRef="A1:J18" destinationFile="E:\Users\CHANDA~1.KUM\AppData\Local\Temp\09-08-19 10-13-10.htm"/>
    <webPublishItem id="3044" divId="India Staffing and Status Check UI_V1.0 WIP14_3044" sourceType="range" sourceRef="A1:J18" destinationFile="E:\Users\CHANDA~1.KUM\AppData\Local\Temp\19-08-19 14-31-36.htm"/>
    <webPublishItem id="5981" divId="India Staffing and Status Check WIP70_5981" sourceType="range" sourceRef="A1:J19" destinationFile="E:\Users\CHANDA~1.KUM\AppData\Local\Temp\06-08-19 13-16-34.htm"/>
    <webPublishItem id="7697" divId="India Staffing and Status Check WIP70_7697" sourceType="range" sourceRef="A1:J19" destinationFile="E:\Users\CHANDA~1.KUM\AppData\Local\Temp\06-08-19 13-17-01.htm"/>
    <webPublishItem id="8005" divId="India Staffing and Status Check UI_V1.0 WIP41_8005" sourceType="range" sourceRef="A1:J22" destinationFile="E:\Users\CHANDA~1.KUM\AppData\Local\Temp\07-11-19 16-08-05.htm"/>
    <webPublishItem id="12911" divId="India Staffing and Status Check UI Beta V1.1 WIP10_12911" sourceType="range" sourceRef="A1:J50" destinationFile="E:\Users\CHANDA~1.KUM\AppData\Local\Temp\19-12-19 13-03-44.htm"/>
    <webPublishItem id="14827" divId="India Staffing and Status Check UI Beta V1.1 WIP10_14827" sourceType="range" sourceRef="A1:J50" destinationFile="E:\Users\CHANDA~1.KUM\AppData\Local\Temp\19-12-19 16-51-27.htm"/>
    <webPublishItem id="1229" divId="India Staffing and Status Check UI Beta V1.1 WIP10_1229" sourceType="range" sourceRef="A1:J50" destinationFile="E:\Users\CHANDA~1.KUM\AppData\Local\Temp\19-12-19 16-56-33.htm"/>
    <webPublishItem id="12065" divId="India Staffing and Status Check UI Beta V1.1 WIP10_12065" sourceType="range" sourceRef="A1:J50" destinationFile="E:\Users\CHANDA~1.KUM\AppData\Local\Temp\19-12-19 16-59-27.htm"/>
    <webPublishItem id="21159" divId="India Staffing and Status Check UI Beta V1.3 - WIP03_21159" sourceType="range" sourceRef="A1:L30" destinationFile="E:\Users\CHANDA~1.KUM\AppData\Local\Temp\05-02-20 11-33-22.htm"/>
    <webPublishItem id="3668" divId="India Staffing and Status Check UI Beta V1.3 - WIP23_3668" sourceType="range" sourceRef="A1:L44" destinationFile="E:\Users\CHANDA~1.KUM\AppData\Local\Temp\14-02-20 16-50-40.htm"/>
    <webPublishItem id="6480" divId="India Staffing and Status Check UI Beta V1.2 - WIP11_6480" sourceType="range" sourceRef="A1:L49" destinationFile="E:\Users\CHANDA~1.KUM\AppData\Local\Temp\23-01-20 17-44-05.htm"/>
    <webPublishItem id="11802" divId="India Staffing and Status Check UI Beta V1.2 - WIP11_11802" sourceType="range" sourceRef="A1:L49" destinationFile="E:\Users\CHANDA~1.KUM\AppData\Local\Temp\23-01-20 17-45-30.htm"/>
    <webPublishItem id="31266" divId="India Staffing and Status Check UI Beta V1.2 - WIP09_31266" sourceType="range" sourceRef="A1:L50" destinationFile="E:\Users\CHANDA~1.KUM\AppData\Local\Temp\14-01-20 15-42-11.htm"/>
    <webPublishItem id="1553" divId="India Staffing and Status Check UI Beta V1.2 - WIP09_1553" sourceType="range" sourceRef="A1:L50" destinationFile="E:\Users\CHANDA~1.KUM\AppData\Local\Temp\14-01-20 15-51-45.htm"/>
    <webPublishItem id="14367" divId="India Staffing and Status Check UI Beta V1.2 - WIP09_14367" sourceType="range" sourceRef="A1:L50" destinationFile="E:\Users\CHANDA~1.KUM\AppData\Local\Temp\14-01-20 15-55-10.htm"/>
    <webPublishItem id="18765" divId="India Staffing and Status Check UI Beta V1.2 - WIP09_18765" sourceType="range" sourceRef="A1:L50" destinationFile="E:\Users\CHANDA~1.KUM\AppData\Local\Temp\14-01-20 15-56-20.htm"/>
    <webPublishItem id="11768" divId="India Staffing and Status Check UI Beta V1.3 - WIP33_11768" sourceType="range" sourceRef="A1:L65" destinationFile="E:\Users\CHANDA~1.KUM\AppData\Local\Temp\19-02-20 17-45-28.htm"/>
    <webPublishItem id="13812" divId="India Staffing and Status Check UI Beta V1.3 - WIP33_13812" sourceType="range" sourceRef="A1:M65" destinationFile="E:\Users\CHANDA~1.KUM\AppData\Local\Temp\19-02-20 18-29-42.htm"/>
    <webPublishItem id="25070" divId="India Staffing and Status Check UI Beta V1.3 - WIP33_25070" sourceType="range" sourceRef="A1:M65" destinationFile="E:\Users\CHANDA~1.KUM\AppData\Local\Temp\19-02-20 18-32-43.htm"/>
  </webPublishItem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664E-D09F-4326-B826-00D4934C487B}">
  <sheetPr codeName="ws_UT"/>
  <dimension ref="A1"/>
  <sheetViews>
    <sheetView topLeftCell="L1" workbookViewId="0">
      <selection activeCell="S17" sqref="S17"/>
    </sheetView>
  </sheetViews>
  <sheetFormatPr defaultRowHeight="15" x14ac:dyDescent="0.25"/>
  <cols>
    <col min="1" max="9" width="12.28515625" customWidth="1"/>
    <col min="10" max="10" width="11.85546875" customWidth="1"/>
    <col min="11" max="11" width="10.7109375" bestFit="1" customWidth="1"/>
    <col min="12" max="12" width="15.28515625" customWidth="1"/>
    <col min="16" max="17" width="18.5703125" bestFit="1" customWidth="1"/>
    <col min="18" max="18" width="14" bestFit="1" customWidth="1"/>
  </cols>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_Leaves">
    <tabColor rgb="FFFFC000"/>
  </sheetPr>
  <dimension ref="A1:J76"/>
  <sheetViews>
    <sheetView workbookViewId="0">
      <selection activeCell="I13" sqref="I13"/>
    </sheetView>
  </sheetViews>
  <sheetFormatPr defaultRowHeight="15" x14ac:dyDescent="0.25"/>
  <cols>
    <col min="1" max="1" width="18.5703125" customWidth="1"/>
    <col min="2" max="2" width="12.85546875" customWidth="1"/>
    <col min="3" max="4" width="9.140625" customWidth="1"/>
    <col min="5" max="5" width="18.5703125" customWidth="1"/>
    <col min="6" max="6" width="12.85546875" customWidth="1"/>
    <col min="9" max="9" width="18.5703125" customWidth="1"/>
    <col min="10" max="10" width="12.85546875" customWidth="1"/>
  </cols>
  <sheetData>
    <row r="1" spans="1:10" x14ac:dyDescent="0.25">
      <c r="A1" s="8" t="s">
        <v>90</v>
      </c>
      <c r="E1" s="8" t="s">
        <v>91</v>
      </c>
      <c r="I1" s="8" t="s">
        <v>102</v>
      </c>
    </row>
    <row r="2" spans="1:10" x14ac:dyDescent="0.25">
      <c r="A2" s="15" t="s">
        <v>76</v>
      </c>
      <c r="B2" s="23" t="s">
        <v>92</v>
      </c>
      <c r="E2" s="15" t="s">
        <v>76</v>
      </c>
      <c r="F2" s="23" t="s">
        <v>92</v>
      </c>
      <c r="I2" s="15" t="s">
        <v>76</v>
      </c>
      <c r="J2" s="15" t="s">
        <v>92</v>
      </c>
    </row>
    <row r="3" spans="1:10" x14ac:dyDescent="0.25">
      <c r="A3" s="12" t="s">
        <v>4373</v>
      </c>
      <c r="B3" s="22" t="s">
        <v>4681</v>
      </c>
      <c r="E3" s="12" t="s">
        <v>4313</v>
      </c>
      <c r="F3" s="22">
        <v>8</v>
      </c>
      <c r="I3" s="12" t="s">
        <v>4313</v>
      </c>
      <c r="J3" s="12">
        <v>1</v>
      </c>
    </row>
    <row r="4" spans="1:10" x14ac:dyDescent="0.25">
      <c r="A4" s="12" t="s">
        <v>160</v>
      </c>
      <c r="B4" s="22" t="s">
        <v>4681</v>
      </c>
      <c r="E4" s="12" t="s">
        <v>206</v>
      </c>
      <c r="F4" s="22">
        <v>0.5</v>
      </c>
      <c r="I4" s="12" t="s">
        <v>4314</v>
      </c>
      <c r="J4" s="12">
        <v>1.5</v>
      </c>
    </row>
    <row r="5" spans="1:10" x14ac:dyDescent="0.25">
      <c r="A5" s="12" t="s">
        <v>4416</v>
      </c>
      <c r="B5" s="22" t="s">
        <v>4279</v>
      </c>
      <c r="E5" s="12" t="s">
        <v>162</v>
      </c>
      <c r="F5" s="22">
        <v>1</v>
      </c>
      <c r="I5" s="12" t="s">
        <v>4321</v>
      </c>
      <c r="J5" s="12">
        <v>1</v>
      </c>
    </row>
    <row r="6" spans="1:10" x14ac:dyDescent="0.25">
      <c r="A6" s="12"/>
      <c r="B6" s="22"/>
      <c r="E6" s="12" t="s">
        <v>4461</v>
      </c>
      <c r="F6" s="22">
        <v>1.5</v>
      </c>
      <c r="I6" s="12" t="s">
        <v>4323</v>
      </c>
      <c r="J6" s="12">
        <v>1</v>
      </c>
    </row>
    <row r="7" spans="1:10" x14ac:dyDescent="0.25">
      <c r="E7" s="12"/>
      <c r="F7" s="22"/>
      <c r="I7" s="12" t="s">
        <v>182</v>
      </c>
      <c r="J7" s="12">
        <v>9</v>
      </c>
    </row>
    <row r="8" spans="1:10" x14ac:dyDescent="0.25">
      <c r="E8" s="12"/>
      <c r="F8" s="22"/>
      <c r="I8" s="12" t="s">
        <v>197</v>
      </c>
      <c r="J8" s="12">
        <v>9</v>
      </c>
    </row>
    <row r="9" spans="1:10" x14ac:dyDescent="0.25">
      <c r="E9" s="12"/>
      <c r="F9" s="22"/>
      <c r="I9" s="12" t="s">
        <v>4325</v>
      </c>
      <c r="J9" s="12">
        <v>9</v>
      </c>
    </row>
    <row r="10" spans="1:10" x14ac:dyDescent="0.25">
      <c r="A10" s="2"/>
      <c r="E10" s="12"/>
      <c r="F10" s="22"/>
      <c r="I10" s="12" t="s">
        <v>4326</v>
      </c>
      <c r="J10" s="12">
        <v>5</v>
      </c>
    </row>
    <row r="11" spans="1:10" x14ac:dyDescent="0.25">
      <c r="I11" s="12" t="s">
        <v>4329</v>
      </c>
      <c r="J11" s="12">
        <v>9</v>
      </c>
    </row>
    <row r="12" spans="1:10" x14ac:dyDescent="0.25">
      <c r="I12" s="12" t="s">
        <v>158</v>
      </c>
      <c r="J12" s="12">
        <v>1</v>
      </c>
    </row>
    <row r="13" spans="1:10" x14ac:dyDescent="0.25">
      <c r="I13" s="12" t="s">
        <v>174</v>
      </c>
      <c r="J13" s="12">
        <v>9</v>
      </c>
    </row>
    <row r="14" spans="1:10" x14ac:dyDescent="0.25">
      <c r="H14" s="4"/>
      <c r="I14" s="12" t="s">
        <v>4334</v>
      </c>
      <c r="J14" s="22">
        <v>5</v>
      </c>
    </row>
    <row r="15" spans="1:10" x14ac:dyDescent="0.25">
      <c r="I15" s="12" t="s">
        <v>4271</v>
      </c>
      <c r="J15" s="22">
        <v>9</v>
      </c>
    </row>
    <row r="16" spans="1:10" x14ac:dyDescent="0.25">
      <c r="I16" s="12" t="s">
        <v>175</v>
      </c>
      <c r="J16" s="22">
        <v>9</v>
      </c>
    </row>
    <row r="17" spans="9:10" x14ac:dyDescent="0.25">
      <c r="I17" s="12" t="s">
        <v>177</v>
      </c>
      <c r="J17" s="22">
        <v>9</v>
      </c>
    </row>
    <row r="18" spans="9:10" x14ac:dyDescent="0.25">
      <c r="I18" s="12" t="s">
        <v>4342</v>
      </c>
      <c r="J18" s="22">
        <v>9</v>
      </c>
    </row>
    <row r="19" spans="9:10" x14ac:dyDescent="0.25">
      <c r="I19" s="12" t="s">
        <v>4345</v>
      </c>
      <c r="J19" s="22">
        <v>5</v>
      </c>
    </row>
    <row r="20" spans="9:10" x14ac:dyDescent="0.25">
      <c r="I20" s="12" t="s">
        <v>4348</v>
      </c>
      <c r="J20" s="22">
        <v>1</v>
      </c>
    </row>
    <row r="21" spans="9:10" x14ac:dyDescent="0.25">
      <c r="I21" s="12" t="s">
        <v>4354</v>
      </c>
      <c r="J21" s="22">
        <v>1</v>
      </c>
    </row>
    <row r="22" spans="9:10" x14ac:dyDescent="0.25">
      <c r="I22" s="12" t="s">
        <v>4357</v>
      </c>
      <c r="J22" s="22">
        <v>3</v>
      </c>
    </row>
    <row r="23" spans="9:10" x14ac:dyDescent="0.25">
      <c r="I23" s="12" t="s">
        <v>4360</v>
      </c>
      <c r="J23" s="22">
        <v>6</v>
      </c>
    </row>
    <row r="24" spans="9:10" x14ac:dyDescent="0.25">
      <c r="I24" s="12" t="s">
        <v>4363</v>
      </c>
      <c r="J24" s="22">
        <v>1</v>
      </c>
    </row>
    <row r="25" spans="9:10" x14ac:dyDescent="0.25">
      <c r="I25" s="12" t="s">
        <v>4365</v>
      </c>
      <c r="J25" s="22">
        <v>9</v>
      </c>
    </row>
    <row r="26" spans="9:10" x14ac:dyDescent="0.25">
      <c r="I26" s="12" t="s">
        <v>4368</v>
      </c>
      <c r="J26" s="22">
        <v>9</v>
      </c>
    </row>
    <row r="27" spans="9:10" x14ac:dyDescent="0.25">
      <c r="I27" s="12" t="s">
        <v>203</v>
      </c>
      <c r="J27" s="22">
        <v>9</v>
      </c>
    </row>
    <row r="28" spans="9:10" x14ac:dyDescent="0.25">
      <c r="I28" s="12" t="s">
        <v>159</v>
      </c>
      <c r="J28" s="22">
        <v>9</v>
      </c>
    </row>
    <row r="29" spans="9:10" x14ac:dyDescent="0.25">
      <c r="I29" s="12" t="s">
        <v>4372</v>
      </c>
      <c r="J29" s="22">
        <v>1</v>
      </c>
    </row>
    <row r="30" spans="9:10" x14ac:dyDescent="0.25">
      <c r="I30" s="12" t="s">
        <v>4373</v>
      </c>
      <c r="J30" s="22">
        <v>0.5</v>
      </c>
    </row>
    <row r="31" spans="9:10" x14ac:dyDescent="0.25">
      <c r="I31" s="12" t="s">
        <v>4377</v>
      </c>
      <c r="J31" s="22">
        <v>1</v>
      </c>
    </row>
    <row r="32" spans="9:10" x14ac:dyDescent="0.25">
      <c r="I32" s="12" t="s">
        <v>206</v>
      </c>
      <c r="J32" s="22">
        <v>1.5</v>
      </c>
    </row>
    <row r="33" spans="9:10" x14ac:dyDescent="0.25">
      <c r="I33" s="12" t="s">
        <v>189</v>
      </c>
      <c r="J33" s="22">
        <v>9</v>
      </c>
    </row>
    <row r="34" spans="9:10" x14ac:dyDescent="0.25">
      <c r="I34" s="12" t="s">
        <v>4385</v>
      </c>
      <c r="J34" s="22">
        <v>1.5</v>
      </c>
    </row>
    <row r="35" spans="9:10" x14ac:dyDescent="0.25">
      <c r="I35" s="12" t="s">
        <v>4388</v>
      </c>
      <c r="J35" s="22">
        <v>5</v>
      </c>
    </row>
    <row r="36" spans="9:10" x14ac:dyDescent="0.25">
      <c r="I36" s="12" t="s">
        <v>4391</v>
      </c>
      <c r="J36" s="22">
        <v>1</v>
      </c>
    </row>
    <row r="37" spans="9:10" x14ac:dyDescent="0.25">
      <c r="I37" s="12" t="s">
        <v>208</v>
      </c>
      <c r="J37" s="22">
        <v>1</v>
      </c>
    </row>
    <row r="38" spans="9:10" x14ac:dyDescent="0.25">
      <c r="I38" s="12" t="s">
        <v>4396</v>
      </c>
      <c r="J38" s="22">
        <v>9</v>
      </c>
    </row>
    <row r="39" spans="9:10" x14ac:dyDescent="0.25">
      <c r="I39" s="12" t="s">
        <v>4399</v>
      </c>
      <c r="J39" s="22">
        <v>9</v>
      </c>
    </row>
    <row r="40" spans="9:10" x14ac:dyDescent="0.25">
      <c r="I40" s="12" t="s">
        <v>4400</v>
      </c>
      <c r="J40" s="22">
        <v>5</v>
      </c>
    </row>
    <row r="41" spans="9:10" x14ac:dyDescent="0.25">
      <c r="I41" s="12" t="s">
        <v>4404</v>
      </c>
      <c r="J41" s="22">
        <v>1</v>
      </c>
    </row>
    <row r="42" spans="9:10" x14ac:dyDescent="0.25">
      <c r="I42" s="12" t="s">
        <v>4407</v>
      </c>
      <c r="J42" s="22">
        <v>2.5</v>
      </c>
    </row>
    <row r="43" spans="9:10" x14ac:dyDescent="0.25">
      <c r="I43" s="12" t="s">
        <v>215</v>
      </c>
      <c r="J43" s="22">
        <v>9</v>
      </c>
    </row>
    <row r="44" spans="9:10" x14ac:dyDescent="0.25">
      <c r="I44" s="12" t="s">
        <v>192</v>
      </c>
      <c r="J44" s="22">
        <v>9</v>
      </c>
    </row>
    <row r="45" spans="9:10" x14ac:dyDescent="0.25">
      <c r="I45" s="12" t="s">
        <v>4419</v>
      </c>
      <c r="J45" s="22">
        <v>9</v>
      </c>
    </row>
    <row r="46" spans="9:10" x14ac:dyDescent="0.25">
      <c r="I46" s="12" t="s">
        <v>165</v>
      </c>
      <c r="J46" s="22">
        <v>7</v>
      </c>
    </row>
    <row r="47" spans="9:10" x14ac:dyDescent="0.25">
      <c r="I47" s="12" t="s">
        <v>4422</v>
      </c>
      <c r="J47" s="22">
        <v>1</v>
      </c>
    </row>
    <row r="48" spans="9:10" x14ac:dyDescent="0.25">
      <c r="I48" s="12" t="s">
        <v>4424</v>
      </c>
      <c r="J48" s="22">
        <v>1</v>
      </c>
    </row>
    <row r="49" spans="9:10" x14ac:dyDescent="0.25">
      <c r="I49" s="12" t="s">
        <v>162</v>
      </c>
      <c r="J49" s="22">
        <v>1</v>
      </c>
    </row>
    <row r="50" spans="9:10" x14ac:dyDescent="0.25">
      <c r="I50" s="12" t="s">
        <v>4427</v>
      </c>
      <c r="J50" s="22">
        <v>9</v>
      </c>
    </row>
    <row r="51" spans="9:10" x14ac:dyDescent="0.25">
      <c r="I51" s="12" t="s">
        <v>4428</v>
      </c>
      <c r="J51" s="22">
        <v>5</v>
      </c>
    </row>
    <row r="52" spans="9:10" x14ac:dyDescent="0.25">
      <c r="I52" s="12" t="s">
        <v>4430</v>
      </c>
      <c r="J52" s="22">
        <v>1.5</v>
      </c>
    </row>
    <row r="53" spans="9:10" x14ac:dyDescent="0.25">
      <c r="I53" s="12" t="s">
        <v>4433</v>
      </c>
      <c r="J53" s="22">
        <v>3</v>
      </c>
    </row>
    <row r="54" spans="9:10" x14ac:dyDescent="0.25">
      <c r="I54" s="12" t="s">
        <v>4436</v>
      </c>
      <c r="J54" s="22">
        <v>9</v>
      </c>
    </row>
    <row r="55" spans="9:10" x14ac:dyDescent="0.25">
      <c r="I55" s="12" t="s">
        <v>4275</v>
      </c>
      <c r="J55" s="22">
        <v>8</v>
      </c>
    </row>
    <row r="56" spans="9:10" x14ac:dyDescent="0.25">
      <c r="I56" s="12" t="s">
        <v>4441</v>
      </c>
      <c r="J56" s="22">
        <v>9</v>
      </c>
    </row>
    <row r="57" spans="9:10" x14ac:dyDescent="0.25">
      <c r="I57" s="12" t="s">
        <v>4444</v>
      </c>
      <c r="J57" s="22">
        <v>9</v>
      </c>
    </row>
    <row r="58" spans="9:10" x14ac:dyDescent="0.25">
      <c r="I58" s="12" t="s">
        <v>4276</v>
      </c>
      <c r="J58" s="22">
        <v>1</v>
      </c>
    </row>
    <row r="59" spans="9:10" x14ac:dyDescent="0.25">
      <c r="I59" s="12" t="s">
        <v>4447</v>
      </c>
      <c r="J59" s="22">
        <v>5</v>
      </c>
    </row>
    <row r="60" spans="9:10" x14ac:dyDescent="0.25">
      <c r="I60" s="12" t="s">
        <v>4450</v>
      </c>
      <c r="J60" s="22">
        <v>1.5</v>
      </c>
    </row>
    <row r="61" spans="9:10" x14ac:dyDescent="0.25">
      <c r="I61" s="12" t="s">
        <v>4452</v>
      </c>
      <c r="J61" s="22">
        <v>9</v>
      </c>
    </row>
    <row r="62" spans="9:10" x14ac:dyDescent="0.25">
      <c r="I62" s="12" t="s">
        <v>441</v>
      </c>
      <c r="J62" s="12">
        <v>9</v>
      </c>
    </row>
    <row r="63" spans="9:10" x14ac:dyDescent="0.25">
      <c r="I63" t="s">
        <v>4457</v>
      </c>
      <c r="J63">
        <v>4</v>
      </c>
    </row>
    <row r="64" spans="9:10" x14ac:dyDescent="0.25">
      <c r="I64" t="s">
        <v>200</v>
      </c>
      <c r="J64">
        <v>1.5</v>
      </c>
    </row>
    <row r="65" spans="9:10" x14ac:dyDescent="0.25">
      <c r="I65" t="s">
        <v>166</v>
      </c>
      <c r="J65">
        <v>9</v>
      </c>
    </row>
    <row r="66" spans="9:10" x14ac:dyDescent="0.25">
      <c r="I66" t="s">
        <v>134</v>
      </c>
      <c r="J66">
        <v>2</v>
      </c>
    </row>
    <row r="67" spans="9:10" x14ac:dyDescent="0.25">
      <c r="I67" t="s">
        <v>4461</v>
      </c>
      <c r="J67">
        <v>1</v>
      </c>
    </row>
    <row r="68" spans="9:10" x14ac:dyDescent="0.25">
      <c r="I68" t="s">
        <v>4464</v>
      </c>
      <c r="J68">
        <v>9</v>
      </c>
    </row>
    <row r="69" spans="9:10" x14ac:dyDescent="0.25">
      <c r="I69" t="s">
        <v>167</v>
      </c>
      <c r="J69">
        <v>1</v>
      </c>
    </row>
    <row r="70" spans="9:10" x14ac:dyDescent="0.25">
      <c r="I70" t="s">
        <v>186</v>
      </c>
      <c r="J70">
        <v>9</v>
      </c>
    </row>
    <row r="71" spans="9:10" x14ac:dyDescent="0.25">
      <c r="I71" t="s">
        <v>4466</v>
      </c>
      <c r="J71">
        <v>1</v>
      </c>
    </row>
    <row r="72" spans="9:10" x14ac:dyDescent="0.25">
      <c r="I72" t="s">
        <v>4469</v>
      </c>
      <c r="J72">
        <v>1</v>
      </c>
    </row>
    <row r="73" spans="9:10" x14ac:dyDescent="0.25">
      <c r="I73" t="s">
        <v>4471</v>
      </c>
      <c r="J73">
        <v>9</v>
      </c>
    </row>
    <row r="74" spans="9:10" x14ac:dyDescent="0.25">
      <c r="I74" t="s">
        <v>210</v>
      </c>
      <c r="J74">
        <v>1</v>
      </c>
    </row>
    <row r="75" spans="9:10" x14ac:dyDescent="0.25">
      <c r="I75" t="s">
        <v>4474</v>
      </c>
      <c r="J75">
        <v>5</v>
      </c>
    </row>
    <row r="76" spans="9:10" x14ac:dyDescent="0.25">
      <c r="I76" t="s">
        <v>4476</v>
      </c>
      <c r="J76">
        <v>1.5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_EmpInfo">
    <tabColor rgb="FFFFC000"/>
  </sheetPr>
  <dimension ref="A1:K100"/>
  <sheetViews>
    <sheetView tabSelected="1" workbookViewId="0">
      <pane ySplit="1" topLeftCell="A2" activePane="bottomLeft" state="frozen"/>
      <selection activeCell="G11" sqref="G11"/>
      <selection pane="bottomLeft" activeCell="C112" sqref="C112"/>
    </sheetView>
  </sheetViews>
  <sheetFormatPr defaultRowHeight="15" x14ac:dyDescent="0.25"/>
  <cols>
    <col min="1" max="1" width="19.42578125" bestFit="1" customWidth="1"/>
    <col min="2" max="2" width="19.5703125" bestFit="1" customWidth="1"/>
    <col min="3" max="3" width="34" customWidth="1"/>
    <col min="4" max="4" width="25.140625" customWidth="1"/>
    <col min="5" max="5" width="10" customWidth="1"/>
    <col min="6" max="6" width="16" bestFit="1" customWidth="1"/>
    <col min="7" max="7" width="9.5703125" customWidth="1"/>
    <col min="8" max="8" width="10.85546875" customWidth="1"/>
    <col min="9" max="9" width="10" customWidth="1"/>
    <col min="10" max="10" width="11" customWidth="1"/>
    <col min="11" max="11" width="17.42578125" bestFit="1" customWidth="1"/>
    <col min="12" max="12" width="10.42578125" bestFit="1" customWidth="1"/>
  </cols>
  <sheetData>
    <row r="1" spans="1:11" ht="26.25" x14ac:dyDescent="0.25">
      <c r="A1" s="7" t="s">
        <v>25</v>
      </c>
      <c r="B1" s="7" t="s">
        <v>27</v>
      </c>
      <c r="C1" s="7" t="s">
        <v>26</v>
      </c>
      <c r="D1" s="7" t="s">
        <v>38</v>
      </c>
      <c r="E1" s="7" t="s">
        <v>74</v>
      </c>
      <c r="F1" s="7" t="s">
        <v>13</v>
      </c>
      <c r="G1" s="7" t="s">
        <v>39</v>
      </c>
      <c r="H1" s="7" t="s">
        <v>29</v>
      </c>
      <c r="I1" s="7" t="s">
        <v>40</v>
      </c>
      <c r="J1" s="7" t="s">
        <v>78</v>
      </c>
      <c r="K1" s="48" t="s">
        <v>129</v>
      </c>
    </row>
    <row r="2" spans="1:11" x14ac:dyDescent="0.25">
      <c r="A2" t="s">
        <v>4732</v>
      </c>
      <c r="B2" t="s">
        <v>4733</v>
      </c>
      <c r="C2" t="s">
        <v>4734</v>
      </c>
      <c r="D2" t="s">
        <v>34</v>
      </c>
      <c r="E2" t="s">
        <v>5</v>
      </c>
      <c r="F2" t="s">
        <v>94</v>
      </c>
      <c r="K2" t="s">
        <v>65</v>
      </c>
    </row>
    <row r="3" spans="1:11" x14ac:dyDescent="0.25">
      <c r="A3" t="s">
        <v>4735</v>
      </c>
      <c r="B3" t="s">
        <v>4736</v>
      </c>
      <c r="C3" t="s">
        <v>4737</v>
      </c>
      <c r="D3" t="s">
        <v>4708</v>
      </c>
      <c r="E3" t="s">
        <v>76</v>
      </c>
      <c r="F3" t="s">
        <v>94</v>
      </c>
      <c r="K3" t="s">
        <v>4282</v>
      </c>
    </row>
    <row r="4" spans="1:11" x14ac:dyDescent="0.25">
      <c r="A4" t="s">
        <v>172</v>
      </c>
      <c r="B4" t="s">
        <v>44</v>
      </c>
      <c r="C4" t="s">
        <v>20</v>
      </c>
      <c r="D4" t="s">
        <v>41</v>
      </c>
      <c r="E4" t="s">
        <v>75</v>
      </c>
      <c r="F4" t="s">
        <v>4269</v>
      </c>
      <c r="K4" t="s">
        <v>53</v>
      </c>
    </row>
    <row r="5" spans="1:11" x14ac:dyDescent="0.25">
      <c r="A5" t="s">
        <v>4314</v>
      </c>
      <c r="B5" t="s">
        <v>4315</v>
      </c>
      <c r="C5" t="s">
        <v>4316</v>
      </c>
      <c r="D5" t="s">
        <v>45</v>
      </c>
      <c r="E5" t="s">
        <v>5</v>
      </c>
      <c r="F5" t="s">
        <v>94</v>
      </c>
      <c r="K5" t="s">
        <v>50</v>
      </c>
    </row>
    <row r="6" spans="1:11" x14ac:dyDescent="0.25">
      <c r="A6" t="s">
        <v>4738</v>
      </c>
      <c r="B6" t="s">
        <v>4739</v>
      </c>
      <c r="C6" t="s">
        <v>4740</v>
      </c>
      <c r="D6" t="s">
        <v>4685</v>
      </c>
      <c r="E6" t="s">
        <v>5</v>
      </c>
      <c r="F6" t="s">
        <v>94</v>
      </c>
      <c r="K6" t="s">
        <v>4274</v>
      </c>
    </row>
    <row r="7" spans="1:11" x14ac:dyDescent="0.25">
      <c r="A7" t="s">
        <v>4741</v>
      </c>
      <c r="B7" t="s">
        <v>4742</v>
      </c>
      <c r="C7" t="s">
        <v>4743</v>
      </c>
      <c r="D7" t="s">
        <v>4685</v>
      </c>
      <c r="E7" t="s">
        <v>76</v>
      </c>
      <c r="F7" t="s">
        <v>94</v>
      </c>
      <c r="K7" t="s">
        <v>4274</v>
      </c>
    </row>
    <row r="8" spans="1:11" x14ac:dyDescent="0.25">
      <c r="A8" t="s">
        <v>4744</v>
      </c>
      <c r="B8" t="s">
        <v>4745</v>
      </c>
      <c r="C8" t="s">
        <v>4746</v>
      </c>
      <c r="D8" t="s">
        <v>43</v>
      </c>
      <c r="E8" t="s">
        <v>5</v>
      </c>
      <c r="F8" t="s">
        <v>94</v>
      </c>
      <c r="K8" t="s">
        <v>53</v>
      </c>
    </row>
    <row r="9" spans="1:11" x14ac:dyDescent="0.25">
      <c r="A9" t="s">
        <v>4747</v>
      </c>
      <c r="B9" t="s">
        <v>4748</v>
      </c>
      <c r="C9" t="s">
        <v>4749</v>
      </c>
      <c r="D9" t="s">
        <v>35</v>
      </c>
      <c r="E9" t="s">
        <v>76</v>
      </c>
      <c r="F9" t="s">
        <v>94</v>
      </c>
      <c r="K9" t="s">
        <v>4282</v>
      </c>
    </row>
    <row r="10" spans="1:11" x14ac:dyDescent="0.25">
      <c r="A10" t="s">
        <v>4750</v>
      </c>
      <c r="B10" t="s">
        <v>4751</v>
      </c>
      <c r="C10" t="s">
        <v>4752</v>
      </c>
      <c r="D10" t="s">
        <v>4689</v>
      </c>
      <c r="E10" t="s">
        <v>76</v>
      </c>
      <c r="F10" t="s">
        <v>94</v>
      </c>
      <c r="K10" t="s">
        <v>4317</v>
      </c>
    </row>
    <row r="11" spans="1:11" x14ac:dyDescent="0.25">
      <c r="A11" t="s">
        <v>4753</v>
      </c>
      <c r="B11" t="s">
        <v>4327</v>
      </c>
      <c r="C11" t="s">
        <v>4328</v>
      </c>
      <c r="D11" t="s">
        <v>36</v>
      </c>
      <c r="E11" t="s">
        <v>76</v>
      </c>
      <c r="F11" t="s">
        <v>94</v>
      </c>
      <c r="K11" t="s">
        <v>4274</v>
      </c>
    </row>
    <row r="12" spans="1:11" x14ac:dyDescent="0.25">
      <c r="A12" t="s">
        <v>4754</v>
      </c>
      <c r="B12" t="s">
        <v>4330</v>
      </c>
      <c r="C12" t="s">
        <v>4331</v>
      </c>
      <c r="D12" t="s">
        <v>35</v>
      </c>
      <c r="E12" t="s">
        <v>5</v>
      </c>
      <c r="F12" t="s">
        <v>94</v>
      </c>
      <c r="K12" t="s">
        <v>4282</v>
      </c>
    </row>
    <row r="13" spans="1:11" x14ac:dyDescent="0.25">
      <c r="A13" t="s">
        <v>158</v>
      </c>
      <c r="B13" t="s">
        <v>49</v>
      </c>
      <c r="C13" t="s">
        <v>4332</v>
      </c>
      <c r="D13" t="s">
        <v>36</v>
      </c>
      <c r="E13" t="s">
        <v>5</v>
      </c>
      <c r="F13" t="s">
        <v>94</v>
      </c>
      <c r="K13" t="s">
        <v>4274</v>
      </c>
    </row>
    <row r="14" spans="1:11" x14ac:dyDescent="0.25">
      <c r="A14" t="s">
        <v>214</v>
      </c>
      <c r="B14" t="s">
        <v>50</v>
      </c>
      <c r="C14" t="s">
        <v>4333</v>
      </c>
      <c r="D14" t="s">
        <v>45</v>
      </c>
      <c r="E14" t="s">
        <v>75</v>
      </c>
      <c r="F14" t="s">
        <v>4269</v>
      </c>
      <c r="K14" t="s">
        <v>50</v>
      </c>
    </row>
    <row r="15" spans="1:11" x14ac:dyDescent="0.25">
      <c r="A15" t="s">
        <v>175</v>
      </c>
      <c r="B15" t="s">
        <v>52</v>
      </c>
      <c r="C15" t="s">
        <v>4336</v>
      </c>
      <c r="D15" t="s">
        <v>156</v>
      </c>
      <c r="E15" t="s">
        <v>76</v>
      </c>
      <c r="F15" t="s">
        <v>97</v>
      </c>
      <c r="K15" t="s">
        <v>4320</v>
      </c>
    </row>
    <row r="16" spans="1:11" x14ac:dyDescent="0.25">
      <c r="A16" t="s">
        <v>4755</v>
      </c>
      <c r="B16" t="s">
        <v>4756</v>
      </c>
      <c r="C16" t="s">
        <v>4757</v>
      </c>
      <c r="D16" t="s">
        <v>4717</v>
      </c>
      <c r="E16" t="s">
        <v>5</v>
      </c>
      <c r="F16" t="s">
        <v>94</v>
      </c>
      <c r="K16" t="s">
        <v>4274</v>
      </c>
    </row>
    <row r="17" spans="1:11" x14ac:dyDescent="0.25">
      <c r="A17" t="s">
        <v>169</v>
      </c>
      <c r="B17" t="s">
        <v>53</v>
      </c>
      <c r="C17" t="s">
        <v>4338</v>
      </c>
      <c r="D17" t="s">
        <v>124</v>
      </c>
      <c r="E17" t="s">
        <v>75</v>
      </c>
      <c r="F17" t="s">
        <v>4269</v>
      </c>
      <c r="K17" t="s">
        <v>53</v>
      </c>
    </row>
    <row r="18" spans="1:11" x14ac:dyDescent="0.25">
      <c r="A18" t="s">
        <v>4339</v>
      </c>
      <c r="B18" t="s">
        <v>4340</v>
      </c>
      <c r="C18" t="s">
        <v>4341</v>
      </c>
      <c r="D18" t="s">
        <v>45</v>
      </c>
      <c r="E18" t="s">
        <v>75</v>
      </c>
      <c r="F18" t="s">
        <v>4269</v>
      </c>
      <c r="K18" t="s">
        <v>50</v>
      </c>
    </row>
    <row r="19" spans="1:11" x14ac:dyDescent="0.25">
      <c r="A19" t="s">
        <v>4758</v>
      </c>
      <c r="B19" t="s">
        <v>4759</v>
      </c>
      <c r="C19" t="s">
        <v>4760</v>
      </c>
      <c r="D19" t="s">
        <v>4683</v>
      </c>
      <c r="E19" t="s">
        <v>76</v>
      </c>
      <c r="F19" t="s">
        <v>94</v>
      </c>
      <c r="K19" t="s">
        <v>50</v>
      </c>
    </row>
    <row r="20" spans="1:11" x14ac:dyDescent="0.25">
      <c r="A20" t="s">
        <v>4342</v>
      </c>
      <c r="B20" t="s">
        <v>4343</v>
      </c>
      <c r="C20" t="s">
        <v>4344</v>
      </c>
      <c r="D20" t="s">
        <v>45</v>
      </c>
      <c r="E20" t="s">
        <v>76</v>
      </c>
      <c r="F20" t="s">
        <v>94</v>
      </c>
      <c r="K20" t="s">
        <v>50</v>
      </c>
    </row>
    <row r="21" spans="1:11" x14ac:dyDescent="0.25">
      <c r="A21" t="s">
        <v>4761</v>
      </c>
      <c r="B21" t="s">
        <v>4346</v>
      </c>
      <c r="C21" t="s">
        <v>4347</v>
      </c>
      <c r="D21" t="s">
        <v>36</v>
      </c>
      <c r="E21" t="s">
        <v>76</v>
      </c>
      <c r="F21" t="s">
        <v>94</v>
      </c>
      <c r="K21" t="s">
        <v>4274</v>
      </c>
    </row>
    <row r="22" spans="1:11" x14ac:dyDescent="0.25">
      <c r="A22" t="s">
        <v>4348</v>
      </c>
      <c r="B22" t="s">
        <v>4349</v>
      </c>
      <c r="C22" t="s">
        <v>4350</v>
      </c>
      <c r="D22" t="s">
        <v>4688</v>
      </c>
      <c r="E22" t="s">
        <v>5</v>
      </c>
      <c r="F22" t="s">
        <v>94</v>
      </c>
      <c r="K22" t="s">
        <v>4317</v>
      </c>
    </row>
    <row r="23" spans="1:11" x14ac:dyDescent="0.25">
      <c r="A23" t="s">
        <v>4352</v>
      </c>
      <c r="B23" t="s">
        <v>4319</v>
      </c>
      <c r="C23" t="s">
        <v>4353</v>
      </c>
      <c r="D23" t="s">
        <v>45</v>
      </c>
      <c r="E23" t="s">
        <v>75</v>
      </c>
      <c r="F23" t="s">
        <v>94</v>
      </c>
      <c r="K23" t="s">
        <v>50</v>
      </c>
    </row>
    <row r="24" spans="1:11" x14ac:dyDescent="0.25">
      <c r="A24" t="s">
        <v>4762</v>
      </c>
      <c r="B24" t="s">
        <v>4763</v>
      </c>
      <c r="C24" t="s">
        <v>4764</v>
      </c>
      <c r="D24" t="s">
        <v>43</v>
      </c>
      <c r="E24" t="s">
        <v>76</v>
      </c>
      <c r="F24" t="s">
        <v>94</v>
      </c>
      <c r="K24" t="s">
        <v>4319</v>
      </c>
    </row>
    <row r="25" spans="1:11" x14ac:dyDescent="0.25">
      <c r="A25" t="s">
        <v>4354</v>
      </c>
      <c r="B25" t="s">
        <v>4355</v>
      </c>
      <c r="C25" t="s">
        <v>4356</v>
      </c>
      <c r="D25" t="s">
        <v>45</v>
      </c>
      <c r="E25" t="s">
        <v>5</v>
      </c>
      <c r="F25" t="s">
        <v>94</v>
      </c>
      <c r="K25" t="s">
        <v>50</v>
      </c>
    </row>
    <row r="26" spans="1:11" x14ac:dyDescent="0.25">
      <c r="A26" t="s">
        <v>4357</v>
      </c>
      <c r="B26" t="s">
        <v>4358</v>
      </c>
      <c r="C26" t="s">
        <v>4359</v>
      </c>
      <c r="D26" t="s">
        <v>43</v>
      </c>
      <c r="E26" t="s">
        <v>76</v>
      </c>
      <c r="F26" t="s">
        <v>94</v>
      </c>
      <c r="K26" t="s">
        <v>53</v>
      </c>
    </row>
    <row r="27" spans="1:11" x14ac:dyDescent="0.25">
      <c r="A27" t="s">
        <v>4765</v>
      </c>
      <c r="B27" t="s">
        <v>4766</v>
      </c>
      <c r="C27" t="s">
        <v>4767</v>
      </c>
      <c r="D27" t="s">
        <v>4683</v>
      </c>
      <c r="E27" t="s">
        <v>75</v>
      </c>
      <c r="F27" t="s">
        <v>94</v>
      </c>
      <c r="K27" t="s">
        <v>50</v>
      </c>
    </row>
    <row r="28" spans="1:11" x14ac:dyDescent="0.25">
      <c r="A28" t="s">
        <v>4360</v>
      </c>
      <c r="B28" t="s">
        <v>4361</v>
      </c>
      <c r="C28" t="s">
        <v>4362</v>
      </c>
      <c r="D28" t="s">
        <v>35</v>
      </c>
      <c r="E28" t="s">
        <v>76</v>
      </c>
      <c r="F28" t="s">
        <v>94</v>
      </c>
      <c r="K28" t="s">
        <v>4282</v>
      </c>
    </row>
    <row r="29" spans="1:11" x14ac:dyDescent="0.25">
      <c r="A29" t="s">
        <v>4365</v>
      </c>
      <c r="B29" t="s">
        <v>4366</v>
      </c>
      <c r="C29" t="s">
        <v>4367</v>
      </c>
      <c r="D29" t="s">
        <v>35</v>
      </c>
      <c r="E29" t="s">
        <v>5</v>
      </c>
      <c r="F29" t="s">
        <v>4312</v>
      </c>
      <c r="K29" t="s">
        <v>4317</v>
      </c>
    </row>
    <row r="30" spans="1:11" x14ac:dyDescent="0.25">
      <c r="A30" t="s">
        <v>4368</v>
      </c>
      <c r="B30" t="s">
        <v>4299</v>
      </c>
      <c r="C30" t="s">
        <v>4369</v>
      </c>
      <c r="D30" t="s">
        <v>45</v>
      </c>
      <c r="E30" t="s">
        <v>76</v>
      </c>
      <c r="F30" t="s">
        <v>94</v>
      </c>
      <c r="K30" t="s">
        <v>50</v>
      </c>
    </row>
    <row r="31" spans="1:11" x14ac:dyDescent="0.25">
      <c r="A31" t="s">
        <v>4768</v>
      </c>
      <c r="B31" t="s">
        <v>4769</v>
      </c>
      <c r="C31" t="s">
        <v>4770</v>
      </c>
      <c r="D31" t="s">
        <v>4686</v>
      </c>
      <c r="E31" t="s">
        <v>76</v>
      </c>
      <c r="F31" t="s">
        <v>94</v>
      </c>
      <c r="K31" t="s">
        <v>4320</v>
      </c>
    </row>
    <row r="32" spans="1:11" x14ac:dyDescent="0.25">
      <c r="A32" t="s">
        <v>159</v>
      </c>
      <c r="B32" t="s">
        <v>4370</v>
      </c>
      <c r="C32" t="s">
        <v>4371</v>
      </c>
      <c r="D32" t="s">
        <v>36</v>
      </c>
      <c r="E32" t="s">
        <v>5</v>
      </c>
      <c r="F32" t="s">
        <v>96</v>
      </c>
      <c r="K32" t="s">
        <v>4274</v>
      </c>
    </row>
    <row r="33" spans="1:11" x14ac:dyDescent="0.25">
      <c r="A33" t="s">
        <v>4771</v>
      </c>
      <c r="B33" t="s">
        <v>4772</v>
      </c>
      <c r="C33" t="s">
        <v>4773</v>
      </c>
      <c r="D33" t="s">
        <v>4691</v>
      </c>
      <c r="E33" t="s">
        <v>76</v>
      </c>
      <c r="F33" t="s">
        <v>94</v>
      </c>
      <c r="K33" t="s">
        <v>4317</v>
      </c>
    </row>
    <row r="34" spans="1:11" x14ac:dyDescent="0.25">
      <c r="A34" t="s">
        <v>4774</v>
      </c>
      <c r="B34" t="s">
        <v>4775</v>
      </c>
      <c r="C34" t="s">
        <v>4776</v>
      </c>
      <c r="D34" t="s">
        <v>36</v>
      </c>
      <c r="E34" t="s">
        <v>5</v>
      </c>
      <c r="F34" t="s">
        <v>94</v>
      </c>
      <c r="K34" t="s">
        <v>4274</v>
      </c>
    </row>
    <row r="35" spans="1:11" x14ac:dyDescent="0.25">
      <c r="A35" t="s">
        <v>517</v>
      </c>
      <c r="B35" t="s">
        <v>4777</v>
      </c>
      <c r="C35" t="s">
        <v>4778</v>
      </c>
      <c r="D35" t="s">
        <v>4685</v>
      </c>
      <c r="E35" t="s">
        <v>5</v>
      </c>
      <c r="F35" t="s">
        <v>94</v>
      </c>
      <c r="K35" t="s">
        <v>4274</v>
      </c>
    </row>
    <row r="36" spans="1:11" x14ac:dyDescent="0.25">
      <c r="A36" t="s">
        <v>4779</v>
      </c>
      <c r="B36" t="s">
        <v>4780</v>
      </c>
      <c r="C36" t="s">
        <v>4781</v>
      </c>
      <c r="D36" t="s">
        <v>35</v>
      </c>
      <c r="E36" t="s">
        <v>5</v>
      </c>
      <c r="F36" t="s">
        <v>94</v>
      </c>
      <c r="K36" t="s">
        <v>4282</v>
      </c>
    </row>
    <row r="37" spans="1:11" x14ac:dyDescent="0.25">
      <c r="A37" t="s">
        <v>4375</v>
      </c>
      <c r="B37" t="s">
        <v>4317</v>
      </c>
      <c r="C37" t="s">
        <v>4376</v>
      </c>
      <c r="D37" t="s">
        <v>4324</v>
      </c>
      <c r="E37" t="s">
        <v>75</v>
      </c>
      <c r="F37" t="s">
        <v>94</v>
      </c>
      <c r="K37" t="s">
        <v>4317</v>
      </c>
    </row>
    <row r="38" spans="1:11" x14ac:dyDescent="0.25">
      <c r="A38" t="s">
        <v>4377</v>
      </c>
      <c r="B38" t="s">
        <v>60</v>
      </c>
      <c r="C38" t="s">
        <v>4378</v>
      </c>
      <c r="D38" t="s">
        <v>35</v>
      </c>
      <c r="E38" t="s">
        <v>5</v>
      </c>
      <c r="F38" t="s">
        <v>94</v>
      </c>
      <c r="K38" t="s">
        <v>4282</v>
      </c>
    </row>
    <row r="39" spans="1:11" x14ac:dyDescent="0.25">
      <c r="A39" t="s">
        <v>4379</v>
      </c>
      <c r="B39" t="s">
        <v>4282</v>
      </c>
      <c r="C39" t="s">
        <v>4380</v>
      </c>
      <c r="D39" t="s">
        <v>35</v>
      </c>
      <c r="E39" t="s">
        <v>75</v>
      </c>
      <c r="F39" t="s">
        <v>94</v>
      </c>
      <c r="K39" t="s">
        <v>4282</v>
      </c>
    </row>
    <row r="40" spans="1:11" x14ac:dyDescent="0.25">
      <c r="A40" t="s">
        <v>4320</v>
      </c>
      <c r="B40" t="s">
        <v>4320</v>
      </c>
      <c r="C40" t="s">
        <v>4381</v>
      </c>
      <c r="D40" t="s">
        <v>124</v>
      </c>
      <c r="E40" t="s">
        <v>75</v>
      </c>
      <c r="F40" t="s">
        <v>97</v>
      </c>
      <c r="K40" t="s">
        <v>4282</v>
      </c>
    </row>
    <row r="41" spans="1:11" x14ac:dyDescent="0.25">
      <c r="A41" t="s">
        <v>206</v>
      </c>
      <c r="B41" t="s">
        <v>141</v>
      </c>
      <c r="C41" t="s">
        <v>4382</v>
      </c>
      <c r="D41" t="s">
        <v>4310</v>
      </c>
      <c r="E41" t="s">
        <v>5</v>
      </c>
      <c r="F41" t="s">
        <v>94</v>
      </c>
      <c r="K41" t="s">
        <v>4317</v>
      </c>
    </row>
    <row r="42" spans="1:11" x14ac:dyDescent="0.25">
      <c r="A42" t="s">
        <v>189</v>
      </c>
      <c r="B42" t="s">
        <v>4383</v>
      </c>
      <c r="C42" t="s">
        <v>4384</v>
      </c>
      <c r="D42" t="s">
        <v>42</v>
      </c>
      <c r="E42" t="s">
        <v>76</v>
      </c>
      <c r="F42" t="s">
        <v>97</v>
      </c>
      <c r="K42" t="s">
        <v>4320</v>
      </c>
    </row>
    <row r="43" spans="1:11" x14ac:dyDescent="0.25">
      <c r="A43" t="s">
        <v>4782</v>
      </c>
      <c r="B43" t="s">
        <v>4783</v>
      </c>
      <c r="C43" t="s">
        <v>4784</v>
      </c>
      <c r="D43" t="s">
        <v>4686</v>
      </c>
      <c r="E43" t="s">
        <v>76</v>
      </c>
      <c r="F43" t="s">
        <v>94</v>
      </c>
      <c r="K43" t="s">
        <v>4320</v>
      </c>
    </row>
    <row r="44" spans="1:11" x14ac:dyDescent="0.25">
      <c r="A44" t="s">
        <v>4385</v>
      </c>
      <c r="B44" t="s">
        <v>4386</v>
      </c>
      <c r="C44" t="s">
        <v>4387</v>
      </c>
      <c r="D44" t="s">
        <v>43</v>
      </c>
      <c r="E44" t="s">
        <v>5</v>
      </c>
      <c r="F44" t="s">
        <v>94</v>
      </c>
      <c r="K44" t="s">
        <v>53</v>
      </c>
    </row>
    <row r="45" spans="1:11" x14ac:dyDescent="0.25">
      <c r="A45" t="s">
        <v>4785</v>
      </c>
      <c r="B45" t="s">
        <v>4786</v>
      </c>
      <c r="C45" t="s">
        <v>4787</v>
      </c>
      <c r="D45" t="s">
        <v>35</v>
      </c>
      <c r="E45" t="s">
        <v>76</v>
      </c>
      <c r="F45" t="s">
        <v>94</v>
      </c>
      <c r="K45" t="s">
        <v>4282</v>
      </c>
    </row>
    <row r="46" spans="1:11" x14ac:dyDescent="0.25">
      <c r="A46" t="s">
        <v>4788</v>
      </c>
      <c r="B46" t="s">
        <v>4789</v>
      </c>
      <c r="C46" t="s">
        <v>4790</v>
      </c>
      <c r="D46" t="s">
        <v>45</v>
      </c>
      <c r="E46" t="s">
        <v>5</v>
      </c>
      <c r="F46" t="s">
        <v>94</v>
      </c>
      <c r="K46" t="s">
        <v>4319</v>
      </c>
    </row>
    <row r="47" spans="1:11" x14ac:dyDescent="0.25">
      <c r="A47" t="s">
        <v>4388</v>
      </c>
      <c r="B47" t="s">
        <v>4389</v>
      </c>
      <c r="C47" t="s">
        <v>4390</v>
      </c>
      <c r="D47" t="s">
        <v>35</v>
      </c>
      <c r="E47" t="s">
        <v>76</v>
      </c>
      <c r="F47" t="s">
        <v>94</v>
      </c>
      <c r="K47" t="s">
        <v>4282</v>
      </c>
    </row>
    <row r="48" spans="1:11" x14ac:dyDescent="0.25">
      <c r="A48" t="s">
        <v>4391</v>
      </c>
      <c r="B48" t="s">
        <v>4392</v>
      </c>
      <c r="C48" t="s">
        <v>4393</v>
      </c>
      <c r="D48" t="s">
        <v>35</v>
      </c>
      <c r="E48" t="s">
        <v>76</v>
      </c>
      <c r="F48" t="s">
        <v>94</v>
      </c>
      <c r="K48" t="s">
        <v>4282</v>
      </c>
    </row>
    <row r="49" spans="1:11" x14ac:dyDescent="0.25">
      <c r="A49" t="s">
        <v>208</v>
      </c>
      <c r="B49" t="s">
        <v>4394</v>
      </c>
      <c r="C49" t="s">
        <v>4395</v>
      </c>
      <c r="D49" t="s">
        <v>45</v>
      </c>
      <c r="E49" t="s">
        <v>5</v>
      </c>
      <c r="F49" t="s">
        <v>94</v>
      </c>
      <c r="K49" t="s">
        <v>50</v>
      </c>
    </row>
    <row r="50" spans="1:11" x14ac:dyDescent="0.25">
      <c r="A50" t="s">
        <v>4396</v>
      </c>
      <c r="B50" t="s">
        <v>4397</v>
      </c>
      <c r="C50" t="s">
        <v>4398</v>
      </c>
      <c r="D50" t="s">
        <v>156</v>
      </c>
      <c r="E50" t="s">
        <v>5</v>
      </c>
      <c r="F50" t="s">
        <v>97</v>
      </c>
      <c r="K50" t="s">
        <v>4320</v>
      </c>
    </row>
    <row r="51" spans="1:11" x14ac:dyDescent="0.25">
      <c r="A51" t="s">
        <v>4791</v>
      </c>
      <c r="B51" t="s">
        <v>4792</v>
      </c>
      <c r="C51" t="s">
        <v>4793</v>
      </c>
      <c r="D51" t="s">
        <v>4686</v>
      </c>
      <c r="E51" t="s">
        <v>76</v>
      </c>
      <c r="F51" t="s">
        <v>94</v>
      </c>
      <c r="K51" t="s">
        <v>4320</v>
      </c>
    </row>
    <row r="52" spans="1:11" x14ac:dyDescent="0.25">
      <c r="A52" t="s">
        <v>4400</v>
      </c>
      <c r="B52" t="s">
        <v>4401</v>
      </c>
      <c r="C52" t="s">
        <v>4402</v>
      </c>
      <c r="D52" t="s">
        <v>45</v>
      </c>
      <c r="E52" t="s">
        <v>76</v>
      </c>
      <c r="F52" t="s">
        <v>94</v>
      </c>
      <c r="K52" t="s">
        <v>4319</v>
      </c>
    </row>
    <row r="53" spans="1:11" x14ac:dyDescent="0.25">
      <c r="A53" t="s">
        <v>4273</v>
      </c>
      <c r="B53" t="s">
        <v>4274</v>
      </c>
      <c r="C53" t="s">
        <v>4403</v>
      </c>
      <c r="D53" t="s">
        <v>36</v>
      </c>
      <c r="E53" t="s">
        <v>75</v>
      </c>
      <c r="F53" t="s">
        <v>4269</v>
      </c>
      <c r="K53" t="s">
        <v>4274</v>
      </c>
    </row>
    <row r="54" spans="1:11" x14ac:dyDescent="0.25">
      <c r="A54" t="s">
        <v>4404</v>
      </c>
      <c r="B54" t="s">
        <v>4405</v>
      </c>
      <c r="C54" t="s">
        <v>4406</v>
      </c>
      <c r="D54" t="s">
        <v>45</v>
      </c>
      <c r="E54" t="s">
        <v>4351</v>
      </c>
      <c r="F54" t="s">
        <v>94</v>
      </c>
      <c r="K54" t="s">
        <v>50</v>
      </c>
    </row>
    <row r="55" spans="1:11" x14ac:dyDescent="0.25">
      <c r="A55" t="s">
        <v>4407</v>
      </c>
      <c r="B55" t="s">
        <v>4408</v>
      </c>
      <c r="C55" t="s">
        <v>4409</v>
      </c>
      <c r="D55" t="s">
        <v>36</v>
      </c>
      <c r="E55" t="s">
        <v>76</v>
      </c>
      <c r="F55" t="s">
        <v>94</v>
      </c>
      <c r="K55" t="s">
        <v>4274</v>
      </c>
    </row>
    <row r="56" spans="1:11" x14ac:dyDescent="0.25">
      <c r="A56" t="s">
        <v>215</v>
      </c>
      <c r="B56" t="s">
        <v>4410</v>
      </c>
      <c r="C56" t="s">
        <v>4411</v>
      </c>
      <c r="D56" t="s">
        <v>43</v>
      </c>
      <c r="E56" t="s">
        <v>5</v>
      </c>
      <c r="F56" t="s">
        <v>94</v>
      </c>
      <c r="K56" t="s">
        <v>53</v>
      </c>
    </row>
    <row r="57" spans="1:11" x14ac:dyDescent="0.25">
      <c r="A57" t="s">
        <v>4412</v>
      </c>
      <c r="B57" t="s">
        <v>4300</v>
      </c>
      <c r="C57" t="s">
        <v>4413</v>
      </c>
      <c r="D57" t="s">
        <v>45</v>
      </c>
      <c r="E57" t="s">
        <v>75</v>
      </c>
      <c r="F57" t="s">
        <v>94</v>
      </c>
      <c r="K57" t="s">
        <v>50</v>
      </c>
    </row>
    <row r="58" spans="1:11" x14ac:dyDescent="0.25">
      <c r="A58" t="s">
        <v>192</v>
      </c>
      <c r="B58" t="s">
        <v>4414</v>
      </c>
      <c r="C58" t="s">
        <v>4415</v>
      </c>
      <c r="D58" t="s">
        <v>35</v>
      </c>
      <c r="E58" t="s">
        <v>75</v>
      </c>
      <c r="F58" t="s">
        <v>94</v>
      </c>
      <c r="K58" t="s">
        <v>4282</v>
      </c>
    </row>
    <row r="59" spans="1:11" x14ac:dyDescent="0.25">
      <c r="A59" t="s">
        <v>4416</v>
      </c>
      <c r="B59" t="s">
        <v>4417</v>
      </c>
      <c r="C59" t="s">
        <v>4418</v>
      </c>
      <c r="D59" t="s">
        <v>45</v>
      </c>
      <c r="E59" t="s">
        <v>76</v>
      </c>
      <c r="F59" t="s">
        <v>94</v>
      </c>
      <c r="K59" t="s">
        <v>50</v>
      </c>
    </row>
    <row r="60" spans="1:11" x14ac:dyDescent="0.25">
      <c r="A60" t="s">
        <v>4419</v>
      </c>
      <c r="B60" t="s">
        <v>4420</v>
      </c>
      <c r="C60" t="s">
        <v>4421</v>
      </c>
      <c r="D60" t="s">
        <v>45</v>
      </c>
      <c r="E60" t="s">
        <v>5</v>
      </c>
      <c r="F60" t="s">
        <v>94</v>
      </c>
      <c r="K60" t="s">
        <v>50</v>
      </c>
    </row>
    <row r="61" spans="1:11" x14ac:dyDescent="0.25">
      <c r="A61" t="s">
        <v>4794</v>
      </c>
      <c r="B61" t="s">
        <v>4795</v>
      </c>
      <c r="C61" t="s">
        <v>4796</v>
      </c>
      <c r="D61" t="s">
        <v>4708</v>
      </c>
      <c r="E61" t="s">
        <v>76</v>
      </c>
      <c r="F61" t="s">
        <v>94</v>
      </c>
      <c r="K61" t="s">
        <v>4282</v>
      </c>
    </row>
    <row r="62" spans="1:11" x14ac:dyDescent="0.25">
      <c r="A62" t="s">
        <v>4797</v>
      </c>
      <c r="B62" t="s">
        <v>4798</v>
      </c>
      <c r="C62" t="s">
        <v>4799</v>
      </c>
      <c r="D62" t="s">
        <v>124</v>
      </c>
      <c r="E62" t="s">
        <v>76</v>
      </c>
      <c r="F62" t="s">
        <v>94</v>
      </c>
      <c r="K62" t="s">
        <v>4319</v>
      </c>
    </row>
    <row r="63" spans="1:11" x14ac:dyDescent="0.25">
      <c r="A63" t="s">
        <v>162</v>
      </c>
      <c r="B63" t="s">
        <v>67</v>
      </c>
      <c r="C63" t="s">
        <v>4426</v>
      </c>
      <c r="D63" t="s">
        <v>36</v>
      </c>
      <c r="E63" t="s">
        <v>75</v>
      </c>
      <c r="F63" t="s">
        <v>94</v>
      </c>
      <c r="K63" t="s">
        <v>4274</v>
      </c>
    </row>
    <row r="64" spans="1:11" x14ac:dyDescent="0.25">
      <c r="A64" t="s">
        <v>4800</v>
      </c>
      <c r="B64" t="s">
        <v>4801</v>
      </c>
      <c r="C64" t="s">
        <v>4802</v>
      </c>
      <c r="D64" t="s">
        <v>4685</v>
      </c>
      <c r="E64" t="s">
        <v>76</v>
      </c>
      <c r="F64" t="s">
        <v>94</v>
      </c>
      <c r="K64" t="s">
        <v>4274</v>
      </c>
    </row>
    <row r="65" spans="1:11" x14ac:dyDescent="0.25">
      <c r="A65" t="s">
        <v>4803</v>
      </c>
      <c r="B65" t="s">
        <v>4804</v>
      </c>
      <c r="C65" t="s">
        <v>4805</v>
      </c>
      <c r="D65" t="s">
        <v>4685</v>
      </c>
      <c r="E65" t="s">
        <v>5</v>
      </c>
      <c r="F65" t="s">
        <v>94</v>
      </c>
      <c r="K65" t="s">
        <v>50</v>
      </c>
    </row>
    <row r="66" spans="1:11" x14ac:dyDescent="0.25">
      <c r="A66" t="s">
        <v>4430</v>
      </c>
      <c r="B66" t="s">
        <v>4431</v>
      </c>
      <c r="C66" t="s">
        <v>4432</v>
      </c>
      <c r="D66" t="s">
        <v>35</v>
      </c>
      <c r="E66" t="s">
        <v>76</v>
      </c>
      <c r="F66" t="s">
        <v>94</v>
      </c>
      <c r="K66" t="s">
        <v>4282</v>
      </c>
    </row>
    <row r="67" spans="1:11" x14ac:dyDescent="0.25">
      <c r="A67" t="s">
        <v>4806</v>
      </c>
      <c r="B67" t="s">
        <v>4807</v>
      </c>
      <c r="C67" t="s">
        <v>4808</v>
      </c>
      <c r="D67" t="s">
        <v>4685</v>
      </c>
      <c r="E67" t="s">
        <v>76</v>
      </c>
      <c r="F67" t="s">
        <v>94</v>
      </c>
      <c r="K67" t="s">
        <v>4274</v>
      </c>
    </row>
    <row r="68" spans="1:11" x14ac:dyDescent="0.25">
      <c r="A68" t="s">
        <v>4433</v>
      </c>
      <c r="B68" t="s">
        <v>4434</v>
      </c>
      <c r="C68" t="s">
        <v>4435</v>
      </c>
      <c r="D68" t="s">
        <v>36</v>
      </c>
      <c r="E68" t="s">
        <v>4351</v>
      </c>
      <c r="F68" t="s">
        <v>94</v>
      </c>
      <c r="K68" t="s">
        <v>4274</v>
      </c>
    </row>
    <row r="69" spans="1:11" x14ac:dyDescent="0.25">
      <c r="A69" t="s">
        <v>4809</v>
      </c>
      <c r="B69" t="s">
        <v>4810</v>
      </c>
      <c r="C69" t="s">
        <v>4811</v>
      </c>
      <c r="D69" t="s">
        <v>124</v>
      </c>
      <c r="E69" t="s">
        <v>5</v>
      </c>
      <c r="F69" t="s">
        <v>94</v>
      </c>
      <c r="K69" t="s">
        <v>4319</v>
      </c>
    </row>
    <row r="70" spans="1:11" x14ac:dyDescent="0.25">
      <c r="A70" t="s">
        <v>4812</v>
      </c>
      <c r="B70" t="s">
        <v>4813</v>
      </c>
      <c r="C70" t="s">
        <v>4814</v>
      </c>
      <c r="D70" t="s">
        <v>45</v>
      </c>
      <c r="E70" t="s">
        <v>5</v>
      </c>
      <c r="F70" t="s">
        <v>94</v>
      </c>
      <c r="K70" t="s">
        <v>4319</v>
      </c>
    </row>
    <row r="71" spans="1:11" x14ac:dyDescent="0.25">
      <c r="A71" t="s">
        <v>4815</v>
      </c>
      <c r="B71" t="s">
        <v>4816</v>
      </c>
      <c r="C71" t="s">
        <v>4817</v>
      </c>
      <c r="D71" t="s">
        <v>4683</v>
      </c>
      <c r="E71" t="s">
        <v>76</v>
      </c>
      <c r="F71" t="s">
        <v>94</v>
      </c>
      <c r="K71" t="s">
        <v>4319</v>
      </c>
    </row>
    <row r="72" spans="1:11" x14ac:dyDescent="0.25">
      <c r="A72" t="s">
        <v>4436</v>
      </c>
      <c r="B72" t="s">
        <v>4437</v>
      </c>
      <c r="C72" t="s">
        <v>4438</v>
      </c>
      <c r="D72" t="s">
        <v>35</v>
      </c>
      <c r="E72" t="s">
        <v>76</v>
      </c>
      <c r="F72" t="s">
        <v>94</v>
      </c>
      <c r="K72" t="s">
        <v>4282</v>
      </c>
    </row>
    <row r="73" spans="1:11" x14ac:dyDescent="0.25">
      <c r="A73" t="s">
        <v>4275</v>
      </c>
      <c r="B73" t="s">
        <v>4439</v>
      </c>
      <c r="C73" t="s">
        <v>4440</v>
      </c>
      <c r="D73" t="s">
        <v>36</v>
      </c>
      <c r="E73" t="s">
        <v>76</v>
      </c>
      <c r="F73" t="s">
        <v>94</v>
      </c>
      <c r="K73" t="s">
        <v>4274</v>
      </c>
    </row>
    <row r="74" spans="1:11" x14ac:dyDescent="0.25">
      <c r="A74" t="s">
        <v>4441</v>
      </c>
      <c r="B74" t="s">
        <v>4442</v>
      </c>
      <c r="C74" t="s">
        <v>4443</v>
      </c>
      <c r="D74" t="s">
        <v>42</v>
      </c>
      <c r="E74" t="s">
        <v>76</v>
      </c>
      <c r="F74" t="s">
        <v>97</v>
      </c>
      <c r="K74" t="s">
        <v>4320</v>
      </c>
    </row>
    <row r="75" spans="1:11" x14ac:dyDescent="0.25">
      <c r="A75" t="s">
        <v>4444</v>
      </c>
      <c r="B75" t="s">
        <v>4445</v>
      </c>
      <c r="C75" t="s">
        <v>4446</v>
      </c>
      <c r="D75" t="s">
        <v>43</v>
      </c>
      <c r="E75" t="s">
        <v>5</v>
      </c>
      <c r="F75" t="s">
        <v>94</v>
      </c>
      <c r="K75" t="s">
        <v>53</v>
      </c>
    </row>
    <row r="76" spans="1:11" x14ac:dyDescent="0.25">
      <c r="A76" t="s">
        <v>4447</v>
      </c>
      <c r="B76" t="s">
        <v>4448</v>
      </c>
      <c r="C76" t="s">
        <v>4449</v>
      </c>
      <c r="D76" t="s">
        <v>35</v>
      </c>
      <c r="E76" t="s">
        <v>76</v>
      </c>
      <c r="F76" t="s">
        <v>94</v>
      </c>
      <c r="K76" t="s">
        <v>4282</v>
      </c>
    </row>
    <row r="77" spans="1:11" x14ac:dyDescent="0.25">
      <c r="A77" t="s">
        <v>4450</v>
      </c>
      <c r="B77" t="s">
        <v>4301</v>
      </c>
      <c r="C77" t="s">
        <v>4451</v>
      </c>
      <c r="D77" t="s">
        <v>43</v>
      </c>
      <c r="E77" t="s">
        <v>5</v>
      </c>
      <c r="F77" t="s">
        <v>94</v>
      </c>
      <c r="K77" t="s">
        <v>53</v>
      </c>
    </row>
    <row r="78" spans="1:11" x14ac:dyDescent="0.25">
      <c r="A78" t="s">
        <v>4818</v>
      </c>
      <c r="B78" t="s">
        <v>4819</v>
      </c>
      <c r="C78" t="s">
        <v>4820</v>
      </c>
      <c r="D78" t="s">
        <v>4709</v>
      </c>
      <c r="E78" t="s">
        <v>75</v>
      </c>
      <c r="F78" t="s">
        <v>94</v>
      </c>
      <c r="K78" t="s">
        <v>50</v>
      </c>
    </row>
    <row r="79" spans="1:11" x14ac:dyDescent="0.25">
      <c r="A79" t="s">
        <v>4452</v>
      </c>
      <c r="B79" t="s">
        <v>4453</v>
      </c>
      <c r="C79" t="s">
        <v>4454</v>
      </c>
      <c r="D79" t="s">
        <v>35</v>
      </c>
      <c r="E79" t="s">
        <v>5</v>
      </c>
      <c r="F79" t="s">
        <v>96</v>
      </c>
      <c r="K79" t="s">
        <v>4282</v>
      </c>
    </row>
    <row r="80" spans="1:11" x14ac:dyDescent="0.25">
      <c r="A80" t="s">
        <v>441</v>
      </c>
      <c r="B80" t="s">
        <v>4455</v>
      </c>
      <c r="C80" t="s">
        <v>4456</v>
      </c>
      <c r="D80" t="s">
        <v>35</v>
      </c>
      <c r="E80" t="s">
        <v>75</v>
      </c>
      <c r="F80" t="s">
        <v>94</v>
      </c>
      <c r="K80" t="s">
        <v>4282</v>
      </c>
    </row>
    <row r="81" spans="1:11" x14ac:dyDescent="0.25">
      <c r="A81" t="s">
        <v>4821</v>
      </c>
      <c r="B81" t="s">
        <v>4822</v>
      </c>
      <c r="C81" t="s">
        <v>4823</v>
      </c>
      <c r="D81" t="s">
        <v>4708</v>
      </c>
      <c r="E81" t="s">
        <v>75</v>
      </c>
      <c r="F81" t="s">
        <v>94</v>
      </c>
      <c r="K81" t="s">
        <v>4282</v>
      </c>
    </row>
    <row r="82" spans="1:11" x14ac:dyDescent="0.25">
      <c r="A82" t="s">
        <v>4824</v>
      </c>
      <c r="B82" t="s">
        <v>4825</v>
      </c>
      <c r="C82" t="s">
        <v>4826</v>
      </c>
      <c r="D82" t="s">
        <v>4683</v>
      </c>
      <c r="E82" t="s">
        <v>76</v>
      </c>
      <c r="F82" t="s">
        <v>94</v>
      </c>
      <c r="K82" t="s">
        <v>50</v>
      </c>
    </row>
    <row r="83" spans="1:11" x14ac:dyDescent="0.25">
      <c r="A83" t="s">
        <v>4731</v>
      </c>
      <c r="B83" t="s">
        <v>4827</v>
      </c>
      <c r="C83" t="s">
        <v>4828</v>
      </c>
      <c r="D83" t="s">
        <v>45</v>
      </c>
      <c r="E83" t="s">
        <v>76</v>
      </c>
      <c r="F83" t="s">
        <v>94</v>
      </c>
      <c r="K83" t="s">
        <v>50</v>
      </c>
    </row>
    <row r="84" spans="1:11" x14ac:dyDescent="0.25">
      <c r="A84" t="s">
        <v>4457</v>
      </c>
      <c r="B84" t="s">
        <v>4458</v>
      </c>
      <c r="C84" t="s">
        <v>4459</v>
      </c>
      <c r="D84" t="s">
        <v>35</v>
      </c>
      <c r="E84" t="s">
        <v>5</v>
      </c>
      <c r="F84" t="s">
        <v>94</v>
      </c>
      <c r="K84" t="s">
        <v>4282</v>
      </c>
    </row>
    <row r="85" spans="1:11" x14ac:dyDescent="0.25">
      <c r="A85" t="s">
        <v>4829</v>
      </c>
      <c r="B85" t="s">
        <v>4830</v>
      </c>
      <c r="C85" t="s">
        <v>4831</v>
      </c>
      <c r="D85" t="s">
        <v>4683</v>
      </c>
      <c r="E85" t="s">
        <v>76</v>
      </c>
      <c r="F85" t="s">
        <v>94</v>
      </c>
      <c r="K85" t="s">
        <v>50</v>
      </c>
    </row>
    <row r="86" spans="1:11" x14ac:dyDescent="0.25">
      <c r="A86" t="s">
        <v>166</v>
      </c>
      <c r="B86" t="s">
        <v>127</v>
      </c>
      <c r="C86" t="s">
        <v>4460</v>
      </c>
      <c r="D86" t="s">
        <v>36</v>
      </c>
      <c r="E86" t="s">
        <v>5</v>
      </c>
      <c r="F86" t="s">
        <v>94</v>
      </c>
      <c r="K86" t="s">
        <v>4274</v>
      </c>
    </row>
    <row r="87" spans="1:11" x14ac:dyDescent="0.25">
      <c r="A87" t="s">
        <v>4832</v>
      </c>
      <c r="B87" t="s">
        <v>4833</v>
      </c>
      <c r="C87" t="s">
        <v>4834</v>
      </c>
      <c r="D87" t="s">
        <v>42</v>
      </c>
      <c r="E87" t="s">
        <v>5</v>
      </c>
      <c r="F87" t="s">
        <v>94</v>
      </c>
      <c r="K87" t="s">
        <v>4282</v>
      </c>
    </row>
    <row r="88" spans="1:11" x14ac:dyDescent="0.25">
      <c r="A88" t="s">
        <v>4835</v>
      </c>
      <c r="B88" t="s">
        <v>4836</v>
      </c>
      <c r="C88" t="s">
        <v>4837</v>
      </c>
      <c r="D88" t="s">
        <v>4708</v>
      </c>
      <c r="E88" t="s">
        <v>5</v>
      </c>
      <c r="F88" t="s">
        <v>94</v>
      </c>
      <c r="K88" t="s">
        <v>4282</v>
      </c>
    </row>
    <row r="89" spans="1:11" x14ac:dyDescent="0.25">
      <c r="A89" t="s">
        <v>4838</v>
      </c>
      <c r="B89" t="s">
        <v>4839</v>
      </c>
      <c r="C89" t="s">
        <v>4840</v>
      </c>
      <c r="D89" t="s">
        <v>43</v>
      </c>
      <c r="E89" t="s">
        <v>76</v>
      </c>
      <c r="F89" t="s">
        <v>94</v>
      </c>
      <c r="K89" t="s">
        <v>53</v>
      </c>
    </row>
    <row r="90" spans="1:11" x14ac:dyDescent="0.25">
      <c r="A90" t="s">
        <v>4461</v>
      </c>
      <c r="B90" t="s">
        <v>4462</v>
      </c>
      <c r="C90" t="s">
        <v>4463</v>
      </c>
      <c r="D90" t="s">
        <v>43</v>
      </c>
      <c r="E90" t="s">
        <v>5</v>
      </c>
      <c r="F90" t="s">
        <v>94</v>
      </c>
      <c r="K90" t="s">
        <v>53</v>
      </c>
    </row>
    <row r="91" spans="1:11" x14ac:dyDescent="0.25">
      <c r="A91" t="s">
        <v>186</v>
      </c>
      <c r="B91" t="s">
        <v>72</v>
      </c>
      <c r="C91" t="s">
        <v>4465</v>
      </c>
      <c r="D91" t="s">
        <v>156</v>
      </c>
      <c r="E91" t="s">
        <v>5</v>
      </c>
      <c r="F91" t="s">
        <v>97</v>
      </c>
      <c r="K91" t="s">
        <v>4320</v>
      </c>
    </row>
    <row r="92" spans="1:11" x14ac:dyDescent="0.25">
      <c r="A92" t="s">
        <v>4841</v>
      </c>
      <c r="B92" t="s">
        <v>4842</v>
      </c>
      <c r="C92" t="s">
        <v>4843</v>
      </c>
      <c r="D92" t="s">
        <v>45</v>
      </c>
      <c r="E92" t="s">
        <v>76</v>
      </c>
      <c r="F92" t="s">
        <v>94</v>
      </c>
      <c r="K92" t="s">
        <v>4319</v>
      </c>
    </row>
    <row r="93" spans="1:11" x14ac:dyDescent="0.25">
      <c r="A93" t="s">
        <v>4466</v>
      </c>
      <c r="B93" t="s">
        <v>4467</v>
      </c>
      <c r="C93" t="s">
        <v>4468</v>
      </c>
      <c r="D93" t="s">
        <v>35</v>
      </c>
      <c r="E93" t="s">
        <v>5</v>
      </c>
      <c r="F93" t="s">
        <v>94</v>
      </c>
      <c r="K93" t="s">
        <v>4282</v>
      </c>
    </row>
    <row r="94" spans="1:11" x14ac:dyDescent="0.25">
      <c r="A94" t="s">
        <v>4844</v>
      </c>
      <c r="B94" t="s">
        <v>4845</v>
      </c>
      <c r="C94" t="s">
        <v>4846</v>
      </c>
      <c r="D94" t="s">
        <v>4685</v>
      </c>
      <c r="E94" t="s">
        <v>76</v>
      </c>
      <c r="F94" t="s">
        <v>94</v>
      </c>
      <c r="K94" t="s">
        <v>4274</v>
      </c>
    </row>
    <row r="95" spans="1:11" x14ac:dyDescent="0.25">
      <c r="A95" t="s">
        <v>4847</v>
      </c>
      <c r="B95" t="s">
        <v>4848</v>
      </c>
      <c r="C95" t="s">
        <v>4849</v>
      </c>
      <c r="D95" t="s">
        <v>4708</v>
      </c>
      <c r="E95" t="s">
        <v>76</v>
      </c>
      <c r="F95" t="s">
        <v>94</v>
      </c>
      <c r="K95" t="s">
        <v>4282</v>
      </c>
    </row>
    <row r="96" spans="1:11" x14ac:dyDescent="0.25">
      <c r="A96" t="s">
        <v>168</v>
      </c>
      <c r="B96" t="s">
        <v>4318</v>
      </c>
      <c r="C96" t="s">
        <v>4472</v>
      </c>
      <c r="D96" t="s">
        <v>36</v>
      </c>
      <c r="E96" t="s">
        <v>75</v>
      </c>
      <c r="F96" t="s">
        <v>4269</v>
      </c>
      <c r="K96" t="s">
        <v>4318</v>
      </c>
    </row>
    <row r="97" spans="1:11" x14ac:dyDescent="0.25">
      <c r="A97" t="s">
        <v>210</v>
      </c>
      <c r="B97" t="s">
        <v>73</v>
      </c>
      <c r="C97" t="s">
        <v>4473</v>
      </c>
      <c r="D97" t="s">
        <v>45</v>
      </c>
      <c r="E97" t="s">
        <v>5</v>
      </c>
      <c r="F97" t="s">
        <v>94</v>
      </c>
      <c r="K97" t="s">
        <v>50</v>
      </c>
    </row>
    <row r="98" spans="1:11" x14ac:dyDescent="0.25">
      <c r="A98" t="s">
        <v>4850</v>
      </c>
      <c r="B98" t="s">
        <v>4851</v>
      </c>
      <c r="C98" t="s">
        <v>4852</v>
      </c>
      <c r="D98" t="s">
        <v>4690</v>
      </c>
      <c r="E98" t="s">
        <v>5</v>
      </c>
      <c r="F98" t="s">
        <v>94</v>
      </c>
      <c r="K98" t="s">
        <v>4317</v>
      </c>
    </row>
    <row r="99" spans="1:11" x14ac:dyDescent="0.25">
      <c r="A99" t="s">
        <v>4853</v>
      </c>
      <c r="B99" t="s">
        <v>4854</v>
      </c>
      <c r="C99" t="s">
        <v>4855</v>
      </c>
      <c r="D99" t="s">
        <v>4685</v>
      </c>
      <c r="E99" t="s">
        <v>76</v>
      </c>
      <c r="F99" t="s">
        <v>94</v>
      </c>
      <c r="K99" t="s">
        <v>4274</v>
      </c>
    </row>
    <row r="100" spans="1:11" x14ac:dyDescent="0.25">
      <c r="A100" t="s">
        <v>4856</v>
      </c>
      <c r="B100" t="s">
        <v>4857</v>
      </c>
      <c r="C100" t="s">
        <v>4858</v>
      </c>
      <c r="D100" t="s">
        <v>4683</v>
      </c>
      <c r="E100" t="s">
        <v>76</v>
      </c>
      <c r="F100" t="s">
        <v>94</v>
      </c>
      <c r="K100" t="s">
        <v>50</v>
      </c>
    </row>
  </sheetData>
  <sortState xmlns:xlrd2="http://schemas.microsoft.com/office/spreadsheetml/2017/richdata2" ref="A2:J52">
    <sortCondition ref="D2:D52"/>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BF781-E858-4DEA-8A95-FFB92AE94626}">
  <sheetPr codeName="ws_Email">
    <tabColor rgb="FF7030A0"/>
  </sheetPr>
  <dimension ref="A1:O1217"/>
  <sheetViews>
    <sheetView topLeftCell="D217" zoomScale="90" zoomScaleNormal="90" workbookViewId="0">
      <selection activeCell="F233" sqref="F233"/>
    </sheetView>
  </sheetViews>
  <sheetFormatPr defaultRowHeight="15" customHeight="1" x14ac:dyDescent="0.25"/>
  <cols>
    <col min="1" max="1" width="9.140625" style="49"/>
    <col min="2" max="2" width="17.140625" style="49" bestFit="1" customWidth="1"/>
    <col min="3" max="3" width="18.42578125" style="49" customWidth="1"/>
    <col min="4" max="4" width="20.140625" style="49" customWidth="1"/>
    <col min="5" max="5" width="12.85546875" style="49" customWidth="1"/>
    <col min="6" max="6" width="34.28515625" style="49" customWidth="1"/>
    <col min="7" max="7" width="34" style="49" customWidth="1"/>
    <col min="8" max="14" width="12.85546875" style="49" customWidth="1"/>
    <col min="15" max="15" width="12.5703125" bestFit="1" customWidth="1"/>
    <col min="16" max="16384" width="9.140625" style="49"/>
  </cols>
  <sheetData>
    <row r="1" spans="1:15" ht="15" customHeight="1" x14ac:dyDescent="0.25">
      <c r="A1" s="59" t="s">
        <v>241</v>
      </c>
      <c r="B1" s="59" t="s">
        <v>242</v>
      </c>
      <c r="C1" s="59" t="s">
        <v>243</v>
      </c>
      <c r="D1" s="59" t="s">
        <v>244</v>
      </c>
      <c r="E1" s="59" t="s">
        <v>245</v>
      </c>
      <c r="F1" s="59" t="s">
        <v>246</v>
      </c>
      <c r="G1" s="59" t="s">
        <v>247</v>
      </c>
      <c r="H1" s="60" t="s">
        <v>248</v>
      </c>
      <c r="I1" s="60" t="s">
        <v>112</v>
      </c>
      <c r="J1" s="60" t="s">
        <v>249</v>
      </c>
      <c r="K1" s="60" t="s">
        <v>250</v>
      </c>
      <c r="L1" s="60" t="s">
        <v>12</v>
      </c>
      <c r="M1" s="60" t="s">
        <v>251</v>
      </c>
      <c r="N1" s="60" t="s">
        <v>252</v>
      </c>
      <c r="O1" s="61"/>
    </row>
    <row r="2" spans="1:15" ht="15" customHeight="1" x14ac:dyDescent="0.25">
      <c r="A2" s="49">
        <v>1</v>
      </c>
      <c r="B2" s="62">
        <v>43862.000081018516</v>
      </c>
      <c r="C2" s="49" t="s">
        <v>323</v>
      </c>
      <c r="D2" s="49" t="s">
        <v>691</v>
      </c>
      <c r="E2" s="49" t="s">
        <v>692</v>
      </c>
      <c r="F2" s="49" t="s">
        <v>693</v>
      </c>
      <c r="G2" s="49" t="s">
        <v>2144</v>
      </c>
      <c r="H2" s="49" t="e">
        <v>#VALUE!</v>
      </c>
      <c r="I2" s="49">
        <v>0</v>
      </c>
      <c r="J2" s="49" t="s">
        <v>254</v>
      </c>
      <c r="K2" s="276">
        <v>43861</v>
      </c>
      <c r="L2" s="49" t="s">
        <v>255</v>
      </c>
      <c r="M2" s="49" t="s">
        <v>342</v>
      </c>
      <c r="N2" s="49" t="s">
        <v>3762</v>
      </c>
    </row>
    <row r="3" spans="1:15" ht="15" customHeight="1" x14ac:dyDescent="0.25">
      <c r="A3" s="49">
        <v>2</v>
      </c>
      <c r="B3" s="62">
        <v>43862.000347222223</v>
      </c>
      <c r="C3" s="49" t="s">
        <v>263</v>
      </c>
      <c r="D3" s="49" t="s">
        <v>694</v>
      </c>
      <c r="E3" s="49" t="s">
        <v>695</v>
      </c>
      <c r="F3" s="49" t="s">
        <v>696</v>
      </c>
      <c r="G3" s="49" t="s">
        <v>2145</v>
      </c>
      <c r="H3" s="49" t="e">
        <v>#VALUE!</v>
      </c>
      <c r="I3" s="49">
        <v>0</v>
      </c>
      <c r="J3" s="49" t="s">
        <v>254</v>
      </c>
      <c r="K3" s="276">
        <v>43861</v>
      </c>
      <c r="L3" s="49" t="s">
        <v>255</v>
      </c>
      <c r="M3" s="49" t="s">
        <v>3581</v>
      </c>
      <c r="N3" s="49" t="s">
        <v>3762</v>
      </c>
    </row>
    <row r="4" spans="1:15" ht="15" customHeight="1" x14ac:dyDescent="0.25">
      <c r="A4" s="49">
        <v>3</v>
      </c>
      <c r="B4" s="62">
        <v>43862.00818287037</v>
      </c>
      <c r="C4" s="49" t="s">
        <v>263</v>
      </c>
      <c r="D4" s="49" t="s">
        <v>699</v>
      </c>
      <c r="E4" s="49" t="s">
        <v>700</v>
      </c>
      <c r="F4" s="49" t="s">
        <v>701</v>
      </c>
      <c r="G4" s="49" t="s">
        <v>2146</v>
      </c>
      <c r="H4" s="49" t="e">
        <v>#VALUE!</v>
      </c>
      <c r="I4" s="49">
        <v>0</v>
      </c>
      <c r="J4" s="49" t="s">
        <v>254</v>
      </c>
      <c r="K4" s="276">
        <v>43861</v>
      </c>
      <c r="L4" s="49" t="s">
        <v>255</v>
      </c>
      <c r="M4" s="49" t="s">
        <v>3582</v>
      </c>
      <c r="N4" s="49" t="s">
        <v>3762</v>
      </c>
    </row>
    <row r="5" spans="1:15" ht="15" customHeight="1" x14ac:dyDescent="0.25">
      <c r="A5" s="49">
        <v>4</v>
      </c>
      <c r="B5" s="62">
        <v>43862.018587962964</v>
      </c>
      <c r="C5" s="49" t="s">
        <v>263</v>
      </c>
      <c r="D5" s="49" t="s">
        <v>697</v>
      </c>
      <c r="E5" s="49" t="s">
        <v>700</v>
      </c>
      <c r="F5" s="49" t="s">
        <v>702</v>
      </c>
      <c r="G5" s="49" t="s">
        <v>2147</v>
      </c>
      <c r="H5" s="49" t="e">
        <v>#VALUE!</v>
      </c>
      <c r="I5" s="49">
        <v>0</v>
      </c>
      <c r="J5" s="49" t="s">
        <v>254</v>
      </c>
      <c r="K5" s="276">
        <v>43861</v>
      </c>
      <c r="L5" s="49" t="s">
        <v>255</v>
      </c>
      <c r="M5" s="49" t="s">
        <v>3582</v>
      </c>
      <c r="N5" s="49" t="s">
        <v>3762</v>
      </c>
    </row>
    <row r="6" spans="1:15" ht="15" customHeight="1" x14ac:dyDescent="0.25">
      <c r="A6" s="49">
        <v>5</v>
      </c>
      <c r="B6" s="62">
        <v>43862.021967592591</v>
      </c>
      <c r="C6" s="49" t="s">
        <v>263</v>
      </c>
      <c r="D6" s="49" t="s">
        <v>703</v>
      </c>
      <c r="E6" s="49" t="s">
        <v>695</v>
      </c>
      <c r="F6" s="49" t="s">
        <v>704</v>
      </c>
      <c r="G6" s="49" t="s">
        <v>2148</v>
      </c>
      <c r="H6" s="49" t="e">
        <v>#VALUE!</v>
      </c>
      <c r="I6" s="49">
        <v>0</v>
      </c>
      <c r="J6" s="49" t="s">
        <v>254</v>
      </c>
      <c r="K6" s="276">
        <v>43861</v>
      </c>
      <c r="L6" s="49" t="s">
        <v>255</v>
      </c>
      <c r="M6" s="49" t="s">
        <v>3583</v>
      </c>
      <c r="N6" s="49" t="s">
        <v>3762</v>
      </c>
    </row>
    <row r="7" spans="1:15" ht="15" customHeight="1" x14ac:dyDescent="0.25">
      <c r="A7" s="49">
        <v>6</v>
      </c>
      <c r="B7" s="62">
        <v>43862.025694444441</v>
      </c>
      <c r="C7" s="49" t="s">
        <v>263</v>
      </c>
      <c r="D7" s="49" t="s">
        <v>705</v>
      </c>
      <c r="E7" s="49" t="s">
        <v>695</v>
      </c>
      <c r="F7" s="49" t="s">
        <v>706</v>
      </c>
      <c r="G7" s="49" t="s">
        <v>2149</v>
      </c>
      <c r="H7" s="49" t="e">
        <v>#VALUE!</v>
      </c>
      <c r="I7" s="49">
        <v>0</v>
      </c>
      <c r="J7" s="49" t="s">
        <v>254</v>
      </c>
      <c r="K7" s="276">
        <v>43861</v>
      </c>
      <c r="L7" s="49" t="s">
        <v>255</v>
      </c>
      <c r="M7" s="49" t="s">
        <v>3584</v>
      </c>
      <c r="N7" s="49" t="s">
        <v>3762</v>
      </c>
    </row>
    <row r="8" spans="1:15" ht="15" customHeight="1" x14ac:dyDescent="0.25">
      <c r="A8" s="49">
        <v>7</v>
      </c>
      <c r="B8" s="62">
        <v>43862.035081018519</v>
      </c>
      <c r="C8" s="49" t="s">
        <v>261</v>
      </c>
      <c r="D8" s="49" t="s">
        <v>707</v>
      </c>
      <c r="E8" s="49" t="s">
        <v>708</v>
      </c>
      <c r="F8" s="49" t="s">
        <v>709</v>
      </c>
      <c r="G8" s="49" t="s">
        <v>2150</v>
      </c>
      <c r="H8" s="49" t="s">
        <v>3361</v>
      </c>
      <c r="I8" s="49">
        <v>7</v>
      </c>
      <c r="J8" s="49" t="s">
        <v>254</v>
      </c>
      <c r="K8" s="276">
        <v>43861</v>
      </c>
      <c r="L8" s="49" t="s">
        <v>3490</v>
      </c>
      <c r="M8" s="49" t="s">
        <v>3585</v>
      </c>
      <c r="N8" s="49" t="s">
        <v>3762</v>
      </c>
    </row>
    <row r="9" spans="1:15" ht="15" customHeight="1" x14ac:dyDescent="0.25">
      <c r="A9" s="49">
        <v>8</v>
      </c>
      <c r="B9" s="62">
        <v>43862.037326388891</v>
      </c>
      <c r="C9" s="49" t="s">
        <v>263</v>
      </c>
      <c r="D9" s="49" t="s">
        <v>705</v>
      </c>
      <c r="E9" s="49" t="s">
        <v>695</v>
      </c>
      <c r="F9" s="49" t="s">
        <v>710</v>
      </c>
      <c r="G9" s="49" t="s">
        <v>2151</v>
      </c>
      <c r="H9" s="49" t="s">
        <v>3362</v>
      </c>
      <c r="I9" s="49">
        <v>1.5</v>
      </c>
      <c r="J9" s="49" t="s">
        <v>254</v>
      </c>
      <c r="K9" s="276">
        <v>43861</v>
      </c>
      <c r="L9" s="49" t="s">
        <v>260</v>
      </c>
      <c r="M9" s="49" t="s">
        <v>3584</v>
      </c>
      <c r="N9" s="49" t="s">
        <v>3762</v>
      </c>
    </row>
    <row r="10" spans="1:15" ht="15" customHeight="1" x14ac:dyDescent="0.25">
      <c r="A10" s="49">
        <v>9</v>
      </c>
      <c r="B10" s="62">
        <v>43862.040995370371</v>
      </c>
      <c r="C10" s="49" t="s">
        <v>263</v>
      </c>
      <c r="D10" s="49" t="s">
        <v>711</v>
      </c>
      <c r="E10" s="49" t="s">
        <v>695</v>
      </c>
      <c r="F10" s="49" t="s">
        <v>712</v>
      </c>
      <c r="G10" s="49" t="s">
        <v>2152</v>
      </c>
      <c r="H10" s="49" t="s">
        <v>3363</v>
      </c>
      <c r="I10" s="49">
        <v>3</v>
      </c>
      <c r="J10" s="49" t="s">
        <v>254</v>
      </c>
      <c r="K10" s="276">
        <v>43861</v>
      </c>
      <c r="L10" s="49" t="s">
        <v>381</v>
      </c>
      <c r="M10" s="49" t="s">
        <v>3586</v>
      </c>
      <c r="N10" s="49" t="s">
        <v>3762</v>
      </c>
    </row>
    <row r="11" spans="1:15" ht="15" customHeight="1" x14ac:dyDescent="0.25">
      <c r="A11" s="49">
        <v>10</v>
      </c>
      <c r="B11" s="62">
        <v>43862.047048611108</v>
      </c>
      <c r="C11" s="49" t="s">
        <v>263</v>
      </c>
      <c r="D11" s="49" t="s">
        <v>713</v>
      </c>
      <c r="E11" s="49" t="s">
        <v>714</v>
      </c>
      <c r="F11" s="49" t="s">
        <v>715</v>
      </c>
      <c r="G11" s="49" t="s">
        <v>2153</v>
      </c>
      <c r="H11" s="49" t="e">
        <v>#VALUE!</v>
      </c>
      <c r="I11" s="49">
        <v>0</v>
      </c>
      <c r="J11" s="49" t="s">
        <v>254</v>
      </c>
      <c r="K11" s="276">
        <v>43861</v>
      </c>
      <c r="L11" s="49" t="s">
        <v>255</v>
      </c>
      <c r="M11" s="49" t="s">
        <v>255</v>
      </c>
      <c r="N11" s="49" t="s">
        <v>3762</v>
      </c>
    </row>
    <row r="12" spans="1:15" ht="15" customHeight="1" x14ac:dyDescent="0.25">
      <c r="A12" s="49">
        <v>11</v>
      </c>
      <c r="B12" s="62">
        <v>43862.050844907404</v>
      </c>
      <c r="C12" s="49" t="s">
        <v>263</v>
      </c>
      <c r="D12" s="49" t="s">
        <v>713</v>
      </c>
      <c r="E12" s="49" t="s">
        <v>714</v>
      </c>
      <c r="F12" s="49" t="s">
        <v>715</v>
      </c>
      <c r="G12" s="49" t="s">
        <v>2154</v>
      </c>
      <c r="H12" s="49" t="e">
        <v>#VALUE!</v>
      </c>
      <c r="I12" s="49">
        <v>0</v>
      </c>
      <c r="J12" s="49" t="s">
        <v>254</v>
      </c>
      <c r="K12" s="276">
        <v>43861</v>
      </c>
      <c r="L12" s="49" t="s">
        <v>255</v>
      </c>
      <c r="M12" s="49" t="s">
        <v>255</v>
      </c>
      <c r="N12" s="49" t="s">
        <v>3762</v>
      </c>
    </row>
    <row r="13" spans="1:15" ht="15" customHeight="1" x14ac:dyDescent="0.25">
      <c r="A13" s="49">
        <v>12</v>
      </c>
      <c r="B13" s="62">
        <v>43862.061064814814</v>
      </c>
      <c r="C13" s="49" t="s">
        <v>261</v>
      </c>
      <c r="D13" s="49" t="s">
        <v>716</v>
      </c>
      <c r="E13" s="49" t="s">
        <v>717</v>
      </c>
      <c r="F13" s="49" t="s">
        <v>718</v>
      </c>
      <c r="G13" s="49" t="s">
        <v>2155</v>
      </c>
      <c r="H13" s="49" t="s">
        <v>3364</v>
      </c>
      <c r="I13" s="49">
        <v>7</v>
      </c>
      <c r="J13" s="49" t="s">
        <v>254</v>
      </c>
      <c r="K13" s="276">
        <v>43861</v>
      </c>
      <c r="L13" s="49" t="s">
        <v>603</v>
      </c>
      <c r="M13" s="49" t="s">
        <v>601</v>
      </c>
      <c r="N13" s="49" t="s">
        <v>3762</v>
      </c>
    </row>
    <row r="14" spans="1:15" ht="15" customHeight="1" x14ac:dyDescent="0.25">
      <c r="A14" s="49">
        <v>13</v>
      </c>
      <c r="B14" s="62">
        <v>43862.067719907405</v>
      </c>
      <c r="C14" s="49" t="s">
        <v>323</v>
      </c>
      <c r="D14" s="49" t="s">
        <v>691</v>
      </c>
      <c r="E14" s="49" t="s">
        <v>692</v>
      </c>
      <c r="F14" s="49" t="s">
        <v>693</v>
      </c>
      <c r="G14" s="49" t="s">
        <v>2156</v>
      </c>
      <c r="H14" s="49" t="s">
        <v>3365</v>
      </c>
      <c r="I14" s="49">
        <v>3</v>
      </c>
      <c r="J14" s="49" t="s">
        <v>254</v>
      </c>
      <c r="K14" s="276">
        <v>43861</v>
      </c>
      <c r="L14" s="49" t="s">
        <v>320</v>
      </c>
      <c r="M14" s="49" t="s">
        <v>342</v>
      </c>
      <c r="N14" s="49" t="s">
        <v>3762</v>
      </c>
    </row>
    <row r="15" spans="1:15" ht="15" customHeight="1" x14ac:dyDescent="0.25">
      <c r="A15" s="49">
        <v>14</v>
      </c>
      <c r="B15" s="62">
        <v>43862.073518518519</v>
      </c>
      <c r="C15" s="49" t="s">
        <v>290</v>
      </c>
      <c r="D15" s="49" t="s">
        <v>719</v>
      </c>
      <c r="E15" s="49" t="s">
        <v>695</v>
      </c>
      <c r="F15" s="49" t="s">
        <v>720</v>
      </c>
      <c r="G15" s="49" t="s">
        <v>2157</v>
      </c>
      <c r="H15" s="49" t="s">
        <v>3366</v>
      </c>
      <c r="I15" s="49">
        <v>6</v>
      </c>
      <c r="J15" s="49" t="s">
        <v>254</v>
      </c>
      <c r="K15" s="276">
        <v>43861</v>
      </c>
      <c r="L15" s="49" t="s">
        <v>3491</v>
      </c>
      <c r="M15" s="49" t="s">
        <v>3587</v>
      </c>
      <c r="N15" s="49" t="s">
        <v>3762</v>
      </c>
    </row>
    <row r="16" spans="1:15" ht="15" customHeight="1" x14ac:dyDescent="0.25">
      <c r="A16" s="49">
        <v>15</v>
      </c>
      <c r="B16" s="62">
        <v>43862.080821759257</v>
      </c>
      <c r="C16" s="49" t="s">
        <v>263</v>
      </c>
      <c r="D16" s="49" t="s">
        <v>694</v>
      </c>
      <c r="E16" s="49" t="s">
        <v>695</v>
      </c>
      <c r="F16" s="49" t="s">
        <v>721</v>
      </c>
      <c r="G16" s="49" t="s">
        <v>2158</v>
      </c>
      <c r="H16" s="49" t="s">
        <v>3367</v>
      </c>
      <c r="I16" s="49">
        <v>2</v>
      </c>
      <c r="J16" s="49" t="s">
        <v>254</v>
      </c>
      <c r="K16" s="276">
        <v>43861</v>
      </c>
      <c r="L16" s="49" t="s">
        <v>3492</v>
      </c>
      <c r="M16" s="49" t="s">
        <v>3581</v>
      </c>
      <c r="N16" s="49" t="s">
        <v>3762</v>
      </c>
    </row>
    <row r="17" spans="1:14" ht="15" customHeight="1" x14ac:dyDescent="0.25">
      <c r="A17" s="49">
        <v>16</v>
      </c>
      <c r="B17" s="62">
        <v>43862.082546296297</v>
      </c>
      <c r="C17" s="49" t="s">
        <v>263</v>
      </c>
      <c r="D17" s="49" t="s">
        <v>705</v>
      </c>
      <c r="E17" s="49" t="s">
        <v>695</v>
      </c>
      <c r="F17" s="49" t="s">
        <v>710</v>
      </c>
      <c r="G17" s="49" t="s">
        <v>2159</v>
      </c>
      <c r="H17" s="49" t="e">
        <v>#VALUE!</v>
      </c>
      <c r="I17" s="49">
        <v>0</v>
      </c>
      <c r="J17" s="49" t="s">
        <v>254</v>
      </c>
      <c r="K17" s="276">
        <v>43861</v>
      </c>
      <c r="L17" s="49" t="s">
        <v>255</v>
      </c>
      <c r="M17" s="49" t="s">
        <v>3584</v>
      </c>
      <c r="N17" s="49" t="s">
        <v>3762</v>
      </c>
    </row>
    <row r="18" spans="1:14" ht="15" customHeight="1" x14ac:dyDescent="0.25">
      <c r="A18" s="49">
        <v>17</v>
      </c>
      <c r="B18" s="62">
        <v>43862.098032407404</v>
      </c>
      <c r="C18" s="49" t="s">
        <v>257</v>
      </c>
      <c r="D18" s="49" t="s">
        <v>707</v>
      </c>
      <c r="E18" s="49" t="s">
        <v>695</v>
      </c>
      <c r="F18" s="49" t="s">
        <v>722</v>
      </c>
      <c r="G18" s="49" t="s">
        <v>2160</v>
      </c>
      <c r="H18" s="49" t="s">
        <v>3361</v>
      </c>
      <c r="I18" s="49">
        <v>0</v>
      </c>
      <c r="J18" s="49" t="s">
        <v>254</v>
      </c>
      <c r="K18" s="276">
        <v>43861</v>
      </c>
      <c r="L18" s="49" t="s">
        <v>3490</v>
      </c>
      <c r="M18" s="49" t="s">
        <v>3588</v>
      </c>
      <c r="N18" s="49" t="s">
        <v>3763</v>
      </c>
    </row>
    <row r="19" spans="1:14" ht="15" customHeight="1" x14ac:dyDescent="0.25">
      <c r="A19" s="49">
        <v>18</v>
      </c>
      <c r="B19" s="62">
        <v>43864.410868055558</v>
      </c>
      <c r="C19" s="49" t="s">
        <v>215</v>
      </c>
      <c r="D19" s="49" t="s">
        <v>707</v>
      </c>
      <c r="E19" s="49" t="s">
        <v>736</v>
      </c>
      <c r="F19" s="49" t="s">
        <v>737</v>
      </c>
      <c r="G19" s="49" t="s">
        <v>2161</v>
      </c>
      <c r="H19" s="49" t="e">
        <v>#VALUE!</v>
      </c>
      <c r="I19" s="49">
        <v>0</v>
      </c>
      <c r="J19" s="49" t="s">
        <v>82</v>
      </c>
      <c r="K19" s="276">
        <v>43864</v>
      </c>
      <c r="L19" s="49" t="s">
        <v>255</v>
      </c>
      <c r="M19" s="49" t="s">
        <v>3585</v>
      </c>
      <c r="N19" s="49" t="s">
        <v>3762</v>
      </c>
    </row>
    <row r="20" spans="1:14" ht="15" customHeight="1" x14ac:dyDescent="0.25">
      <c r="A20" s="49">
        <v>19</v>
      </c>
      <c r="B20" s="62">
        <v>43864.411793981482</v>
      </c>
      <c r="C20" s="49" t="s">
        <v>215</v>
      </c>
      <c r="D20" s="49" t="s">
        <v>728</v>
      </c>
      <c r="E20" s="49" t="s">
        <v>738</v>
      </c>
      <c r="F20" s="49" t="s">
        <v>739</v>
      </c>
      <c r="G20" s="49" t="s">
        <v>2162</v>
      </c>
      <c r="H20" s="49" t="e">
        <v>#VALUE!</v>
      </c>
      <c r="I20" s="49">
        <v>0</v>
      </c>
      <c r="J20" s="49" t="s">
        <v>82</v>
      </c>
      <c r="K20" s="276">
        <v>43864</v>
      </c>
      <c r="L20" s="49" t="s">
        <v>255</v>
      </c>
      <c r="M20" s="49" t="s">
        <v>3589</v>
      </c>
      <c r="N20" s="49" t="s">
        <v>3762</v>
      </c>
    </row>
    <row r="21" spans="1:14" ht="15" customHeight="1" x14ac:dyDescent="0.25">
      <c r="A21" s="49">
        <v>20</v>
      </c>
      <c r="B21" s="62">
        <v>43864.414502314816</v>
      </c>
      <c r="C21" s="49" t="s">
        <v>215</v>
      </c>
      <c r="D21" s="49" t="s">
        <v>723</v>
      </c>
      <c r="E21" s="49" t="s">
        <v>740</v>
      </c>
      <c r="F21" s="49" t="s">
        <v>724</v>
      </c>
      <c r="G21" s="49" t="s">
        <v>2163</v>
      </c>
      <c r="H21" s="49" t="e">
        <v>#VALUE!</v>
      </c>
      <c r="I21" s="49">
        <v>0</v>
      </c>
      <c r="J21" s="49" t="s">
        <v>82</v>
      </c>
      <c r="K21" s="276">
        <v>43864</v>
      </c>
      <c r="L21" s="49" t="s">
        <v>255</v>
      </c>
      <c r="M21" s="49" t="s">
        <v>3590</v>
      </c>
      <c r="N21" s="49" t="s">
        <v>3762</v>
      </c>
    </row>
    <row r="22" spans="1:14" ht="15" customHeight="1" x14ac:dyDescent="0.25">
      <c r="A22" s="49">
        <v>21</v>
      </c>
      <c r="B22" s="62">
        <v>43864.417453703703</v>
      </c>
      <c r="C22" s="49" t="s">
        <v>215</v>
      </c>
      <c r="D22" s="49" t="s">
        <v>734</v>
      </c>
      <c r="E22" s="49" t="s">
        <v>741</v>
      </c>
      <c r="F22" s="49" t="s">
        <v>742</v>
      </c>
      <c r="G22" s="49" t="s">
        <v>2164</v>
      </c>
      <c r="H22" s="49" t="e">
        <v>#VALUE!</v>
      </c>
      <c r="I22" s="49">
        <v>0</v>
      </c>
      <c r="J22" s="49" t="s">
        <v>82</v>
      </c>
      <c r="K22" s="276">
        <v>43864</v>
      </c>
      <c r="L22" s="49" t="s">
        <v>255</v>
      </c>
      <c r="M22" s="49" t="s">
        <v>339</v>
      </c>
      <c r="N22" s="49" t="s">
        <v>3762</v>
      </c>
    </row>
    <row r="23" spans="1:14" ht="15" customHeight="1" x14ac:dyDescent="0.25">
      <c r="A23" s="49">
        <v>22</v>
      </c>
      <c r="B23" s="62">
        <v>43864.420312499999</v>
      </c>
      <c r="C23" s="49" t="s">
        <v>215</v>
      </c>
      <c r="D23" s="49" t="s">
        <v>719</v>
      </c>
      <c r="E23" s="49" t="s">
        <v>743</v>
      </c>
      <c r="F23" s="49" t="s">
        <v>720</v>
      </c>
      <c r="G23" s="49" t="s">
        <v>2165</v>
      </c>
      <c r="H23" s="49" t="e">
        <v>#VALUE!</v>
      </c>
      <c r="I23" s="49">
        <v>0</v>
      </c>
      <c r="J23" s="49" t="s">
        <v>82</v>
      </c>
      <c r="K23" s="276">
        <v>43864</v>
      </c>
      <c r="L23" s="49" t="s">
        <v>255</v>
      </c>
      <c r="M23" s="49" t="s">
        <v>3587</v>
      </c>
      <c r="N23" s="49" t="s">
        <v>3762</v>
      </c>
    </row>
    <row r="24" spans="1:14" ht="15" customHeight="1" x14ac:dyDescent="0.25">
      <c r="A24" s="49">
        <v>23</v>
      </c>
      <c r="B24" s="62">
        <v>43864.423414351855</v>
      </c>
      <c r="C24" s="49" t="s">
        <v>275</v>
      </c>
      <c r="D24" s="49" t="s">
        <v>695</v>
      </c>
      <c r="F24" s="49" t="s">
        <v>744</v>
      </c>
      <c r="G24" s="49" t="s">
        <v>2166</v>
      </c>
      <c r="H24" s="49" t="e">
        <v>#VALUE!</v>
      </c>
      <c r="I24" s="49">
        <v>0</v>
      </c>
      <c r="J24" s="49" t="s">
        <v>82</v>
      </c>
      <c r="K24" s="276">
        <v>43864</v>
      </c>
      <c r="L24" s="49" t="s">
        <v>255</v>
      </c>
      <c r="M24" s="49" t="s">
        <v>340</v>
      </c>
      <c r="N24" s="49" t="s">
        <v>3762</v>
      </c>
    </row>
    <row r="25" spans="1:14" ht="15" customHeight="1" x14ac:dyDescent="0.25">
      <c r="A25" s="49">
        <v>24</v>
      </c>
      <c r="B25" s="62">
        <v>43864.436539351853</v>
      </c>
      <c r="C25" s="49" t="s">
        <v>175</v>
      </c>
      <c r="D25" s="49" t="s">
        <v>600</v>
      </c>
      <c r="E25" s="49" t="s">
        <v>745</v>
      </c>
      <c r="F25" s="49" t="s">
        <v>746</v>
      </c>
      <c r="G25" s="49" t="s">
        <v>2167</v>
      </c>
      <c r="H25" s="49" t="e">
        <v>#VALUE!</v>
      </c>
      <c r="I25" s="49">
        <v>0</v>
      </c>
      <c r="J25" s="49" t="s">
        <v>82</v>
      </c>
      <c r="K25" s="276">
        <v>43864</v>
      </c>
      <c r="L25" s="49" t="s">
        <v>255</v>
      </c>
      <c r="M25" s="49" t="s">
        <v>609</v>
      </c>
      <c r="N25" s="49" t="s">
        <v>3762</v>
      </c>
    </row>
    <row r="26" spans="1:14" ht="15" customHeight="1" x14ac:dyDescent="0.25">
      <c r="A26" s="49">
        <v>25</v>
      </c>
      <c r="B26" s="62">
        <v>43864.444374999999</v>
      </c>
      <c r="C26" s="49" t="s">
        <v>134</v>
      </c>
      <c r="D26" s="49" t="s">
        <v>341</v>
      </c>
      <c r="E26" s="49" t="s">
        <v>747</v>
      </c>
      <c r="F26" s="49" t="s">
        <v>748</v>
      </c>
      <c r="G26" s="49" t="s">
        <v>2168</v>
      </c>
      <c r="H26" s="49" t="e">
        <v>#VALUE!</v>
      </c>
      <c r="I26" s="49">
        <v>0</v>
      </c>
      <c r="J26" s="49" t="s">
        <v>82</v>
      </c>
      <c r="K26" s="276">
        <v>43864</v>
      </c>
      <c r="L26" s="49" t="s">
        <v>255</v>
      </c>
      <c r="M26" s="49" t="s">
        <v>605</v>
      </c>
      <c r="N26" s="49" t="s">
        <v>3762</v>
      </c>
    </row>
    <row r="27" spans="1:14" ht="15" customHeight="1" x14ac:dyDescent="0.25">
      <c r="A27" s="49">
        <v>26</v>
      </c>
      <c r="B27" s="62">
        <v>43864.452002314814</v>
      </c>
      <c r="C27" s="49" t="s">
        <v>275</v>
      </c>
      <c r="D27" s="49" t="s">
        <v>383</v>
      </c>
      <c r="E27" s="49" t="s">
        <v>695</v>
      </c>
      <c r="F27" s="49" t="s">
        <v>750</v>
      </c>
      <c r="G27" s="49" t="s">
        <v>2169</v>
      </c>
      <c r="H27" s="49" t="e">
        <v>#VALUE!</v>
      </c>
      <c r="I27" s="49">
        <v>0</v>
      </c>
      <c r="J27" s="49" t="s">
        <v>82</v>
      </c>
      <c r="K27" s="276">
        <v>43864</v>
      </c>
      <c r="L27" s="49" t="s">
        <v>255</v>
      </c>
      <c r="M27" s="49" t="s">
        <v>3591</v>
      </c>
      <c r="N27" s="49" t="s">
        <v>3762</v>
      </c>
    </row>
    <row r="28" spans="1:14" ht="15" customHeight="1" x14ac:dyDescent="0.25">
      <c r="A28" s="49">
        <v>27</v>
      </c>
      <c r="B28" s="62">
        <v>43864.461238425924</v>
      </c>
      <c r="C28" s="49" t="s">
        <v>157</v>
      </c>
      <c r="D28" s="49" t="s">
        <v>598</v>
      </c>
      <c r="E28" s="49" t="s">
        <v>695</v>
      </c>
      <c r="F28" s="49" t="s">
        <v>751</v>
      </c>
      <c r="G28" s="49" t="s">
        <v>2170</v>
      </c>
      <c r="H28" s="49" t="e">
        <v>#VALUE!</v>
      </c>
      <c r="I28" s="49">
        <v>0</v>
      </c>
      <c r="J28" s="49" t="s">
        <v>82</v>
      </c>
      <c r="K28" s="276">
        <v>43864</v>
      </c>
      <c r="L28" s="49" t="s">
        <v>255</v>
      </c>
      <c r="M28" s="49" t="s">
        <v>607</v>
      </c>
      <c r="N28" s="49" t="s">
        <v>3762</v>
      </c>
    </row>
    <row r="29" spans="1:14" ht="15" customHeight="1" x14ac:dyDescent="0.25">
      <c r="A29" s="49">
        <v>28</v>
      </c>
      <c r="B29" s="62">
        <v>43864.464826388888</v>
      </c>
      <c r="C29" s="49" t="s">
        <v>166</v>
      </c>
      <c r="D29" s="63" t="s">
        <v>752</v>
      </c>
      <c r="E29" s="49" t="s">
        <v>753</v>
      </c>
      <c r="F29" s="49" t="s">
        <v>754</v>
      </c>
      <c r="G29" s="49" t="s">
        <v>2171</v>
      </c>
      <c r="H29" s="49" t="e">
        <v>#VALUE!</v>
      </c>
      <c r="I29" s="49">
        <v>0</v>
      </c>
      <c r="J29" s="49" t="s">
        <v>82</v>
      </c>
      <c r="K29" s="276">
        <v>43864</v>
      </c>
      <c r="L29" s="49" t="s">
        <v>255</v>
      </c>
      <c r="M29" s="49" t="s">
        <v>302</v>
      </c>
      <c r="N29" s="49" t="s">
        <v>3762</v>
      </c>
    </row>
    <row r="30" spans="1:14" ht="15" customHeight="1" x14ac:dyDescent="0.25">
      <c r="A30" s="49">
        <v>29</v>
      </c>
      <c r="B30" s="62">
        <v>43864.468217592592</v>
      </c>
      <c r="C30" s="49" t="s">
        <v>265</v>
      </c>
      <c r="D30" s="49" t="s">
        <v>755</v>
      </c>
      <c r="E30" s="49" t="s">
        <v>756</v>
      </c>
      <c r="F30" s="49" t="s">
        <v>757</v>
      </c>
      <c r="H30" s="49" t="e">
        <v>#VALUE!</v>
      </c>
      <c r="I30" s="49">
        <v>0</v>
      </c>
      <c r="J30" s="49" t="s">
        <v>266</v>
      </c>
      <c r="K30" s="276">
        <v>43864</v>
      </c>
      <c r="L30" s="49" t="s">
        <v>255</v>
      </c>
      <c r="M30" s="49" t="s">
        <v>255</v>
      </c>
      <c r="N30" s="49" t="s">
        <v>3762</v>
      </c>
    </row>
    <row r="31" spans="1:14" ht="15" customHeight="1" x14ac:dyDescent="0.25">
      <c r="A31" s="49">
        <v>30</v>
      </c>
      <c r="B31" s="62">
        <v>43864.468217592592</v>
      </c>
      <c r="C31" s="49" t="s">
        <v>265</v>
      </c>
      <c r="D31" s="49" t="s">
        <v>758</v>
      </c>
      <c r="E31" s="49" t="s">
        <v>756</v>
      </c>
      <c r="F31" s="49" t="s">
        <v>759</v>
      </c>
      <c r="G31" s="49" t="s">
        <v>2172</v>
      </c>
      <c r="H31" s="49" t="e">
        <v>#VALUE!</v>
      </c>
      <c r="I31" s="49">
        <v>0</v>
      </c>
      <c r="J31" s="49" t="s">
        <v>266</v>
      </c>
      <c r="K31" s="276">
        <v>43864</v>
      </c>
      <c r="L31" s="49" t="s">
        <v>255</v>
      </c>
      <c r="M31" s="49" t="s">
        <v>267</v>
      </c>
      <c r="N31" s="49" t="s">
        <v>3762</v>
      </c>
    </row>
    <row r="32" spans="1:14" ht="15" customHeight="1" x14ac:dyDescent="0.25">
      <c r="A32" s="49">
        <v>31</v>
      </c>
      <c r="B32" s="62">
        <v>43864.4690162037</v>
      </c>
      <c r="C32" s="49" t="s">
        <v>162</v>
      </c>
      <c r="D32" s="49" t="s">
        <v>760</v>
      </c>
      <c r="E32" s="49" t="s">
        <v>761</v>
      </c>
      <c r="F32" s="49" t="s">
        <v>762</v>
      </c>
      <c r="G32" s="49" t="s">
        <v>2173</v>
      </c>
      <c r="H32" s="49" t="e">
        <v>#VALUE!</v>
      </c>
      <c r="I32" s="49">
        <v>0</v>
      </c>
      <c r="J32" s="49" t="s">
        <v>82</v>
      </c>
      <c r="K32" s="276">
        <v>43864</v>
      </c>
      <c r="L32" s="49" t="s">
        <v>255</v>
      </c>
      <c r="M32" s="49" t="s">
        <v>3592</v>
      </c>
      <c r="N32" s="49" t="s">
        <v>3762</v>
      </c>
    </row>
    <row r="33" spans="1:14" ht="15" customHeight="1" x14ac:dyDescent="0.25">
      <c r="A33" s="49">
        <v>32</v>
      </c>
      <c r="B33" s="62">
        <v>43864.469502314816</v>
      </c>
      <c r="C33" s="49" t="s">
        <v>265</v>
      </c>
      <c r="D33" s="49" t="s">
        <v>763</v>
      </c>
      <c r="E33" s="49" t="s">
        <v>756</v>
      </c>
      <c r="F33" s="49" t="s">
        <v>757</v>
      </c>
      <c r="H33" s="49" t="e">
        <v>#VALUE!</v>
      </c>
      <c r="I33" s="49">
        <v>0</v>
      </c>
      <c r="J33" s="49" t="s">
        <v>266</v>
      </c>
      <c r="K33" s="276">
        <v>43864</v>
      </c>
      <c r="L33" s="49" t="s">
        <v>255</v>
      </c>
      <c r="M33" s="49" t="s">
        <v>255</v>
      </c>
      <c r="N33" s="49" t="s">
        <v>3762</v>
      </c>
    </row>
    <row r="34" spans="1:14" ht="15" customHeight="1" x14ac:dyDescent="0.25">
      <c r="A34" s="49">
        <v>33</v>
      </c>
      <c r="B34" s="62">
        <v>43864.469780092593</v>
      </c>
      <c r="C34" s="49" t="s">
        <v>201</v>
      </c>
      <c r="D34" s="49" t="s">
        <v>764</v>
      </c>
      <c r="E34" s="49" t="s">
        <v>765</v>
      </c>
      <c r="F34" s="49" t="s">
        <v>766</v>
      </c>
      <c r="G34" s="49" t="s">
        <v>2174</v>
      </c>
      <c r="H34" s="49" t="e">
        <v>#VALUE!</v>
      </c>
      <c r="I34" s="49">
        <v>0</v>
      </c>
      <c r="J34" s="49" t="s">
        <v>82</v>
      </c>
      <c r="K34" s="276">
        <v>43864</v>
      </c>
      <c r="L34" s="49" t="s">
        <v>255</v>
      </c>
      <c r="M34" s="49" t="s">
        <v>606</v>
      </c>
      <c r="N34" s="49" t="s">
        <v>3762</v>
      </c>
    </row>
    <row r="35" spans="1:14" ht="15" customHeight="1" x14ac:dyDescent="0.25">
      <c r="A35" s="49">
        <v>34</v>
      </c>
      <c r="B35" s="62">
        <v>43864.470312500001</v>
      </c>
      <c r="C35" s="49" t="s">
        <v>196</v>
      </c>
      <c r="D35" s="49" t="s">
        <v>378</v>
      </c>
      <c r="E35" s="49" t="s">
        <v>695</v>
      </c>
      <c r="F35" s="49" t="s">
        <v>767</v>
      </c>
      <c r="G35" s="49" t="s">
        <v>2175</v>
      </c>
      <c r="H35" s="49" t="e">
        <v>#VALUE!</v>
      </c>
      <c r="I35" s="49">
        <v>0</v>
      </c>
      <c r="J35" s="49" t="s">
        <v>82</v>
      </c>
      <c r="K35" s="276">
        <v>43864</v>
      </c>
      <c r="L35" s="49" t="s">
        <v>255</v>
      </c>
      <c r="M35" s="49" t="s">
        <v>604</v>
      </c>
      <c r="N35" s="49" t="s">
        <v>3762</v>
      </c>
    </row>
    <row r="36" spans="1:14" ht="15" customHeight="1" x14ac:dyDescent="0.25">
      <c r="A36" s="49">
        <v>35</v>
      </c>
      <c r="B36" s="62">
        <v>43864.470289351855</v>
      </c>
      <c r="C36" s="49" t="s">
        <v>160</v>
      </c>
      <c r="D36" s="49" t="s">
        <v>768</v>
      </c>
      <c r="E36" s="49" t="s">
        <v>738</v>
      </c>
      <c r="F36" s="49" t="s">
        <v>769</v>
      </c>
      <c r="G36" s="49" t="s">
        <v>2176</v>
      </c>
      <c r="H36" s="49" t="e">
        <v>#VALUE!</v>
      </c>
      <c r="I36" s="49">
        <v>0</v>
      </c>
      <c r="J36" s="49" t="s">
        <v>82</v>
      </c>
      <c r="K36" s="276">
        <v>43864</v>
      </c>
      <c r="L36" s="49" t="s">
        <v>255</v>
      </c>
      <c r="M36" s="49" t="s">
        <v>342</v>
      </c>
      <c r="N36" s="49" t="s">
        <v>3762</v>
      </c>
    </row>
    <row r="37" spans="1:14" ht="15" customHeight="1" x14ac:dyDescent="0.25">
      <c r="A37" s="49">
        <v>36</v>
      </c>
      <c r="B37" s="62">
        <v>43864.471168981479</v>
      </c>
      <c r="C37" s="49" t="s">
        <v>211</v>
      </c>
      <c r="D37" s="49" t="s">
        <v>699</v>
      </c>
      <c r="E37" s="49" t="s">
        <v>770</v>
      </c>
      <c r="F37" s="49" t="s">
        <v>771</v>
      </c>
      <c r="G37" s="49" t="s">
        <v>2177</v>
      </c>
      <c r="H37" s="49" t="e">
        <v>#VALUE!</v>
      </c>
      <c r="I37" s="49">
        <v>0</v>
      </c>
      <c r="J37" s="49" t="s">
        <v>82</v>
      </c>
      <c r="K37" s="276">
        <v>43864</v>
      </c>
      <c r="L37" s="49" t="s">
        <v>255</v>
      </c>
      <c r="M37" s="49" t="s">
        <v>3582</v>
      </c>
      <c r="N37" s="49" t="s">
        <v>3762</v>
      </c>
    </row>
    <row r="38" spans="1:14" ht="15" customHeight="1" x14ac:dyDescent="0.25">
      <c r="A38" s="49">
        <v>37</v>
      </c>
      <c r="B38" s="62">
        <v>43864.472314814811</v>
      </c>
      <c r="C38" s="49" t="s">
        <v>187</v>
      </c>
      <c r="D38" s="49" t="s">
        <v>355</v>
      </c>
      <c r="E38" s="49" t="s">
        <v>695</v>
      </c>
      <c r="F38" s="49" t="s">
        <v>772</v>
      </c>
      <c r="G38" s="49" t="s">
        <v>2178</v>
      </c>
      <c r="H38" s="49" t="e">
        <v>#VALUE!</v>
      </c>
      <c r="I38" s="49">
        <v>0</v>
      </c>
      <c r="J38" s="49" t="s">
        <v>82</v>
      </c>
      <c r="K38" s="276">
        <v>43864</v>
      </c>
      <c r="L38" s="49" t="s">
        <v>255</v>
      </c>
      <c r="M38" s="49" t="s">
        <v>3593</v>
      </c>
      <c r="N38" s="49" t="s">
        <v>3762</v>
      </c>
    </row>
    <row r="39" spans="1:14" ht="15" customHeight="1" x14ac:dyDescent="0.25">
      <c r="A39" s="49">
        <v>38</v>
      </c>
      <c r="B39" s="62">
        <v>43864.472962962966</v>
      </c>
      <c r="C39" s="49" t="s">
        <v>200</v>
      </c>
      <c r="D39" s="49" t="s">
        <v>346</v>
      </c>
      <c r="E39" s="49" t="s">
        <v>695</v>
      </c>
      <c r="F39" s="49" t="s">
        <v>773</v>
      </c>
      <c r="G39" s="49" t="s">
        <v>2179</v>
      </c>
      <c r="H39" s="49" t="e">
        <v>#VALUE!</v>
      </c>
      <c r="I39" s="49">
        <v>0</v>
      </c>
      <c r="J39" s="49" t="s">
        <v>82</v>
      </c>
      <c r="K39" s="276">
        <v>43864</v>
      </c>
      <c r="L39" s="49" t="s">
        <v>255</v>
      </c>
      <c r="M39" s="49" t="s">
        <v>348</v>
      </c>
      <c r="N39" s="49" t="s">
        <v>3762</v>
      </c>
    </row>
    <row r="40" spans="1:14" ht="15" customHeight="1" x14ac:dyDescent="0.25">
      <c r="A40" s="49">
        <v>39</v>
      </c>
      <c r="B40" s="62">
        <v>43864.47378472222</v>
      </c>
      <c r="C40" s="49" t="s">
        <v>22</v>
      </c>
      <c r="D40" s="49" t="s">
        <v>383</v>
      </c>
      <c r="E40" s="49" t="s">
        <v>774</v>
      </c>
      <c r="F40" s="49" t="s">
        <v>775</v>
      </c>
      <c r="G40" s="49" t="s">
        <v>2180</v>
      </c>
      <c r="H40" s="49" t="e">
        <v>#VALUE!</v>
      </c>
      <c r="I40" s="49">
        <v>0</v>
      </c>
      <c r="J40" s="49" t="s">
        <v>82</v>
      </c>
      <c r="K40" s="276">
        <v>43864</v>
      </c>
      <c r="L40" s="49" t="s">
        <v>255</v>
      </c>
      <c r="M40" s="49" t="s">
        <v>3594</v>
      </c>
      <c r="N40" s="49" t="s">
        <v>3762</v>
      </c>
    </row>
    <row r="41" spans="1:14" ht="15" customHeight="1" x14ac:dyDescent="0.25">
      <c r="A41" s="49">
        <v>40</v>
      </c>
      <c r="B41" s="62">
        <v>43864.477361111109</v>
      </c>
      <c r="C41" s="49" t="s">
        <v>179</v>
      </c>
      <c r="D41" s="49" t="s">
        <v>316</v>
      </c>
      <c r="E41" s="49" t="s">
        <v>695</v>
      </c>
      <c r="F41" s="49" t="s">
        <v>779</v>
      </c>
      <c r="H41" s="49" t="e">
        <v>#VALUE!</v>
      </c>
      <c r="I41" s="49">
        <v>0</v>
      </c>
      <c r="J41" s="49" t="s">
        <v>82</v>
      </c>
      <c r="K41" s="276">
        <v>43864</v>
      </c>
      <c r="L41" s="49" t="s">
        <v>255</v>
      </c>
      <c r="M41" s="49" t="s">
        <v>255</v>
      </c>
      <c r="N41" s="49" t="s">
        <v>3762</v>
      </c>
    </row>
    <row r="42" spans="1:14" ht="15" customHeight="1" x14ac:dyDescent="0.25">
      <c r="A42" s="49">
        <v>41</v>
      </c>
      <c r="B42" s="62">
        <v>43864.47859953704</v>
      </c>
      <c r="C42" s="49" t="s">
        <v>179</v>
      </c>
      <c r="D42" s="49" t="s">
        <v>781</v>
      </c>
      <c r="E42" s="49" t="s">
        <v>782</v>
      </c>
      <c r="F42" s="49" t="s">
        <v>783</v>
      </c>
      <c r="H42" s="49" t="e">
        <v>#VALUE!</v>
      </c>
      <c r="I42" s="49">
        <v>0</v>
      </c>
      <c r="J42" s="49" t="s">
        <v>82</v>
      </c>
      <c r="K42" s="276">
        <v>43864</v>
      </c>
      <c r="L42" s="49" t="s">
        <v>255</v>
      </c>
      <c r="M42" s="49" t="s">
        <v>255</v>
      </c>
      <c r="N42" s="49" t="s">
        <v>3762</v>
      </c>
    </row>
    <row r="43" spans="1:14" ht="15" customHeight="1" x14ac:dyDescent="0.25">
      <c r="A43" s="49">
        <v>42</v>
      </c>
      <c r="B43" s="62">
        <v>43864.479155092595</v>
      </c>
      <c r="C43" s="49" t="s">
        <v>784</v>
      </c>
      <c r="D43" s="49" t="s">
        <v>785</v>
      </c>
      <c r="E43" s="49" t="s">
        <v>786</v>
      </c>
      <c r="F43" s="49" t="s">
        <v>787</v>
      </c>
      <c r="G43" s="49" t="s">
        <v>2181</v>
      </c>
      <c r="H43" s="49" t="e">
        <v>#VALUE!</v>
      </c>
      <c r="I43" s="49">
        <v>0</v>
      </c>
      <c r="J43" s="49" t="e">
        <v>#N/A</v>
      </c>
      <c r="K43" s="276">
        <v>43864</v>
      </c>
      <c r="L43" s="49" t="s">
        <v>255</v>
      </c>
      <c r="M43" s="49" t="s">
        <v>3595</v>
      </c>
      <c r="N43" s="49" t="s">
        <v>3762</v>
      </c>
    </row>
    <row r="44" spans="1:14" ht="15" customHeight="1" x14ac:dyDescent="0.25">
      <c r="A44" s="49">
        <v>43</v>
      </c>
      <c r="B44" s="62">
        <v>43864.479432870372</v>
      </c>
      <c r="C44" s="49" t="s">
        <v>179</v>
      </c>
      <c r="D44" s="49" t="s">
        <v>316</v>
      </c>
      <c r="E44" s="49" t="s">
        <v>695</v>
      </c>
      <c r="F44" s="49" t="s">
        <v>788</v>
      </c>
      <c r="H44" s="49" t="e">
        <v>#VALUE!</v>
      </c>
      <c r="I44" s="49">
        <v>0</v>
      </c>
      <c r="J44" s="49" t="s">
        <v>82</v>
      </c>
      <c r="K44" s="276">
        <v>43864</v>
      </c>
      <c r="L44" s="49" t="s">
        <v>255</v>
      </c>
      <c r="M44" s="49" t="s">
        <v>255</v>
      </c>
      <c r="N44" s="49" t="s">
        <v>3762</v>
      </c>
    </row>
    <row r="45" spans="1:14" ht="15" customHeight="1" x14ac:dyDescent="0.25">
      <c r="A45" s="49">
        <v>44</v>
      </c>
      <c r="B45" s="62">
        <v>43864.480000000003</v>
      </c>
      <c r="C45" s="49" t="s">
        <v>213</v>
      </c>
      <c r="D45" s="49" t="s">
        <v>303</v>
      </c>
      <c r="E45" s="49" t="s">
        <v>695</v>
      </c>
      <c r="F45" s="49" t="s">
        <v>789</v>
      </c>
      <c r="G45" s="49" t="s">
        <v>2182</v>
      </c>
      <c r="H45" s="49" t="e">
        <v>#VALUE!</v>
      </c>
      <c r="I45" s="49">
        <v>0</v>
      </c>
      <c r="J45" s="49" t="s">
        <v>82</v>
      </c>
      <c r="K45" s="276">
        <v>43864</v>
      </c>
      <c r="L45" s="49" t="s">
        <v>255</v>
      </c>
      <c r="M45" s="49" t="s">
        <v>255</v>
      </c>
      <c r="N45" s="49" t="s">
        <v>3762</v>
      </c>
    </row>
    <row r="46" spans="1:14" ht="15" customHeight="1" x14ac:dyDescent="0.25">
      <c r="A46" s="49">
        <v>45</v>
      </c>
      <c r="B46" s="62">
        <v>43864.48710648148</v>
      </c>
      <c r="C46" s="49" t="s">
        <v>162</v>
      </c>
      <c r="D46" s="49" t="s">
        <v>760</v>
      </c>
      <c r="E46" s="49" t="s">
        <v>790</v>
      </c>
      <c r="F46" s="49" t="s">
        <v>762</v>
      </c>
      <c r="G46" s="49" t="s">
        <v>2183</v>
      </c>
      <c r="H46" s="49" t="e">
        <v>#VALUE!</v>
      </c>
      <c r="I46" s="49">
        <v>0</v>
      </c>
      <c r="J46" s="49" t="s">
        <v>82</v>
      </c>
      <c r="K46" s="276">
        <v>43864</v>
      </c>
      <c r="L46" s="49" t="s">
        <v>255</v>
      </c>
      <c r="M46" s="49" t="s">
        <v>3592</v>
      </c>
      <c r="N46" s="49" t="s">
        <v>3762</v>
      </c>
    </row>
    <row r="47" spans="1:14" ht="15" customHeight="1" x14ac:dyDescent="0.25">
      <c r="A47" s="49">
        <v>46</v>
      </c>
      <c r="B47" s="62">
        <v>43864.490914351853</v>
      </c>
      <c r="C47" s="49" t="s">
        <v>275</v>
      </c>
      <c r="D47" s="49" t="s">
        <v>383</v>
      </c>
      <c r="E47" s="49" t="s">
        <v>695</v>
      </c>
      <c r="F47" s="49" t="s">
        <v>750</v>
      </c>
      <c r="G47" s="49" t="s">
        <v>2184</v>
      </c>
      <c r="H47" s="49" t="e">
        <v>#VALUE!</v>
      </c>
      <c r="I47" s="49">
        <v>0</v>
      </c>
      <c r="J47" s="49" t="s">
        <v>82</v>
      </c>
      <c r="K47" s="276">
        <v>43864</v>
      </c>
      <c r="L47" s="49" t="s">
        <v>255</v>
      </c>
      <c r="M47" s="49" t="s">
        <v>3591</v>
      </c>
      <c r="N47" s="49" t="s">
        <v>3762</v>
      </c>
    </row>
    <row r="48" spans="1:14" ht="15" customHeight="1" x14ac:dyDescent="0.25">
      <c r="A48" s="49">
        <v>47</v>
      </c>
      <c r="B48" s="62">
        <v>43864.494826388887</v>
      </c>
      <c r="C48" s="49" t="s">
        <v>215</v>
      </c>
      <c r="D48" s="49" t="s">
        <v>778</v>
      </c>
      <c r="E48" s="49" t="s">
        <v>791</v>
      </c>
      <c r="F48" s="49" t="s">
        <v>721</v>
      </c>
      <c r="G48" s="49" t="s">
        <v>2185</v>
      </c>
      <c r="H48" s="49" t="e">
        <v>#VALUE!</v>
      </c>
      <c r="I48" s="49">
        <v>0</v>
      </c>
      <c r="J48" s="49" t="s">
        <v>82</v>
      </c>
      <c r="K48" s="276">
        <v>43864</v>
      </c>
      <c r="L48" s="49" t="s">
        <v>255</v>
      </c>
      <c r="M48" s="49" t="s">
        <v>3581</v>
      </c>
      <c r="N48" s="49" t="s">
        <v>3762</v>
      </c>
    </row>
    <row r="49" spans="1:14" ht="15" customHeight="1" x14ac:dyDescent="0.25">
      <c r="A49" s="49">
        <v>48</v>
      </c>
      <c r="B49" s="62">
        <v>43864.496493055558</v>
      </c>
      <c r="C49" s="49" t="s">
        <v>201</v>
      </c>
      <c r="D49" s="49" t="s">
        <v>764</v>
      </c>
      <c r="E49" s="49" t="s">
        <v>765</v>
      </c>
      <c r="F49" s="49" t="s">
        <v>766</v>
      </c>
      <c r="G49" s="49" t="s">
        <v>2186</v>
      </c>
      <c r="H49" s="49" t="e">
        <v>#VALUE!</v>
      </c>
      <c r="I49" s="49">
        <v>0</v>
      </c>
      <c r="J49" s="49" t="s">
        <v>82</v>
      </c>
      <c r="K49" s="276">
        <v>43864</v>
      </c>
      <c r="L49" s="49" t="s">
        <v>255</v>
      </c>
      <c r="M49" s="49" t="s">
        <v>606</v>
      </c>
      <c r="N49" s="49" t="s">
        <v>3762</v>
      </c>
    </row>
    <row r="50" spans="1:14" ht="15" customHeight="1" x14ac:dyDescent="0.25">
      <c r="A50" s="49">
        <v>49</v>
      </c>
      <c r="B50" s="62">
        <v>43864.500636574077</v>
      </c>
      <c r="C50" s="49" t="s">
        <v>206</v>
      </c>
      <c r="D50" s="49" t="s">
        <v>793</v>
      </c>
      <c r="E50" s="49" t="s">
        <v>695</v>
      </c>
      <c r="F50" s="49" t="s">
        <v>794</v>
      </c>
      <c r="G50" s="49" t="s">
        <v>2187</v>
      </c>
      <c r="H50" s="49" t="e">
        <v>#VALUE!</v>
      </c>
      <c r="I50" s="49">
        <v>0</v>
      </c>
      <c r="J50" s="49" t="s">
        <v>82</v>
      </c>
      <c r="K50" s="276">
        <v>43864</v>
      </c>
      <c r="L50" s="49" t="s">
        <v>255</v>
      </c>
      <c r="M50" s="49" t="s">
        <v>3596</v>
      </c>
      <c r="N50" s="49" t="s">
        <v>3762</v>
      </c>
    </row>
    <row r="51" spans="1:14" ht="15" customHeight="1" x14ac:dyDescent="0.25">
      <c r="A51" s="49">
        <v>50</v>
      </c>
      <c r="B51" s="62">
        <v>43864.505057870374</v>
      </c>
      <c r="C51" s="49" t="s">
        <v>165</v>
      </c>
      <c r="D51" s="49" t="s">
        <v>309</v>
      </c>
      <c r="E51" s="49" t="s">
        <v>695</v>
      </c>
      <c r="F51" s="49" t="s">
        <v>795</v>
      </c>
      <c r="G51" s="49" t="s">
        <v>2188</v>
      </c>
      <c r="H51" s="49" t="e">
        <v>#VALUE!</v>
      </c>
      <c r="I51" s="49">
        <v>0</v>
      </c>
      <c r="J51" s="49" t="s">
        <v>82</v>
      </c>
      <c r="K51" s="276">
        <v>43864</v>
      </c>
      <c r="L51" s="49" t="s">
        <v>255</v>
      </c>
      <c r="M51" s="49" t="s">
        <v>3597</v>
      </c>
      <c r="N51" s="49" t="s">
        <v>3762</v>
      </c>
    </row>
    <row r="52" spans="1:14" ht="15" customHeight="1" x14ac:dyDescent="0.25">
      <c r="A52" s="49">
        <v>51</v>
      </c>
      <c r="B52" s="62">
        <v>43864.514548611114</v>
      </c>
      <c r="C52" s="49" t="s">
        <v>187</v>
      </c>
      <c r="D52" s="49" t="s">
        <v>355</v>
      </c>
      <c r="E52" s="49" t="s">
        <v>695</v>
      </c>
      <c r="F52" s="49" t="s">
        <v>798</v>
      </c>
      <c r="G52" s="49" t="s">
        <v>2189</v>
      </c>
      <c r="H52" s="49" t="e">
        <v>#VALUE!</v>
      </c>
      <c r="I52" s="49">
        <v>0</v>
      </c>
      <c r="J52" s="49" t="s">
        <v>82</v>
      </c>
      <c r="K52" s="276">
        <v>43864</v>
      </c>
      <c r="L52" s="49" t="s">
        <v>255</v>
      </c>
      <c r="M52" s="49" t="s">
        <v>3593</v>
      </c>
      <c r="N52" s="49" t="s">
        <v>3762</v>
      </c>
    </row>
    <row r="53" spans="1:14" ht="15" customHeight="1" x14ac:dyDescent="0.25">
      <c r="A53" s="49">
        <v>52</v>
      </c>
      <c r="B53" s="62">
        <v>43864.515532407408</v>
      </c>
      <c r="C53" s="49" t="s">
        <v>175</v>
      </c>
      <c r="D53" s="49" t="s">
        <v>799</v>
      </c>
      <c r="E53" s="49" t="s">
        <v>800</v>
      </c>
      <c r="F53" s="49" t="s">
        <v>801</v>
      </c>
      <c r="G53" s="49" t="s">
        <v>2190</v>
      </c>
      <c r="H53" s="49" t="e">
        <v>#VALUE!</v>
      </c>
      <c r="I53" s="49">
        <v>0</v>
      </c>
      <c r="J53" s="49" t="s">
        <v>82</v>
      </c>
      <c r="K53" s="276">
        <v>43864</v>
      </c>
      <c r="L53" s="49" t="s">
        <v>255</v>
      </c>
      <c r="M53" s="49" t="s">
        <v>3598</v>
      </c>
      <c r="N53" s="49" t="s">
        <v>3762</v>
      </c>
    </row>
    <row r="54" spans="1:14" ht="15" customHeight="1" x14ac:dyDescent="0.25">
      <c r="A54" s="49">
        <v>53</v>
      </c>
      <c r="B54" s="62">
        <v>43864.516504629632</v>
      </c>
      <c r="C54" s="49" t="s">
        <v>784</v>
      </c>
      <c r="D54" s="49" t="s">
        <v>785</v>
      </c>
      <c r="E54" s="49" t="s">
        <v>802</v>
      </c>
      <c r="F54" s="49" t="s">
        <v>787</v>
      </c>
      <c r="G54" s="49" t="s">
        <v>2191</v>
      </c>
      <c r="H54" s="49" t="e">
        <v>#VALUE!</v>
      </c>
      <c r="I54" s="49">
        <v>0</v>
      </c>
      <c r="J54" s="49" t="e">
        <v>#N/A</v>
      </c>
      <c r="K54" s="276">
        <v>43864</v>
      </c>
      <c r="L54" s="49" t="s">
        <v>255</v>
      </c>
      <c r="M54" s="49" t="s">
        <v>3595</v>
      </c>
      <c r="N54" s="49" t="s">
        <v>3762</v>
      </c>
    </row>
    <row r="55" spans="1:14" ht="15" customHeight="1" x14ac:dyDescent="0.25">
      <c r="A55" s="49">
        <v>54</v>
      </c>
      <c r="B55" s="62">
        <v>43864.523854166669</v>
      </c>
      <c r="C55" s="49" t="s">
        <v>215</v>
      </c>
      <c r="D55" s="49" t="s">
        <v>805</v>
      </c>
      <c r="E55" s="49" t="s">
        <v>806</v>
      </c>
      <c r="F55" s="49" t="s">
        <v>807</v>
      </c>
      <c r="G55" s="49" t="s">
        <v>2192</v>
      </c>
      <c r="H55" s="49" t="e">
        <v>#VALUE!</v>
      </c>
      <c r="I55" s="49">
        <v>0</v>
      </c>
      <c r="J55" s="49" t="s">
        <v>82</v>
      </c>
      <c r="K55" s="276">
        <v>43864</v>
      </c>
      <c r="L55" s="49" t="s">
        <v>255</v>
      </c>
      <c r="M55" s="49" t="s">
        <v>255</v>
      </c>
      <c r="N55" s="49" t="s">
        <v>3762</v>
      </c>
    </row>
    <row r="56" spans="1:14" ht="15" customHeight="1" x14ac:dyDescent="0.25">
      <c r="A56" s="49">
        <v>55</v>
      </c>
      <c r="B56" s="62">
        <v>43864.527268518519</v>
      </c>
      <c r="C56" s="49" t="s">
        <v>134</v>
      </c>
      <c r="D56" s="49" t="s">
        <v>594</v>
      </c>
      <c r="E56" s="49" t="s">
        <v>808</v>
      </c>
      <c r="F56" s="49" t="s">
        <v>809</v>
      </c>
      <c r="G56" s="49" t="s">
        <v>2193</v>
      </c>
      <c r="H56" s="49" t="e">
        <v>#VALUE!</v>
      </c>
      <c r="I56" s="49">
        <v>0</v>
      </c>
      <c r="J56" s="49" t="s">
        <v>82</v>
      </c>
      <c r="K56" s="276">
        <v>43864</v>
      </c>
      <c r="L56" s="49" t="s">
        <v>255</v>
      </c>
      <c r="M56" s="49" t="s">
        <v>605</v>
      </c>
      <c r="N56" s="49" t="s">
        <v>3762</v>
      </c>
    </row>
    <row r="57" spans="1:14" ht="15" customHeight="1" x14ac:dyDescent="0.25">
      <c r="A57" s="49">
        <v>56</v>
      </c>
      <c r="B57" s="62">
        <v>43864.533842592595</v>
      </c>
      <c r="C57" s="49" t="s">
        <v>215</v>
      </c>
      <c r="D57" s="49" t="s">
        <v>730</v>
      </c>
      <c r="E57" s="49" t="s">
        <v>810</v>
      </c>
      <c r="F57" s="49" t="s">
        <v>732</v>
      </c>
      <c r="G57" s="49" t="s">
        <v>2194</v>
      </c>
      <c r="H57" s="49" t="e">
        <v>#VALUE!</v>
      </c>
      <c r="I57" s="49">
        <v>0</v>
      </c>
      <c r="J57" s="49" t="s">
        <v>82</v>
      </c>
      <c r="K57" s="276">
        <v>43864</v>
      </c>
      <c r="L57" s="49" t="s">
        <v>255</v>
      </c>
      <c r="M57" s="49" t="s">
        <v>335</v>
      </c>
      <c r="N57" s="49" t="s">
        <v>3762</v>
      </c>
    </row>
    <row r="58" spans="1:14" ht="15" customHeight="1" x14ac:dyDescent="0.25">
      <c r="A58" s="49">
        <v>57</v>
      </c>
      <c r="B58" s="62">
        <v>43864.550798611112</v>
      </c>
      <c r="C58" s="49" t="s">
        <v>178</v>
      </c>
      <c r="D58" s="49" t="s">
        <v>812</v>
      </c>
      <c r="E58" s="49" t="s">
        <v>695</v>
      </c>
      <c r="F58" s="49" t="s">
        <v>813</v>
      </c>
      <c r="H58" s="49" t="e">
        <v>#VALUE!</v>
      </c>
      <c r="I58" s="49">
        <v>0</v>
      </c>
      <c r="J58" s="49" t="s">
        <v>82</v>
      </c>
      <c r="K58" s="276">
        <v>43864</v>
      </c>
      <c r="L58" s="49" t="s">
        <v>255</v>
      </c>
      <c r="M58" s="49" t="s">
        <v>318</v>
      </c>
      <c r="N58" s="49" t="s">
        <v>3762</v>
      </c>
    </row>
    <row r="59" spans="1:14" ht="15" customHeight="1" x14ac:dyDescent="0.25">
      <c r="A59" s="49">
        <v>58</v>
      </c>
      <c r="B59" s="62">
        <v>43864.553078703706</v>
      </c>
      <c r="C59" s="49" t="s">
        <v>157</v>
      </c>
      <c r="D59" s="49" t="s">
        <v>598</v>
      </c>
      <c r="E59" s="49" t="s">
        <v>695</v>
      </c>
      <c r="F59" s="49" t="s">
        <v>751</v>
      </c>
      <c r="G59" s="49" t="s">
        <v>2195</v>
      </c>
      <c r="H59" s="49" t="e">
        <v>#VALUE!</v>
      </c>
      <c r="I59" s="49">
        <v>0</v>
      </c>
      <c r="J59" s="49" t="s">
        <v>82</v>
      </c>
      <c r="K59" s="276">
        <v>43864</v>
      </c>
      <c r="L59" s="49" t="s">
        <v>255</v>
      </c>
      <c r="M59" s="49" t="s">
        <v>607</v>
      </c>
      <c r="N59" s="49" t="s">
        <v>3762</v>
      </c>
    </row>
    <row r="60" spans="1:14" ht="15" customHeight="1" x14ac:dyDescent="0.25">
      <c r="A60" s="49">
        <v>59</v>
      </c>
      <c r="B60" s="62">
        <v>43864.556030092594</v>
      </c>
      <c r="C60" s="49" t="s">
        <v>265</v>
      </c>
      <c r="D60" s="49" t="s">
        <v>811</v>
      </c>
      <c r="E60" s="49" t="s">
        <v>756</v>
      </c>
      <c r="F60" s="49" t="s">
        <v>814</v>
      </c>
      <c r="G60" s="49" t="s">
        <v>2196</v>
      </c>
      <c r="H60" s="49" t="e">
        <v>#VALUE!</v>
      </c>
      <c r="I60" s="49">
        <v>0</v>
      </c>
      <c r="J60" s="49" t="s">
        <v>266</v>
      </c>
      <c r="K60" s="276">
        <v>43864</v>
      </c>
      <c r="L60" s="49" t="s">
        <v>255</v>
      </c>
      <c r="M60" s="49" t="s">
        <v>255</v>
      </c>
      <c r="N60" s="49" t="s">
        <v>3762</v>
      </c>
    </row>
    <row r="61" spans="1:14" ht="15" customHeight="1" x14ac:dyDescent="0.25">
      <c r="A61" s="49">
        <v>60</v>
      </c>
      <c r="B61" s="62">
        <v>43864.557037037041</v>
      </c>
      <c r="C61" s="49" t="s">
        <v>281</v>
      </c>
      <c r="D61" s="49" t="s">
        <v>815</v>
      </c>
      <c r="E61" s="49" t="s">
        <v>695</v>
      </c>
      <c r="F61" s="49" t="s">
        <v>816</v>
      </c>
      <c r="G61" s="49" t="s">
        <v>2197</v>
      </c>
      <c r="H61" s="49" t="e">
        <v>#VALUE!</v>
      </c>
      <c r="I61" s="49">
        <v>0</v>
      </c>
      <c r="J61" s="49" t="s">
        <v>278</v>
      </c>
      <c r="K61" s="276">
        <v>43864</v>
      </c>
      <c r="L61" s="49" t="s">
        <v>255</v>
      </c>
      <c r="M61" s="49" t="s">
        <v>3590</v>
      </c>
      <c r="N61" s="49" t="s">
        <v>3762</v>
      </c>
    </row>
    <row r="62" spans="1:14" ht="15" customHeight="1" x14ac:dyDescent="0.25">
      <c r="A62" s="49">
        <v>61</v>
      </c>
      <c r="B62" s="62">
        <v>43864.560185185182</v>
      </c>
      <c r="C62" s="49" t="s">
        <v>187</v>
      </c>
      <c r="D62" s="49" t="s">
        <v>355</v>
      </c>
      <c r="E62" s="49" t="s">
        <v>817</v>
      </c>
      <c r="F62" s="49" t="s">
        <v>798</v>
      </c>
      <c r="G62" s="49" t="s">
        <v>2198</v>
      </c>
      <c r="H62" s="49" t="e">
        <v>#VALUE!</v>
      </c>
      <c r="I62" s="49">
        <v>0</v>
      </c>
      <c r="J62" s="49" t="s">
        <v>82</v>
      </c>
      <c r="K62" s="276">
        <v>43864</v>
      </c>
      <c r="L62" s="49" t="s">
        <v>255</v>
      </c>
      <c r="M62" s="49" t="s">
        <v>3593</v>
      </c>
      <c r="N62" s="49" t="s">
        <v>3762</v>
      </c>
    </row>
    <row r="63" spans="1:14" ht="15" customHeight="1" x14ac:dyDescent="0.25">
      <c r="A63" s="49">
        <v>62</v>
      </c>
      <c r="B63" s="62">
        <v>43864.56322916667</v>
      </c>
      <c r="C63" s="49" t="s">
        <v>160</v>
      </c>
      <c r="D63" s="49" t="s">
        <v>818</v>
      </c>
      <c r="E63" s="49" t="s">
        <v>819</v>
      </c>
      <c r="F63" s="49" t="s">
        <v>769</v>
      </c>
      <c r="G63" s="49" t="s">
        <v>2199</v>
      </c>
      <c r="H63" s="49" t="e">
        <v>#VALUE!</v>
      </c>
      <c r="I63" s="49">
        <v>0</v>
      </c>
      <c r="J63" s="49" t="s">
        <v>82</v>
      </c>
      <c r="K63" s="276">
        <v>43864</v>
      </c>
      <c r="L63" s="49" t="s">
        <v>255</v>
      </c>
      <c r="M63" s="49" t="s">
        <v>342</v>
      </c>
      <c r="N63" s="49" t="s">
        <v>3762</v>
      </c>
    </row>
    <row r="64" spans="1:14" ht="15" customHeight="1" x14ac:dyDescent="0.25">
      <c r="A64" s="49">
        <v>63</v>
      </c>
      <c r="B64" s="62">
        <v>43864.575069444443</v>
      </c>
      <c r="C64" s="49" t="s">
        <v>162</v>
      </c>
      <c r="D64" s="49" t="s">
        <v>760</v>
      </c>
      <c r="E64" s="49" t="s">
        <v>820</v>
      </c>
      <c r="F64" s="49" t="s">
        <v>821</v>
      </c>
      <c r="G64" s="49" t="s">
        <v>2200</v>
      </c>
      <c r="H64" s="49" t="e">
        <v>#VALUE!</v>
      </c>
      <c r="I64" s="49">
        <v>0</v>
      </c>
      <c r="J64" s="49" t="s">
        <v>82</v>
      </c>
      <c r="K64" s="276">
        <v>43864</v>
      </c>
      <c r="L64" s="49" t="s">
        <v>255</v>
      </c>
      <c r="M64" s="49" t="s">
        <v>3592</v>
      </c>
      <c r="N64" s="49" t="s">
        <v>3762</v>
      </c>
    </row>
    <row r="65" spans="1:14" ht="15" customHeight="1" x14ac:dyDescent="0.25">
      <c r="A65" s="49">
        <v>64</v>
      </c>
      <c r="B65" s="62">
        <v>43864.576631944445</v>
      </c>
      <c r="C65" s="49" t="s">
        <v>288</v>
      </c>
      <c r="D65" s="49" t="s">
        <v>822</v>
      </c>
      <c r="E65" s="49" t="s">
        <v>695</v>
      </c>
      <c r="F65" s="49" t="s">
        <v>823</v>
      </c>
      <c r="G65" s="49" t="s">
        <v>2201</v>
      </c>
      <c r="H65" s="49" t="e">
        <v>#VALUE!</v>
      </c>
      <c r="I65" s="49">
        <v>0</v>
      </c>
      <c r="J65" s="49" t="s">
        <v>278</v>
      </c>
      <c r="K65" s="276">
        <v>43864</v>
      </c>
      <c r="L65" s="49" t="s">
        <v>255</v>
      </c>
      <c r="M65" s="49" t="s">
        <v>3599</v>
      </c>
      <c r="N65" s="49" t="s">
        <v>3762</v>
      </c>
    </row>
    <row r="66" spans="1:14" ht="15" customHeight="1" x14ac:dyDescent="0.25">
      <c r="A66" s="49">
        <v>65</v>
      </c>
      <c r="B66" s="62">
        <v>43864.577453703707</v>
      </c>
      <c r="C66" s="49" t="s">
        <v>295</v>
      </c>
      <c r="D66" s="49" t="s">
        <v>734</v>
      </c>
      <c r="E66" s="49" t="s">
        <v>735</v>
      </c>
      <c r="F66" s="49" t="s">
        <v>824</v>
      </c>
      <c r="G66" s="49" t="s">
        <v>2202</v>
      </c>
      <c r="H66" s="49" t="e">
        <v>#VALUE!</v>
      </c>
      <c r="I66" s="49">
        <v>0</v>
      </c>
      <c r="J66" s="49" t="s">
        <v>278</v>
      </c>
      <c r="K66" s="276">
        <v>43864</v>
      </c>
      <c r="L66" s="49" t="s">
        <v>255</v>
      </c>
      <c r="M66" s="49" t="s">
        <v>339</v>
      </c>
      <c r="N66" s="49" t="s">
        <v>3762</v>
      </c>
    </row>
    <row r="67" spans="1:14" ht="15" customHeight="1" x14ac:dyDescent="0.25">
      <c r="A67" s="49">
        <v>66</v>
      </c>
      <c r="B67" s="62">
        <v>43864.577430555553</v>
      </c>
      <c r="C67" s="49" t="s">
        <v>493</v>
      </c>
      <c r="D67" s="49" t="s">
        <v>725</v>
      </c>
      <c r="E67" s="49" t="s">
        <v>726</v>
      </c>
      <c r="F67" s="49" t="s">
        <v>825</v>
      </c>
      <c r="G67" s="49" t="s">
        <v>2203</v>
      </c>
      <c r="H67" s="49" t="e">
        <v>#VALUE!</v>
      </c>
      <c r="I67" s="49">
        <v>0</v>
      </c>
      <c r="J67" s="49" t="s">
        <v>278</v>
      </c>
      <c r="K67" s="276">
        <v>43864</v>
      </c>
      <c r="L67" s="49" t="s">
        <v>255</v>
      </c>
      <c r="M67" s="49" t="s">
        <v>255</v>
      </c>
      <c r="N67" s="49" t="s">
        <v>3762</v>
      </c>
    </row>
    <row r="68" spans="1:14" ht="15" customHeight="1" x14ac:dyDescent="0.25">
      <c r="A68" s="49">
        <v>67</v>
      </c>
      <c r="B68" s="62">
        <v>43864.577650462961</v>
      </c>
      <c r="C68" s="49" t="s">
        <v>265</v>
      </c>
      <c r="D68" s="49" t="s">
        <v>811</v>
      </c>
      <c r="E68" s="49" t="s">
        <v>756</v>
      </c>
      <c r="F68" s="49" t="s">
        <v>826</v>
      </c>
      <c r="G68" s="49" t="s">
        <v>2204</v>
      </c>
      <c r="H68" s="49" t="s">
        <v>276</v>
      </c>
      <c r="I68" s="49">
        <v>3</v>
      </c>
      <c r="J68" s="49" t="s">
        <v>266</v>
      </c>
      <c r="K68" s="276">
        <v>43864</v>
      </c>
      <c r="L68" s="49" t="s">
        <v>276</v>
      </c>
      <c r="M68" s="49" t="s">
        <v>255</v>
      </c>
      <c r="N68" s="49" t="s">
        <v>3762</v>
      </c>
    </row>
    <row r="69" spans="1:14" ht="15" customHeight="1" x14ac:dyDescent="0.25">
      <c r="A69" s="49">
        <v>68</v>
      </c>
      <c r="B69" s="62">
        <v>43864.580069444448</v>
      </c>
      <c r="C69" s="49" t="s">
        <v>213</v>
      </c>
      <c r="D69" s="49" t="s">
        <v>303</v>
      </c>
      <c r="E69" s="49" t="s">
        <v>695</v>
      </c>
      <c r="F69" s="49" t="s">
        <v>827</v>
      </c>
      <c r="G69" s="49" t="s">
        <v>2205</v>
      </c>
      <c r="H69" s="49" t="s">
        <v>276</v>
      </c>
      <c r="I69" s="49">
        <v>1</v>
      </c>
      <c r="J69" s="49" t="s">
        <v>82</v>
      </c>
      <c r="K69" s="276">
        <v>43864</v>
      </c>
      <c r="L69" s="49" t="s">
        <v>276</v>
      </c>
      <c r="M69" s="49" t="s">
        <v>255</v>
      </c>
      <c r="N69" s="49" t="s">
        <v>3762</v>
      </c>
    </row>
    <row r="70" spans="1:14" ht="15" customHeight="1" x14ac:dyDescent="0.25">
      <c r="A70" s="49">
        <v>69</v>
      </c>
      <c r="B70" s="62">
        <v>43864.582708333335</v>
      </c>
      <c r="C70" s="49" t="s">
        <v>134</v>
      </c>
      <c r="D70" s="49" t="s">
        <v>287</v>
      </c>
      <c r="E70" s="49" t="s">
        <v>695</v>
      </c>
      <c r="F70" s="49" t="s">
        <v>828</v>
      </c>
      <c r="G70" s="49" t="s">
        <v>2206</v>
      </c>
      <c r="H70" s="49" t="e">
        <v>#VALUE!</v>
      </c>
      <c r="I70" s="49">
        <v>0</v>
      </c>
      <c r="J70" s="49" t="s">
        <v>82</v>
      </c>
      <c r="K70" s="276">
        <v>43864</v>
      </c>
      <c r="L70" s="49" t="s">
        <v>255</v>
      </c>
      <c r="M70" s="49" t="s">
        <v>3600</v>
      </c>
      <c r="N70" s="49" t="s">
        <v>3762</v>
      </c>
    </row>
    <row r="71" spans="1:14" ht="15" customHeight="1" x14ac:dyDescent="0.25">
      <c r="A71" s="49">
        <v>70</v>
      </c>
      <c r="B71" s="62">
        <v>43864.591006944444</v>
      </c>
      <c r="C71" s="49" t="s">
        <v>175</v>
      </c>
      <c r="D71" s="49" t="s">
        <v>799</v>
      </c>
      <c r="E71" s="49" t="s">
        <v>803</v>
      </c>
      <c r="F71" s="49" t="s">
        <v>801</v>
      </c>
      <c r="G71" s="49" t="s">
        <v>2207</v>
      </c>
      <c r="H71" s="49" t="s">
        <v>3368</v>
      </c>
      <c r="I71" s="49">
        <v>2</v>
      </c>
      <c r="J71" s="49" t="s">
        <v>82</v>
      </c>
      <c r="K71" s="276">
        <v>43864</v>
      </c>
      <c r="L71" s="49" t="s">
        <v>329</v>
      </c>
      <c r="M71" s="49" t="s">
        <v>3598</v>
      </c>
      <c r="N71" s="49" t="s">
        <v>3762</v>
      </c>
    </row>
    <row r="72" spans="1:14" ht="15" customHeight="1" x14ac:dyDescent="0.25">
      <c r="A72" s="49">
        <v>71</v>
      </c>
      <c r="B72" s="62">
        <v>43864.597384259258</v>
      </c>
      <c r="C72" s="49" t="s">
        <v>330</v>
      </c>
      <c r="D72" s="49" t="s">
        <v>830</v>
      </c>
      <c r="E72" s="49" t="s">
        <v>695</v>
      </c>
      <c r="F72" s="49" t="s">
        <v>2208</v>
      </c>
      <c r="G72" s="49" t="s">
        <v>2209</v>
      </c>
      <c r="H72" s="49" t="e">
        <v>#VALUE!</v>
      </c>
      <c r="I72" s="49">
        <v>0</v>
      </c>
      <c r="J72" s="49" t="s">
        <v>278</v>
      </c>
      <c r="K72" s="276">
        <v>43864</v>
      </c>
      <c r="L72" s="49" t="s">
        <v>255</v>
      </c>
      <c r="M72" s="49" t="s">
        <v>336</v>
      </c>
      <c r="N72" s="49" t="s">
        <v>3762</v>
      </c>
    </row>
    <row r="73" spans="1:14" ht="15" customHeight="1" x14ac:dyDescent="0.25">
      <c r="A73" s="49">
        <v>72</v>
      </c>
      <c r="B73" s="62">
        <v>43864.598692129628</v>
      </c>
      <c r="C73" s="49" t="s">
        <v>493</v>
      </c>
      <c r="D73" s="49" t="s">
        <v>725</v>
      </c>
      <c r="E73" s="49" t="s">
        <v>726</v>
      </c>
      <c r="F73" s="49" t="s">
        <v>825</v>
      </c>
      <c r="G73" s="49" t="s">
        <v>2210</v>
      </c>
      <c r="H73" s="49" t="e">
        <v>#VALUE!</v>
      </c>
      <c r="I73" s="49">
        <v>0</v>
      </c>
      <c r="J73" s="49" t="s">
        <v>278</v>
      </c>
      <c r="K73" s="276">
        <v>43864</v>
      </c>
      <c r="L73" s="49" t="s">
        <v>255</v>
      </c>
      <c r="M73" s="49" t="s">
        <v>255</v>
      </c>
      <c r="N73" s="49" t="s">
        <v>3762</v>
      </c>
    </row>
    <row r="74" spans="1:14" ht="15" customHeight="1" x14ac:dyDescent="0.25">
      <c r="A74" s="49">
        <v>73</v>
      </c>
      <c r="B74" s="62">
        <v>43864.616064814814</v>
      </c>
      <c r="C74" s="49" t="s">
        <v>215</v>
      </c>
      <c r="D74" s="49" t="s">
        <v>778</v>
      </c>
      <c r="E74" s="49" t="s">
        <v>791</v>
      </c>
      <c r="F74" s="49" t="s">
        <v>721</v>
      </c>
      <c r="G74" s="49" t="s">
        <v>2211</v>
      </c>
      <c r="H74" s="49" t="e">
        <v>#VALUE!</v>
      </c>
      <c r="I74" s="49">
        <v>0</v>
      </c>
      <c r="J74" s="49" t="s">
        <v>82</v>
      </c>
      <c r="K74" s="276">
        <v>43864</v>
      </c>
      <c r="L74" s="49" t="s">
        <v>255</v>
      </c>
      <c r="M74" s="49" t="s">
        <v>3581</v>
      </c>
      <c r="N74" s="49" t="s">
        <v>3762</v>
      </c>
    </row>
    <row r="75" spans="1:14" ht="15" customHeight="1" x14ac:dyDescent="0.25">
      <c r="A75" s="49">
        <v>74</v>
      </c>
      <c r="B75" s="62">
        <v>43864.61917824074</v>
      </c>
      <c r="C75" s="49" t="s">
        <v>134</v>
      </c>
      <c r="D75" s="49" t="s">
        <v>287</v>
      </c>
      <c r="E75" s="49" t="s">
        <v>695</v>
      </c>
      <c r="F75" s="49" t="s">
        <v>831</v>
      </c>
      <c r="G75" s="49" t="s">
        <v>2212</v>
      </c>
      <c r="H75" s="49" t="e">
        <v>#VALUE!</v>
      </c>
      <c r="I75" s="49">
        <v>0</v>
      </c>
      <c r="J75" s="49" t="s">
        <v>82</v>
      </c>
      <c r="K75" s="276">
        <v>43864</v>
      </c>
      <c r="L75" s="49" t="s">
        <v>255</v>
      </c>
      <c r="M75" s="49" t="s">
        <v>3600</v>
      </c>
      <c r="N75" s="49" t="s">
        <v>3762</v>
      </c>
    </row>
    <row r="76" spans="1:14" ht="15" customHeight="1" x14ac:dyDescent="0.25">
      <c r="A76" s="49">
        <v>75</v>
      </c>
      <c r="B76" s="62">
        <v>43864.620254629626</v>
      </c>
      <c r="C76" s="49" t="s">
        <v>178</v>
      </c>
      <c r="D76" s="49" t="s">
        <v>832</v>
      </c>
      <c r="E76" s="49" t="s">
        <v>695</v>
      </c>
      <c r="F76" s="49" t="s">
        <v>833</v>
      </c>
      <c r="G76" s="49" t="s">
        <v>2213</v>
      </c>
      <c r="H76" s="49" t="e">
        <v>#VALUE!</v>
      </c>
      <c r="I76" s="49">
        <v>0</v>
      </c>
      <c r="J76" s="49" t="s">
        <v>82</v>
      </c>
      <c r="K76" s="276">
        <v>43864</v>
      </c>
      <c r="L76" s="49" t="s">
        <v>255</v>
      </c>
      <c r="M76" s="49" t="s">
        <v>317</v>
      </c>
      <c r="N76" s="49" t="s">
        <v>3762</v>
      </c>
    </row>
    <row r="77" spans="1:14" ht="15" customHeight="1" x14ac:dyDescent="0.25">
      <c r="A77" s="49">
        <v>76</v>
      </c>
      <c r="B77" s="62">
        <v>43864.621238425927</v>
      </c>
      <c r="C77" s="49" t="s">
        <v>215</v>
      </c>
      <c r="D77" s="49" t="s">
        <v>834</v>
      </c>
      <c r="E77" s="49" t="s">
        <v>695</v>
      </c>
      <c r="F77" s="49" t="s">
        <v>835</v>
      </c>
      <c r="G77" s="49" t="s">
        <v>2214</v>
      </c>
      <c r="H77" s="49" t="e">
        <v>#VALUE!</v>
      </c>
      <c r="I77" s="49">
        <v>0</v>
      </c>
      <c r="J77" s="49" t="s">
        <v>82</v>
      </c>
      <c r="K77" s="276">
        <v>43864</v>
      </c>
      <c r="L77" s="49" t="s">
        <v>255</v>
      </c>
      <c r="M77" s="49" t="s">
        <v>3601</v>
      </c>
      <c r="N77" s="49" t="s">
        <v>3762</v>
      </c>
    </row>
    <row r="78" spans="1:14" ht="15" customHeight="1" x14ac:dyDescent="0.25">
      <c r="A78" s="49">
        <v>77</v>
      </c>
      <c r="B78" s="62">
        <v>43864.628564814811</v>
      </c>
      <c r="C78" s="49" t="s">
        <v>215</v>
      </c>
      <c r="D78" s="49" t="s">
        <v>829</v>
      </c>
      <c r="E78" s="49" t="s">
        <v>695</v>
      </c>
      <c r="F78" s="49" t="s">
        <v>836</v>
      </c>
      <c r="G78" s="49" t="s">
        <v>2215</v>
      </c>
      <c r="H78" s="49" t="e">
        <v>#VALUE!</v>
      </c>
      <c r="I78" s="49">
        <v>0</v>
      </c>
      <c r="J78" s="49" t="s">
        <v>82</v>
      </c>
      <c r="K78" s="276">
        <v>43864</v>
      </c>
      <c r="L78" s="49" t="s">
        <v>255</v>
      </c>
      <c r="M78" s="49" t="s">
        <v>3601</v>
      </c>
      <c r="N78" s="49" t="s">
        <v>3762</v>
      </c>
    </row>
    <row r="79" spans="1:14" ht="15" customHeight="1" x14ac:dyDescent="0.25">
      <c r="A79" s="49">
        <v>78</v>
      </c>
      <c r="B79" s="62">
        <v>43864.634745370371</v>
      </c>
      <c r="C79" s="49" t="s">
        <v>215</v>
      </c>
      <c r="D79" s="49" t="s">
        <v>829</v>
      </c>
      <c r="E79" s="49" t="s">
        <v>838</v>
      </c>
      <c r="F79" s="49" t="s">
        <v>836</v>
      </c>
      <c r="G79" s="49" t="s">
        <v>2216</v>
      </c>
      <c r="H79" s="49" t="e">
        <v>#VALUE!</v>
      </c>
      <c r="I79" s="49">
        <v>0</v>
      </c>
      <c r="J79" s="49" t="s">
        <v>82</v>
      </c>
      <c r="K79" s="276">
        <v>43864</v>
      </c>
      <c r="L79" s="49" t="s">
        <v>255</v>
      </c>
      <c r="M79" s="49" t="s">
        <v>3601</v>
      </c>
      <c r="N79" s="49" t="s">
        <v>3762</v>
      </c>
    </row>
    <row r="80" spans="1:14" ht="15" customHeight="1" x14ac:dyDescent="0.25">
      <c r="A80" s="49">
        <v>79</v>
      </c>
      <c r="B80" s="62">
        <v>43864.638391203705</v>
      </c>
      <c r="C80" s="49" t="s">
        <v>187</v>
      </c>
      <c r="D80" s="49" t="s">
        <v>355</v>
      </c>
      <c r="E80" s="49" t="s">
        <v>817</v>
      </c>
      <c r="F80" s="49" t="s">
        <v>798</v>
      </c>
      <c r="G80" s="49" t="s">
        <v>2217</v>
      </c>
      <c r="H80" s="49" t="s">
        <v>3369</v>
      </c>
      <c r="I80" s="49">
        <v>7</v>
      </c>
      <c r="J80" s="49" t="s">
        <v>82</v>
      </c>
      <c r="K80" s="276">
        <v>43864</v>
      </c>
      <c r="L80" s="49" t="s">
        <v>3493</v>
      </c>
      <c r="M80" s="49" t="s">
        <v>3593</v>
      </c>
      <c r="N80" s="49" t="s">
        <v>3762</v>
      </c>
    </row>
    <row r="81" spans="1:14" ht="15" customHeight="1" x14ac:dyDescent="0.25">
      <c r="A81" s="49">
        <v>80</v>
      </c>
      <c r="B81" s="62">
        <v>43864.643969907411</v>
      </c>
      <c r="C81" s="49" t="s">
        <v>175</v>
      </c>
      <c r="D81" s="49" t="s">
        <v>600</v>
      </c>
      <c r="E81" s="49" t="s">
        <v>839</v>
      </c>
      <c r="F81" s="49" t="s">
        <v>746</v>
      </c>
      <c r="G81" s="49" t="s">
        <v>2218</v>
      </c>
      <c r="H81" s="49" t="e">
        <v>#VALUE!</v>
      </c>
      <c r="I81" s="49">
        <v>0</v>
      </c>
      <c r="J81" s="49" t="s">
        <v>82</v>
      </c>
      <c r="K81" s="276">
        <v>43864</v>
      </c>
      <c r="L81" s="49" t="s">
        <v>255</v>
      </c>
      <c r="M81" s="49" t="s">
        <v>609</v>
      </c>
      <c r="N81" s="49" t="s">
        <v>3762</v>
      </c>
    </row>
    <row r="82" spans="1:14" ht="15" customHeight="1" x14ac:dyDescent="0.25">
      <c r="A82" s="49">
        <v>81</v>
      </c>
      <c r="B82" s="62">
        <v>43864.650613425925</v>
      </c>
      <c r="C82" s="49" t="s">
        <v>196</v>
      </c>
      <c r="D82" s="49" t="s">
        <v>378</v>
      </c>
      <c r="E82" s="49" t="s">
        <v>695</v>
      </c>
      <c r="F82" s="49" t="s">
        <v>840</v>
      </c>
      <c r="G82" s="49" t="s">
        <v>2219</v>
      </c>
      <c r="H82" s="49" t="s">
        <v>3370</v>
      </c>
      <c r="I82" s="49">
        <v>4</v>
      </c>
      <c r="J82" s="49" t="s">
        <v>82</v>
      </c>
      <c r="K82" s="276">
        <v>43864</v>
      </c>
      <c r="L82" s="49" t="s">
        <v>276</v>
      </c>
      <c r="M82" s="49" t="s">
        <v>604</v>
      </c>
      <c r="N82" s="49" t="s">
        <v>3762</v>
      </c>
    </row>
    <row r="83" spans="1:14" ht="15" customHeight="1" x14ac:dyDescent="0.25">
      <c r="A83" s="49">
        <v>82</v>
      </c>
      <c r="B83" s="62">
        <v>43864.657858796294</v>
      </c>
      <c r="C83" s="49" t="s">
        <v>784</v>
      </c>
      <c r="D83" s="49" t="s">
        <v>785</v>
      </c>
      <c r="E83" s="49" t="s">
        <v>786</v>
      </c>
      <c r="F83" s="49" t="s">
        <v>841</v>
      </c>
      <c r="G83" s="49" t="s">
        <v>2220</v>
      </c>
      <c r="H83" s="49" t="s">
        <v>3371</v>
      </c>
      <c r="I83" s="49">
        <v>4.5</v>
      </c>
      <c r="J83" s="49" t="e">
        <v>#N/A</v>
      </c>
      <c r="K83" s="276">
        <v>43864</v>
      </c>
      <c r="L83" s="49" t="s">
        <v>3494</v>
      </c>
      <c r="M83" s="49" t="s">
        <v>3595</v>
      </c>
      <c r="N83" s="49" t="s">
        <v>3762</v>
      </c>
    </row>
    <row r="84" spans="1:14" ht="15" customHeight="1" x14ac:dyDescent="0.25">
      <c r="A84" s="49">
        <v>83</v>
      </c>
      <c r="B84" s="62">
        <v>43864.672002314815</v>
      </c>
      <c r="C84" s="49" t="s">
        <v>134</v>
      </c>
      <c r="D84" s="49" t="s">
        <v>287</v>
      </c>
      <c r="E84" s="49" t="s">
        <v>695</v>
      </c>
      <c r="F84" s="49" t="s">
        <v>846</v>
      </c>
      <c r="G84" s="49" t="s">
        <v>2221</v>
      </c>
      <c r="H84" s="49" t="s">
        <v>3372</v>
      </c>
      <c r="I84" s="49">
        <v>1</v>
      </c>
      <c r="J84" s="49" t="s">
        <v>82</v>
      </c>
      <c r="K84" s="276">
        <v>43864</v>
      </c>
      <c r="L84" s="49" t="s">
        <v>3495</v>
      </c>
      <c r="M84" s="49" t="s">
        <v>3600</v>
      </c>
      <c r="N84" s="49" t="s">
        <v>3762</v>
      </c>
    </row>
    <row r="85" spans="1:14" ht="15" customHeight="1" x14ac:dyDescent="0.25">
      <c r="A85" s="49">
        <v>84</v>
      </c>
      <c r="B85" s="62">
        <v>43864.676134259258</v>
      </c>
      <c r="C85" s="49" t="s">
        <v>213</v>
      </c>
      <c r="D85" s="49" t="s">
        <v>847</v>
      </c>
      <c r="E85" s="49" t="s">
        <v>848</v>
      </c>
      <c r="F85" s="49" t="s">
        <v>849</v>
      </c>
      <c r="G85" s="49" t="s">
        <v>2222</v>
      </c>
      <c r="H85" s="49" t="s">
        <v>3373</v>
      </c>
      <c r="I85" s="49">
        <v>1</v>
      </c>
      <c r="J85" s="49" t="s">
        <v>82</v>
      </c>
      <c r="K85" s="276">
        <v>43864</v>
      </c>
      <c r="L85" s="49" t="s">
        <v>3496</v>
      </c>
      <c r="M85" s="49" t="s">
        <v>255</v>
      </c>
      <c r="N85" s="49" t="s">
        <v>3762</v>
      </c>
    </row>
    <row r="86" spans="1:14" ht="15" customHeight="1" x14ac:dyDescent="0.25">
      <c r="A86" s="49">
        <v>85</v>
      </c>
      <c r="B86" s="62">
        <v>43864.68041666667</v>
      </c>
      <c r="C86" s="49" t="s">
        <v>215</v>
      </c>
      <c r="D86" s="49" t="s">
        <v>850</v>
      </c>
      <c r="E86" s="49" t="s">
        <v>851</v>
      </c>
      <c r="F86" s="49" t="s">
        <v>852</v>
      </c>
      <c r="G86" s="49" t="s">
        <v>2223</v>
      </c>
      <c r="H86" s="49" t="e">
        <v>#VALUE!</v>
      </c>
      <c r="I86" s="49">
        <v>0</v>
      </c>
      <c r="J86" s="49" t="s">
        <v>82</v>
      </c>
      <c r="K86" s="276">
        <v>43864</v>
      </c>
      <c r="L86" s="49" t="s">
        <v>255</v>
      </c>
      <c r="M86" s="49" t="s">
        <v>3602</v>
      </c>
      <c r="N86" s="49" t="s">
        <v>3762</v>
      </c>
    </row>
    <row r="87" spans="1:14" ht="15" customHeight="1" x14ac:dyDescent="0.25">
      <c r="A87" s="49">
        <v>86</v>
      </c>
      <c r="B87" s="62">
        <v>43864.687164351853</v>
      </c>
      <c r="C87" s="49" t="s">
        <v>215</v>
      </c>
      <c r="D87" s="49" t="s">
        <v>844</v>
      </c>
      <c r="E87" s="49" t="s">
        <v>853</v>
      </c>
      <c r="F87" s="49" t="s">
        <v>854</v>
      </c>
      <c r="G87" s="49" t="s">
        <v>2224</v>
      </c>
      <c r="H87" s="49" t="e">
        <v>#VALUE!</v>
      </c>
      <c r="I87" s="49">
        <v>0</v>
      </c>
      <c r="J87" s="49" t="s">
        <v>82</v>
      </c>
      <c r="K87" s="276">
        <v>43864</v>
      </c>
      <c r="L87" s="49" t="s">
        <v>255</v>
      </c>
      <c r="M87" s="49" t="s">
        <v>255</v>
      </c>
      <c r="N87" s="49" t="s">
        <v>3762</v>
      </c>
    </row>
    <row r="88" spans="1:14" ht="15" customHeight="1" x14ac:dyDescent="0.25">
      <c r="A88" s="49">
        <v>87</v>
      </c>
      <c r="B88" s="62">
        <v>43864.689687500002</v>
      </c>
      <c r="C88" s="49" t="s">
        <v>284</v>
      </c>
      <c r="D88" s="49" t="s">
        <v>855</v>
      </c>
      <c r="E88" s="49" t="s">
        <v>856</v>
      </c>
      <c r="F88" s="49" t="s">
        <v>857</v>
      </c>
      <c r="G88" s="49" t="s">
        <v>2225</v>
      </c>
      <c r="H88" s="49" t="s">
        <v>3374</v>
      </c>
      <c r="I88" s="49">
        <v>1.5</v>
      </c>
      <c r="J88" s="49" t="s">
        <v>278</v>
      </c>
      <c r="K88" s="276">
        <v>43864</v>
      </c>
      <c r="L88" s="49" t="s">
        <v>3497</v>
      </c>
      <c r="M88" s="49" t="s">
        <v>3603</v>
      </c>
      <c r="N88" s="49" t="s">
        <v>3762</v>
      </c>
    </row>
    <row r="89" spans="1:14" ht="15" customHeight="1" x14ac:dyDescent="0.25">
      <c r="A89" s="49">
        <v>88</v>
      </c>
      <c r="B89" s="62">
        <v>43864.692129629628</v>
      </c>
      <c r="C89" s="49" t="s">
        <v>215</v>
      </c>
      <c r="D89" s="49" t="s">
        <v>858</v>
      </c>
      <c r="E89" s="49" t="s">
        <v>695</v>
      </c>
      <c r="F89" s="49" t="s">
        <v>859</v>
      </c>
      <c r="G89" s="49" t="s">
        <v>2226</v>
      </c>
      <c r="H89" s="49" t="e">
        <v>#VALUE!</v>
      </c>
      <c r="I89" s="49">
        <v>0</v>
      </c>
      <c r="J89" s="49" t="s">
        <v>82</v>
      </c>
      <c r="K89" s="276">
        <v>43864</v>
      </c>
      <c r="L89" s="49" t="s">
        <v>255</v>
      </c>
      <c r="M89" s="49" t="s">
        <v>2141</v>
      </c>
      <c r="N89" s="49" t="s">
        <v>3762</v>
      </c>
    </row>
    <row r="90" spans="1:14" ht="15" customHeight="1" x14ac:dyDescent="0.25">
      <c r="A90" s="49">
        <v>89</v>
      </c>
      <c r="B90" s="62">
        <v>43864.700624999998</v>
      </c>
      <c r="C90" s="49" t="s">
        <v>200</v>
      </c>
      <c r="D90" s="49" t="s">
        <v>346</v>
      </c>
      <c r="E90" s="49" t="s">
        <v>695</v>
      </c>
      <c r="F90" s="49" t="s">
        <v>860</v>
      </c>
      <c r="G90" s="49" t="s">
        <v>2227</v>
      </c>
      <c r="H90" s="49" t="s">
        <v>3375</v>
      </c>
      <c r="I90" s="49">
        <v>3.5</v>
      </c>
      <c r="J90" s="49" t="s">
        <v>82</v>
      </c>
      <c r="K90" s="276">
        <v>43864</v>
      </c>
      <c r="L90" s="49" t="s">
        <v>349</v>
      </c>
      <c r="M90" s="49" t="s">
        <v>348</v>
      </c>
      <c r="N90" s="49" t="s">
        <v>3762</v>
      </c>
    </row>
    <row r="91" spans="1:14" ht="15" customHeight="1" x14ac:dyDescent="0.25">
      <c r="A91" s="49">
        <v>90</v>
      </c>
      <c r="B91" s="62">
        <v>43864.709062499998</v>
      </c>
      <c r="C91" s="49" t="s">
        <v>160</v>
      </c>
      <c r="D91" s="49" t="s">
        <v>861</v>
      </c>
      <c r="E91" s="49" t="s">
        <v>738</v>
      </c>
      <c r="F91" s="49" t="s">
        <v>862</v>
      </c>
      <c r="G91" s="49" t="s">
        <v>2228</v>
      </c>
      <c r="H91" s="49" t="s">
        <v>3365</v>
      </c>
      <c r="I91" s="49">
        <v>4.5</v>
      </c>
      <c r="J91" s="49" t="s">
        <v>82</v>
      </c>
      <c r="K91" s="276">
        <v>43864</v>
      </c>
      <c r="L91" s="49" t="s">
        <v>320</v>
      </c>
      <c r="M91" s="49" t="s">
        <v>342</v>
      </c>
      <c r="N91" s="49" t="s">
        <v>3762</v>
      </c>
    </row>
    <row r="92" spans="1:14" ht="15" customHeight="1" x14ac:dyDescent="0.25">
      <c r="A92" s="49">
        <v>91</v>
      </c>
      <c r="B92" s="62">
        <v>43864.714178240742</v>
      </c>
      <c r="C92" s="49" t="s">
        <v>175</v>
      </c>
      <c r="D92" s="49" t="s">
        <v>703</v>
      </c>
      <c r="E92" s="49" t="s">
        <v>791</v>
      </c>
      <c r="F92" s="49" t="s">
        <v>863</v>
      </c>
      <c r="G92" s="49" t="s">
        <v>2229</v>
      </c>
      <c r="H92" s="49" t="e">
        <v>#VALUE!</v>
      </c>
      <c r="I92" s="49">
        <v>0</v>
      </c>
      <c r="J92" s="49" t="s">
        <v>82</v>
      </c>
      <c r="K92" s="276">
        <v>43864</v>
      </c>
      <c r="L92" s="49" t="s">
        <v>255</v>
      </c>
      <c r="M92" s="49" t="s">
        <v>3583</v>
      </c>
      <c r="N92" s="49" t="s">
        <v>3762</v>
      </c>
    </row>
    <row r="93" spans="1:14" ht="15" customHeight="1" x14ac:dyDescent="0.25">
      <c r="A93" s="49">
        <v>92</v>
      </c>
      <c r="B93" s="62">
        <v>43864.719317129631</v>
      </c>
      <c r="C93" s="49" t="s">
        <v>289</v>
      </c>
      <c r="D93" s="49" t="s">
        <v>865</v>
      </c>
      <c r="E93" s="49" t="s">
        <v>866</v>
      </c>
      <c r="F93" s="49" t="s">
        <v>867</v>
      </c>
      <c r="G93" s="49" t="s">
        <v>2230</v>
      </c>
      <c r="H93" s="49" t="e">
        <v>#VALUE!</v>
      </c>
      <c r="I93" s="49">
        <v>0</v>
      </c>
      <c r="J93" s="49" t="s">
        <v>278</v>
      </c>
      <c r="K93" s="276">
        <v>43864</v>
      </c>
      <c r="L93" s="49" t="s">
        <v>255</v>
      </c>
      <c r="M93" s="49" t="s">
        <v>255</v>
      </c>
      <c r="N93" s="49" t="s">
        <v>3762</v>
      </c>
    </row>
    <row r="94" spans="1:14" ht="15" customHeight="1" x14ac:dyDescent="0.25">
      <c r="A94" s="49">
        <v>93</v>
      </c>
      <c r="B94" s="62">
        <v>43864.720127314817</v>
      </c>
      <c r="C94" s="49" t="s">
        <v>215</v>
      </c>
      <c r="D94" s="49" t="s">
        <v>868</v>
      </c>
      <c r="E94" s="49" t="s">
        <v>695</v>
      </c>
      <c r="F94" s="49" t="s">
        <v>869</v>
      </c>
      <c r="G94" s="49" t="s">
        <v>2231</v>
      </c>
      <c r="H94" s="49" t="e">
        <v>#VALUE!</v>
      </c>
      <c r="I94" s="49">
        <v>0</v>
      </c>
      <c r="J94" s="49" t="s">
        <v>82</v>
      </c>
      <c r="K94" s="276">
        <v>43864</v>
      </c>
      <c r="L94" s="49" t="s">
        <v>255</v>
      </c>
      <c r="M94" s="49" t="s">
        <v>3604</v>
      </c>
      <c r="N94" s="49" t="s">
        <v>3762</v>
      </c>
    </row>
    <row r="95" spans="1:14" ht="15" customHeight="1" x14ac:dyDescent="0.25">
      <c r="A95" s="49">
        <v>94</v>
      </c>
      <c r="B95" s="62">
        <v>43864.73128472222</v>
      </c>
      <c r="C95" s="49" t="s">
        <v>165</v>
      </c>
      <c r="D95" s="49" t="s">
        <v>309</v>
      </c>
      <c r="E95" s="49" t="s">
        <v>695</v>
      </c>
      <c r="F95" s="49" t="s">
        <v>870</v>
      </c>
      <c r="G95" s="49" t="s">
        <v>2232</v>
      </c>
      <c r="H95" s="49" t="s">
        <v>3376</v>
      </c>
      <c r="I95" s="49">
        <v>5</v>
      </c>
      <c r="J95" s="49" t="s">
        <v>82</v>
      </c>
      <c r="K95" s="276">
        <v>43864</v>
      </c>
      <c r="L95" s="49" t="s">
        <v>310</v>
      </c>
      <c r="M95" s="49" t="s">
        <v>3597</v>
      </c>
      <c r="N95" s="49" t="s">
        <v>3762</v>
      </c>
    </row>
    <row r="96" spans="1:14" ht="15" customHeight="1" x14ac:dyDescent="0.25">
      <c r="A96" s="49">
        <v>95</v>
      </c>
      <c r="B96" s="62">
        <v>43864.745370370372</v>
      </c>
      <c r="C96" s="49" t="s">
        <v>162</v>
      </c>
      <c r="D96" s="63" t="s">
        <v>760</v>
      </c>
      <c r="E96" s="49" t="s">
        <v>761</v>
      </c>
      <c r="F96" s="49" t="s">
        <v>821</v>
      </c>
      <c r="G96" s="49" t="s">
        <v>2233</v>
      </c>
      <c r="H96" s="49" t="e">
        <v>#VALUE!</v>
      </c>
      <c r="I96" s="49">
        <v>0</v>
      </c>
      <c r="J96" s="49" t="s">
        <v>82</v>
      </c>
      <c r="K96" s="276">
        <v>43864</v>
      </c>
      <c r="L96" s="49" t="s">
        <v>255</v>
      </c>
      <c r="M96" s="49" t="s">
        <v>3592</v>
      </c>
      <c r="N96" s="49" t="s">
        <v>3762</v>
      </c>
    </row>
    <row r="97" spans="1:14" ht="15" customHeight="1" x14ac:dyDescent="0.25">
      <c r="A97" s="49">
        <v>96</v>
      </c>
      <c r="B97" s="62">
        <v>43864.761365740742</v>
      </c>
      <c r="C97" s="49" t="s">
        <v>290</v>
      </c>
      <c r="D97" s="49" t="s">
        <v>872</v>
      </c>
      <c r="E97" s="49" t="s">
        <v>695</v>
      </c>
      <c r="F97" s="49" t="s">
        <v>873</v>
      </c>
      <c r="G97" s="49" t="s">
        <v>2234</v>
      </c>
      <c r="H97" s="49" t="e">
        <v>#VALUE!</v>
      </c>
      <c r="I97" s="49">
        <v>0</v>
      </c>
      <c r="J97" s="49" t="s">
        <v>254</v>
      </c>
      <c r="K97" s="276">
        <v>43864</v>
      </c>
      <c r="L97" s="49" t="s">
        <v>255</v>
      </c>
      <c r="M97" s="49" t="s">
        <v>3605</v>
      </c>
      <c r="N97" s="49" t="s">
        <v>3762</v>
      </c>
    </row>
    <row r="98" spans="1:14" ht="15" customHeight="1" x14ac:dyDescent="0.25">
      <c r="A98" s="49">
        <v>97</v>
      </c>
      <c r="B98" s="62">
        <v>43864.764502314814</v>
      </c>
      <c r="C98" s="49" t="s">
        <v>290</v>
      </c>
      <c r="D98" s="49" t="s">
        <v>719</v>
      </c>
      <c r="E98" s="49" t="s">
        <v>874</v>
      </c>
      <c r="F98" s="49" t="s">
        <v>875</v>
      </c>
      <c r="G98" s="49" t="s">
        <v>2235</v>
      </c>
      <c r="H98" s="49" t="e">
        <v>#VALUE!</v>
      </c>
      <c r="I98" s="49">
        <v>0</v>
      </c>
      <c r="J98" s="49" t="s">
        <v>254</v>
      </c>
      <c r="K98" s="276">
        <v>43864</v>
      </c>
      <c r="L98" s="49" t="s">
        <v>255</v>
      </c>
      <c r="M98" s="49" t="s">
        <v>3587</v>
      </c>
      <c r="N98" s="49" t="s">
        <v>3762</v>
      </c>
    </row>
    <row r="99" spans="1:14" ht="15" customHeight="1" x14ac:dyDescent="0.25">
      <c r="A99" s="49">
        <v>98</v>
      </c>
      <c r="B99" s="62">
        <v>43864.771354166667</v>
      </c>
      <c r="C99" s="49" t="s">
        <v>263</v>
      </c>
      <c r="D99" s="49" t="s">
        <v>879</v>
      </c>
      <c r="E99" s="49" t="s">
        <v>695</v>
      </c>
      <c r="F99" s="49" t="s">
        <v>721</v>
      </c>
      <c r="G99" s="49" t="s">
        <v>2236</v>
      </c>
      <c r="H99" s="49" t="e">
        <v>#VALUE!</v>
      </c>
      <c r="I99" s="49">
        <v>0</v>
      </c>
      <c r="J99" s="49" t="s">
        <v>254</v>
      </c>
      <c r="K99" s="276">
        <v>43864</v>
      </c>
      <c r="L99" s="49" t="s">
        <v>255</v>
      </c>
      <c r="M99" s="49" t="s">
        <v>3581</v>
      </c>
      <c r="N99" s="49" t="s">
        <v>3762</v>
      </c>
    </row>
    <row r="100" spans="1:14" ht="15" customHeight="1" x14ac:dyDescent="0.25">
      <c r="A100" s="49">
        <v>99</v>
      </c>
      <c r="B100" s="62">
        <v>43864.772083333337</v>
      </c>
      <c r="C100" s="49" t="s">
        <v>213</v>
      </c>
      <c r="D100" s="49" t="s">
        <v>847</v>
      </c>
      <c r="E100" s="49" t="s">
        <v>880</v>
      </c>
      <c r="F100" s="49" t="s">
        <v>849</v>
      </c>
      <c r="G100" s="49" t="s">
        <v>2237</v>
      </c>
      <c r="H100" s="49" t="s">
        <v>3373</v>
      </c>
      <c r="I100" s="49">
        <v>2</v>
      </c>
      <c r="J100" s="49" t="s">
        <v>82</v>
      </c>
      <c r="K100" s="276">
        <v>43864</v>
      </c>
      <c r="L100" s="49" t="s">
        <v>3496</v>
      </c>
      <c r="M100" s="49" t="s">
        <v>255</v>
      </c>
      <c r="N100" s="49" t="s">
        <v>3762</v>
      </c>
    </row>
    <row r="101" spans="1:14" ht="15" customHeight="1" x14ac:dyDescent="0.25">
      <c r="A101" s="49">
        <v>100</v>
      </c>
      <c r="B101" s="62">
        <v>43864.772812499999</v>
      </c>
      <c r="C101" s="49" t="s">
        <v>289</v>
      </c>
      <c r="D101" s="49" t="s">
        <v>865</v>
      </c>
      <c r="E101" s="49" t="s">
        <v>866</v>
      </c>
      <c r="F101" s="49" t="s">
        <v>881</v>
      </c>
      <c r="G101" s="49" t="s">
        <v>2238</v>
      </c>
      <c r="H101" s="49" t="e">
        <v>#VALUE!</v>
      </c>
      <c r="I101" s="49">
        <v>0</v>
      </c>
      <c r="J101" s="49" t="s">
        <v>278</v>
      </c>
      <c r="K101" s="276">
        <v>43864</v>
      </c>
      <c r="L101" s="49" t="s">
        <v>255</v>
      </c>
      <c r="M101" s="49" t="s">
        <v>255</v>
      </c>
      <c r="N101" s="49" t="s">
        <v>3762</v>
      </c>
    </row>
    <row r="102" spans="1:14" ht="15" customHeight="1" x14ac:dyDescent="0.25">
      <c r="A102" s="49">
        <v>101</v>
      </c>
      <c r="B102" s="62">
        <v>43864.772777777776</v>
      </c>
      <c r="C102" s="49" t="s">
        <v>166</v>
      </c>
      <c r="D102" s="63" t="s">
        <v>752</v>
      </c>
      <c r="E102" s="49" t="s">
        <v>882</v>
      </c>
      <c r="F102" s="49" t="s">
        <v>754</v>
      </c>
      <c r="G102" s="49" t="s">
        <v>2239</v>
      </c>
      <c r="H102" s="49" t="s">
        <v>3377</v>
      </c>
      <c r="I102" s="49">
        <v>7</v>
      </c>
      <c r="J102" s="49" t="s">
        <v>82</v>
      </c>
      <c r="K102" s="276">
        <v>43864</v>
      </c>
      <c r="L102" s="49" t="s">
        <v>301</v>
      </c>
      <c r="M102" s="49" t="s">
        <v>302</v>
      </c>
      <c r="N102" s="49" t="s">
        <v>3762</v>
      </c>
    </row>
    <row r="103" spans="1:14" ht="15" customHeight="1" x14ac:dyDescent="0.25">
      <c r="A103" s="49">
        <v>102</v>
      </c>
      <c r="B103" s="62">
        <v>43864.773009259261</v>
      </c>
      <c r="C103" s="49" t="s">
        <v>262</v>
      </c>
      <c r="D103" s="49" t="s">
        <v>730</v>
      </c>
      <c r="E103" s="49" t="s">
        <v>883</v>
      </c>
      <c r="F103" s="49" t="s">
        <v>732</v>
      </c>
      <c r="G103" s="49" t="s">
        <v>2240</v>
      </c>
      <c r="H103" s="49" t="e">
        <v>#VALUE!</v>
      </c>
      <c r="I103" s="49">
        <v>0</v>
      </c>
      <c r="J103" s="49" t="s">
        <v>254</v>
      </c>
      <c r="K103" s="276">
        <v>43864</v>
      </c>
      <c r="L103" s="49" t="s">
        <v>255</v>
      </c>
      <c r="M103" s="49" t="s">
        <v>335</v>
      </c>
      <c r="N103" s="49" t="s">
        <v>3762</v>
      </c>
    </row>
    <row r="104" spans="1:14" ht="15" customHeight="1" x14ac:dyDescent="0.25">
      <c r="A104" s="49">
        <v>103</v>
      </c>
      <c r="B104" s="62">
        <v>43864.780335648145</v>
      </c>
      <c r="C104" s="49" t="s">
        <v>261</v>
      </c>
      <c r="D104" s="49" t="s">
        <v>884</v>
      </c>
      <c r="E104" s="49" t="s">
        <v>806</v>
      </c>
      <c r="F104" s="49" t="s">
        <v>807</v>
      </c>
      <c r="G104" s="49" t="s">
        <v>2241</v>
      </c>
      <c r="H104" s="49" t="e">
        <v>#VALUE!</v>
      </c>
      <c r="I104" s="49">
        <v>0</v>
      </c>
      <c r="J104" s="49" t="s">
        <v>254</v>
      </c>
      <c r="K104" s="276">
        <v>43864</v>
      </c>
      <c r="L104" s="49" t="s">
        <v>255</v>
      </c>
      <c r="M104" s="49" t="s">
        <v>255</v>
      </c>
      <c r="N104" s="49" t="s">
        <v>3762</v>
      </c>
    </row>
    <row r="105" spans="1:14" ht="15" customHeight="1" x14ac:dyDescent="0.25">
      <c r="A105" s="49">
        <v>104</v>
      </c>
      <c r="B105" s="62">
        <v>43864.782743055555</v>
      </c>
      <c r="C105" s="49" t="s">
        <v>275</v>
      </c>
      <c r="D105" s="49" t="s">
        <v>383</v>
      </c>
      <c r="E105" s="49" t="s">
        <v>695</v>
      </c>
      <c r="F105" s="49" t="s">
        <v>885</v>
      </c>
      <c r="G105" s="49" t="s">
        <v>2242</v>
      </c>
      <c r="H105" s="49" t="s">
        <v>3364</v>
      </c>
      <c r="I105" s="49">
        <v>6</v>
      </c>
      <c r="J105" s="49" t="s">
        <v>82</v>
      </c>
      <c r="K105" s="276">
        <v>43864</v>
      </c>
      <c r="L105" s="49" t="s">
        <v>603</v>
      </c>
      <c r="M105" s="49" t="s">
        <v>3591</v>
      </c>
      <c r="N105" s="49" t="s">
        <v>3762</v>
      </c>
    </row>
    <row r="106" spans="1:14" ht="15" customHeight="1" x14ac:dyDescent="0.25">
      <c r="A106" s="49">
        <v>105</v>
      </c>
      <c r="B106" s="62">
        <v>43864.788472222222</v>
      </c>
      <c r="C106" s="49" t="s">
        <v>296</v>
      </c>
      <c r="D106" s="49" t="s">
        <v>834</v>
      </c>
      <c r="E106" s="49" t="s">
        <v>695</v>
      </c>
      <c r="F106" s="49" t="s">
        <v>835</v>
      </c>
      <c r="G106" s="49" t="s">
        <v>2243</v>
      </c>
      <c r="H106" s="49" t="e">
        <v>#VALUE!</v>
      </c>
      <c r="I106" s="49">
        <v>0</v>
      </c>
      <c r="J106" s="49" t="s">
        <v>254</v>
      </c>
      <c r="K106" s="276">
        <v>43864</v>
      </c>
      <c r="L106" s="49" t="s">
        <v>255</v>
      </c>
      <c r="M106" s="49" t="s">
        <v>3601</v>
      </c>
      <c r="N106" s="49" t="s">
        <v>3762</v>
      </c>
    </row>
    <row r="107" spans="1:14" ht="15" customHeight="1" x14ac:dyDescent="0.25">
      <c r="A107" s="49">
        <v>106</v>
      </c>
      <c r="B107" s="62">
        <v>43864.790127314816</v>
      </c>
      <c r="C107" s="49" t="s">
        <v>157</v>
      </c>
      <c r="D107" s="49" t="s">
        <v>598</v>
      </c>
      <c r="E107" s="49" t="s">
        <v>695</v>
      </c>
      <c r="F107" s="49" t="s">
        <v>751</v>
      </c>
      <c r="G107" s="49" t="s">
        <v>2244</v>
      </c>
      <c r="H107" s="49" t="s">
        <v>3378</v>
      </c>
      <c r="I107" s="49">
        <v>7</v>
      </c>
      <c r="J107" s="49" t="s">
        <v>82</v>
      </c>
      <c r="K107" s="276">
        <v>43864</v>
      </c>
      <c r="L107" s="49" t="s">
        <v>608</v>
      </c>
      <c r="M107" s="49" t="s">
        <v>607</v>
      </c>
      <c r="N107" s="49" t="s">
        <v>3762</v>
      </c>
    </row>
    <row r="108" spans="1:14" ht="15" customHeight="1" x14ac:dyDescent="0.25">
      <c r="A108" s="49">
        <v>107</v>
      </c>
      <c r="B108" s="62">
        <v>43864.791712962964</v>
      </c>
      <c r="C108" s="49" t="s">
        <v>257</v>
      </c>
      <c r="D108" s="49" t="s">
        <v>707</v>
      </c>
      <c r="E108" s="49" t="s">
        <v>695</v>
      </c>
      <c r="F108" s="49" t="s">
        <v>722</v>
      </c>
      <c r="G108" s="49" t="s">
        <v>2245</v>
      </c>
      <c r="H108" s="49" t="e">
        <v>#VALUE!</v>
      </c>
      <c r="I108" s="49">
        <v>0</v>
      </c>
      <c r="J108" s="49" t="s">
        <v>254</v>
      </c>
      <c r="K108" s="276">
        <v>43864</v>
      </c>
      <c r="L108" s="49" t="s">
        <v>255</v>
      </c>
      <c r="M108" s="49" t="s">
        <v>3588</v>
      </c>
      <c r="N108" s="49" t="s">
        <v>3762</v>
      </c>
    </row>
    <row r="109" spans="1:14" ht="15" customHeight="1" x14ac:dyDescent="0.25">
      <c r="A109" s="49">
        <v>108</v>
      </c>
      <c r="B109" s="62">
        <v>43864.791562500002</v>
      </c>
      <c r="C109" s="49" t="s">
        <v>134</v>
      </c>
      <c r="D109" s="49" t="s">
        <v>287</v>
      </c>
      <c r="E109" s="49" t="s">
        <v>695</v>
      </c>
      <c r="F109" s="49" t="s">
        <v>846</v>
      </c>
      <c r="G109" s="49" t="s">
        <v>2246</v>
      </c>
      <c r="H109" s="49" t="s">
        <v>3372</v>
      </c>
      <c r="I109" s="49">
        <v>2</v>
      </c>
      <c r="J109" s="49" t="s">
        <v>82</v>
      </c>
      <c r="K109" s="276">
        <v>43864</v>
      </c>
      <c r="L109" s="49" t="s">
        <v>3495</v>
      </c>
      <c r="M109" s="49" t="s">
        <v>3600</v>
      </c>
      <c r="N109" s="49" t="s">
        <v>3762</v>
      </c>
    </row>
    <row r="110" spans="1:14" ht="15" customHeight="1" x14ac:dyDescent="0.25">
      <c r="A110" s="49">
        <v>109</v>
      </c>
      <c r="B110" s="62">
        <v>43864.794571759259</v>
      </c>
      <c r="C110" s="49" t="s">
        <v>323</v>
      </c>
      <c r="D110" s="49" t="s">
        <v>728</v>
      </c>
      <c r="E110" s="49" t="s">
        <v>695</v>
      </c>
      <c r="F110" s="49" t="s">
        <v>739</v>
      </c>
      <c r="G110" s="49" t="s">
        <v>2247</v>
      </c>
      <c r="H110" s="49" t="e">
        <v>#VALUE!</v>
      </c>
      <c r="I110" s="49">
        <v>0</v>
      </c>
      <c r="J110" s="49" t="s">
        <v>254</v>
      </c>
      <c r="K110" s="276">
        <v>43864</v>
      </c>
      <c r="L110" s="49" t="s">
        <v>255</v>
      </c>
      <c r="M110" s="49" t="s">
        <v>3589</v>
      </c>
      <c r="N110" s="49" t="s">
        <v>3762</v>
      </c>
    </row>
    <row r="111" spans="1:14" ht="15" customHeight="1" x14ac:dyDescent="0.25">
      <c r="A111" s="49">
        <v>110</v>
      </c>
      <c r="B111" s="62">
        <v>43864.797256944446</v>
      </c>
      <c r="C111" s="49" t="s">
        <v>175</v>
      </c>
      <c r="D111" s="49" t="s">
        <v>703</v>
      </c>
      <c r="E111" s="49" t="s">
        <v>695</v>
      </c>
      <c r="F111" s="49" t="s">
        <v>887</v>
      </c>
      <c r="G111" s="49" t="s">
        <v>2248</v>
      </c>
      <c r="H111" s="49" t="s">
        <v>3379</v>
      </c>
      <c r="I111" s="49">
        <v>3</v>
      </c>
      <c r="J111" s="49" t="s">
        <v>82</v>
      </c>
      <c r="K111" s="276">
        <v>43864</v>
      </c>
      <c r="L111" s="49" t="s">
        <v>3498</v>
      </c>
      <c r="M111" s="49" t="s">
        <v>3583</v>
      </c>
      <c r="N111" s="49" t="s">
        <v>3762</v>
      </c>
    </row>
    <row r="112" spans="1:14" ht="15" customHeight="1" x14ac:dyDescent="0.25">
      <c r="A112" s="49">
        <v>111</v>
      </c>
      <c r="B112" s="62">
        <v>43864.798032407409</v>
      </c>
      <c r="C112" s="49" t="s">
        <v>206</v>
      </c>
      <c r="D112" s="49" t="s">
        <v>793</v>
      </c>
      <c r="E112" s="49" t="s">
        <v>695</v>
      </c>
      <c r="F112" s="49" t="s">
        <v>888</v>
      </c>
      <c r="G112" s="49" t="s">
        <v>2249</v>
      </c>
      <c r="H112" s="49" t="s">
        <v>3380</v>
      </c>
      <c r="I112" s="49">
        <v>5</v>
      </c>
      <c r="J112" s="49" t="s">
        <v>82</v>
      </c>
      <c r="K112" s="276">
        <v>43864</v>
      </c>
      <c r="L112" s="49" t="s">
        <v>386</v>
      </c>
      <c r="M112" s="49" t="s">
        <v>3596</v>
      </c>
      <c r="N112" s="49" t="s">
        <v>3762</v>
      </c>
    </row>
    <row r="113" spans="1:14" ht="15" customHeight="1" x14ac:dyDescent="0.25">
      <c r="A113" s="49">
        <v>112</v>
      </c>
      <c r="B113" s="62">
        <v>43864.799687500003</v>
      </c>
      <c r="C113" s="49" t="s">
        <v>211</v>
      </c>
      <c r="D113" s="49" t="s">
        <v>699</v>
      </c>
      <c r="E113" s="49" t="s">
        <v>889</v>
      </c>
      <c r="F113" s="49" t="s">
        <v>890</v>
      </c>
      <c r="G113" s="49" t="s">
        <v>2250</v>
      </c>
      <c r="H113" s="49" t="s">
        <v>3381</v>
      </c>
      <c r="I113" s="49">
        <v>9</v>
      </c>
      <c r="J113" s="49" t="s">
        <v>82</v>
      </c>
      <c r="K113" s="276">
        <v>43864</v>
      </c>
      <c r="L113" s="49" t="s">
        <v>3499</v>
      </c>
      <c r="M113" s="49" t="s">
        <v>3582</v>
      </c>
      <c r="N113" s="49" t="s">
        <v>3762</v>
      </c>
    </row>
    <row r="114" spans="1:14" ht="15" customHeight="1" x14ac:dyDescent="0.25">
      <c r="A114" s="49">
        <v>113</v>
      </c>
      <c r="B114" s="62">
        <v>43864.80395833333</v>
      </c>
      <c r="C114" s="49" t="s">
        <v>284</v>
      </c>
      <c r="D114" s="49" t="s">
        <v>891</v>
      </c>
      <c r="E114" s="49" t="s">
        <v>695</v>
      </c>
      <c r="F114" s="49" t="s">
        <v>2251</v>
      </c>
      <c r="G114" s="49" t="s">
        <v>2252</v>
      </c>
      <c r="H114" s="49" t="e">
        <v>#VALUE!</v>
      </c>
      <c r="I114" s="49">
        <v>0</v>
      </c>
      <c r="J114" s="49" t="s">
        <v>278</v>
      </c>
      <c r="K114" s="276">
        <v>43864</v>
      </c>
      <c r="L114" s="49" t="s">
        <v>255</v>
      </c>
      <c r="M114" s="49" t="s">
        <v>3606</v>
      </c>
      <c r="N114" s="49" t="s">
        <v>3762</v>
      </c>
    </row>
    <row r="115" spans="1:14" ht="15" customHeight="1" x14ac:dyDescent="0.25">
      <c r="A115" s="49">
        <v>114</v>
      </c>
      <c r="B115" s="62">
        <v>43864.804699074077</v>
      </c>
      <c r="C115" s="49" t="s">
        <v>277</v>
      </c>
      <c r="D115" s="49" t="s">
        <v>892</v>
      </c>
      <c r="E115" s="49" t="s">
        <v>695</v>
      </c>
      <c r="F115" s="49" t="s">
        <v>893</v>
      </c>
      <c r="G115" s="49" t="s">
        <v>2253</v>
      </c>
      <c r="H115" s="49" t="e">
        <v>#VALUE!</v>
      </c>
      <c r="I115" s="49">
        <v>0</v>
      </c>
      <c r="J115" s="49" t="s">
        <v>278</v>
      </c>
      <c r="K115" s="276">
        <v>43864</v>
      </c>
      <c r="L115" s="49" t="s">
        <v>255</v>
      </c>
      <c r="M115" s="49" t="s">
        <v>319</v>
      </c>
      <c r="N115" s="49" t="s">
        <v>3762</v>
      </c>
    </row>
    <row r="116" spans="1:14" ht="15" customHeight="1" x14ac:dyDescent="0.25">
      <c r="A116" s="49">
        <v>115</v>
      </c>
      <c r="B116" s="62">
        <v>43864.806863425925</v>
      </c>
      <c r="C116" s="49" t="s">
        <v>187</v>
      </c>
      <c r="D116" s="49" t="s">
        <v>355</v>
      </c>
      <c r="E116" s="49" t="s">
        <v>817</v>
      </c>
      <c r="F116" s="49" t="s">
        <v>798</v>
      </c>
      <c r="G116" s="49" t="s">
        <v>2254</v>
      </c>
      <c r="H116" s="49" t="s">
        <v>3369</v>
      </c>
      <c r="I116" s="49">
        <v>12.5</v>
      </c>
      <c r="J116" s="49" t="s">
        <v>82</v>
      </c>
      <c r="K116" s="276">
        <v>43864</v>
      </c>
      <c r="L116" s="49" t="s">
        <v>3493</v>
      </c>
      <c r="M116" s="49" t="s">
        <v>3593</v>
      </c>
      <c r="N116" s="49" t="s">
        <v>3762</v>
      </c>
    </row>
    <row r="117" spans="1:14" ht="15" customHeight="1" x14ac:dyDescent="0.25">
      <c r="A117" s="49">
        <v>116</v>
      </c>
      <c r="B117" s="62">
        <v>43864.808888888889</v>
      </c>
      <c r="C117" s="49" t="s">
        <v>256</v>
      </c>
      <c r="D117" s="49" t="s">
        <v>707</v>
      </c>
      <c r="E117" s="49" t="s">
        <v>894</v>
      </c>
      <c r="F117" s="49" t="s">
        <v>737</v>
      </c>
      <c r="G117" s="49" t="s">
        <v>2255</v>
      </c>
      <c r="H117" s="49" t="e">
        <v>#VALUE!</v>
      </c>
      <c r="I117" s="49">
        <v>0</v>
      </c>
      <c r="J117" s="49" t="s">
        <v>254</v>
      </c>
      <c r="K117" s="276">
        <v>43864</v>
      </c>
      <c r="L117" s="49" t="s">
        <v>255</v>
      </c>
      <c r="M117" s="49" t="s">
        <v>3585</v>
      </c>
      <c r="N117" s="49" t="s">
        <v>3762</v>
      </c>
    </row>
    <row r="118" spans="1:14" ht="15" customHeight="1" x14ac:dyDescent="0.25">
      <c r="A118" s="49">
        <v>117</v>
      </c>
      <c r="B118" s="62">
        <v>43864.810023148151</v>
      </c>
      <c r="C118" s="49" t="s">
        <v>323</v>
      </c>
      <c r="D118" s="49" t="s">
        <v>864</v>
      </c>
      <c r="E118" s="49" t="s">
        <v>695</v>
      </c>
      <c r="F118" s="49" t="s">
        <v>895</v>
      </c>
      <c r="G118" s="49" t="s">
        <v>2256</v>
      </c>
      <c r="H118" s="49" t="e">
        <v>#VALUE!</v>
      </c>
      <c r="I118" s="49">
        <v>0</v>
      </c>
      <c r="J118" s="49" t="s">
        <v>254</v>
      </c>
      <c r="K118" s="276">
        <v>43864</v>
      </c>
      <c r="L118" s="49" t="s">
        <v>255</v>
      </c>
      <c r="M118" s="49" t="s">
        <v>3607</v>
      </c>
      <c r="N118" s="49" t="s">
        <v>3762</v>
      </c>
    </row>
    <row r="119" spans="1:14" ht="15" customHeight="1" x14ac:dyDescent="0.25">
      <c r="A119" s="49">
        <v>118</v>
      </c>
      <c r="B119" s="62">
        <v>43864.813402777778</v>
      </c>
      <c r="C119" s="49" t="s">
        <v>784</v>
      </c>
      <c r="D119" s="49" t="s">
        <v>785</v>
      </c>
      <c r="E119" s="49" t="s">
        <v>802</v>
      </c>
      <c r="F119" s="49" t="s">
        <v>896</v>
      </c>
      <c r="G119" s="49" t="s">
        <v>2257</v>
      </c>
      <c r="H119" s="49" t="s">
        <v>3371</v>
      </c>
      <c r="I119" s="49">
        <v>8.5</v>
      </c>
      <c r="J119" s="49" t="e">
        <v>#N/A</v>
      </c>
      <c r="K119" s="276">
        <v>43864</v>
      </c>
      <c r="L119" s="49" t="s">
        <v>3494</v>
      </c>
      <c r="M119" s="49" t="s">
        <v>3595</v>
      </c>
      <c r="N119" s="49" t="s">
        <v>3762</v>
      </c>
    </row>
    <row r="120" spans="1:14" ht="15" customHeight="1" x14ac:dyDescent="0.25">
      <c r="A120" s="49">
        <v>119</v>
      </c>
      <c r="B120" s="62">
        <v>43864.814351851855</v>
      </c>
      <c r="C120" s="49" t="s">
        <v>167</v>
      </c>
      <c r="D120" s="49" t="s">
        <v>760</v>
      </c>
      <c r="E120" s="49" t="s">
        <v>897</v>
      </c>
      <c r="F120" s="49" t="s">
        <v>821</v>
      </c>
      <c r="G120" s="49" t="s">
        <v>2258</v>
      </c>
      <c r="H120" s="49" t="s">
        <v>3382</v>
      </c>
      <c r="I120" s="49">
        <v>11</v>
      </c>
      <c r="J120" s="49" t="s">
        <v>82</v>
      </c>
      <c r="K120" s="276">
        <v>43864</v>
      </c>
      <c r="L120" s="49" t="s">
        <v>3500</v>
      </c>
      <c r="M120" s="49" t="s">
        <v>3592</v>
      </c>
      <c r="N120" s="49" t="s">
        <v>3762</v>
      </c>
    </row>
    <row r="121" spans="1:14" ht="15" customHeight="1" x14ac:dyDescent="0.25">
      <c r="A121" s="49">
        <v>120</v>
      </c>
      <c r="B121" s="62">
        <v>43864.816180555557</v>
      </c>
      <c r="C121" s="49" t="s">
        <v>323</v>
      </c>
      <c r="D121" s="49" t="s">
        <v>864</v>
      </c>
      <c r="E121" s="49" t="s">
        <v>695</v>
      </c>
      <c r="F121" s="49" t="s">
        <v>898</v>
      </c>
      <c r="G121" s="49" t="s">
        <v>2259</v>
      </c>
      <c r="H121" s="49" t="e">
        <v>#VALUE!</v>
      </c>
      <c r="I121" s="49">
        <v>0</v>
      </c>
      <c r="J121" s="49" t="s">
        <v>254</v>
      </c>
      <c r="K121" s="276">
        <v>43864</v>
      </c>
      <c r="L121" s="49" t="s">
        <v>255</v>
      </c>
      <c r="M121" s="49" t="s">
        <v>3607</v>
      </c>
      <c r="N121" s="49" t="s">
        <v>3762</v>
      </c>
    </row>
    <row r="122" spans="1:14" ht="15" customHeight="1" x14ac:dyDescent="0.25">
      <c r="A122" s="49">
        <v>121</v>
      </c>
      <c r="B122" s="62">
        <v>43864.817430555559</v>
      </c>
      <c r="C122" s="49" t="s">
        <v>210</v>
      </c>
      <c r="D122" s="49" t="s">
        <v>899</v>
      </c>
      <c r="E122" s="49" t="s">
        <v>900</v>
      </c>
      <c r="F122" s="49" t="s">
        <v>901</v>
      </c>
      <c r="G122" s="49" t="s">
        <v>2260</v>
      </c>
      <c r="H122" s="49" t="s">
        <v>3383</v>
      </c>
      <c r="I122" s="49">
        <v>2</v>
      </c>
      <c r="J122" s="49" t="s">
        <v>82</v>
      </c>
      <c r="K122" s="276">
        <v>43864</v>
      </c>
      <c r="L122" s="49" t="s">
        <v>3501</v>
      </c>
      <c r="M122" s="49" t="s">
        <v>255</v>
      </c>
      <c r="N122" s="49" t="s">
        <v>3762</v>
      </c>
    </row>
    <row r="123" spans="1:14" ht="15" customHeight="1" x14ac:dyDescent="0.25">
      <c r="A123" s="49">
        <v>122</v>
      </c>
      <c r="B123" s="62">
        <v>43864.821620370371</v>
      </c>
      <c r="C123" s="49" t="s">
        <v>256</v>
      </c>
      <c r="D123" s="49" t="s">
        <v>729</v>
      </c>
      <c r="E123" s="49" t="s">
        <v>902</v>
      </c>
      <c r="F123" s="49" t="s">
        <v>804</v>
      </c>
      <c r="G123" s="49" t="s">
        <v>2261</v>
      </c>
      <c r="H123" s="49" t="e">
        <v>#VALUE!</v>
      </c>
      <c r="I123" s="49">
        <v>0</v>
      </c>
      <c r="J123" s="49" t="s">
        <v>254</v>
      </c>
      <c r="K123" s="276">
        <v>43864</v>
      </c>
      <c r="L123" s="49" t="s">
        <v>255</v>
      </c>
      <c r="M123" s="49" t="s">
        <v>3598</v>
      </c>
      <c r="N123" s="49" t="s">
        <v>3762</v>
      </c>
    </row>
    <row r="124" spans="1:14" ht="15" customHeight="1" x14ac:dyDescent="0.25">
      <c r="A124" s="49">
        <v>123</v>
      </c>
      <c r="B124" s="62">
        <v>43864.827488425923</v>
      </c>
      <c r="C124" s="49" t="s">
        <v>323</v>
      </c>
      <c r="D124" s="49" t="s">
        <v>871</v>
      </c>
      <c r="E124" s="49" t="s">
        <v>695</v>
      </c>
      <c r="F124" s="49" t="s">
        <v>903</v>
      </c>
      <c r="G124" s="49" t="s">
        <v>2262</v>
      </c>
      <c r="H124" s="49" t="e">
        <v>#VALUE!</v>
      </c>
      <c r="I124" s="49">
        <v>0</v>
      </c>
      <c r="J124" s="49" t="s">
        <v>254</v>
      </c>
      <c r="K124" s="276">
        <v>43864</v>
      </c>
      <c r="L124" s="49" t="s">
        <v>255</v>
      </c>
      <c r="M124" s="49" t="s">
        <v>3608</v>
      </c>
      <c r="N124" s="49" t="s">
        <v>3762</v>
      </c>
    </row>
    <row r="125" spans="1:14" ht="15" customHeight="1" x14ac:dyDescent="0.25">
      <c r="A125" s="49">
        <v>124</v>
      </c>
      <c r="B125" s="62">
        <v>43864.830474537041</v>
      </c>
      <c r="C125" s="49" t="s">
        <v>256</v>
      </c>
      <c r="D125" s="49" t="s">
        <v>729</v>
      </c>
      <c r="E125" s="49" t="s">
        <v>902</v>
      </c>
      <c r="F125" s="49" t="s">
        <v>804</v>
      </c>
      <c r="G125" s="49" t="s">
        <v>2263</v>
      </c>
      <c r="H125" s="49" t="e">
        <v>#VALUE!</v>
      </c>
      <c r="I125" s="49">
        <v>0</v>
      </c>
      <c r="J125" s="49" t="s">
        <v>254</v>
      </c>
      <c r="K125" s="276">
        <v>43864</v>
      </c>
      <c r="L125" s="49" t="s">
        <v>255</v>
      </c>
      <c r="M125" s="49" t="s">
        <v>3598</v>
      </c>
      <c r="N125" s="49" t="s">
        <v>3762</v>
      </c>
    </row>
    <row r="126" spans="1:14" ht="15" customHeight="1" x14ac:dyDescent="0.25">
      <c r="A126" s="49">
        <v>125</v>
      </c>
      <c r="B126" s="62">
        <v>43864.832152777781</v>
      </c>
      <c r="C126" s="49" t="s">
        <v>201</v>
      </c>
      <c r="D126" s="49" t="s">
        <v>764</v>
      </c>
      <c r="E126" s="49" t="s">
        <v>765</v>
      </c>
      <c r="F126" s="49" t="s">
        <v>766</v>
      </c>
      <c r="G126" s="49" t="s">
        <v>2264</v>
      </c>
      <c r="H126" s="49" t="s">
        <v>3384</v>
      </c>
      <c r="I126" s="49">
        <v>12</v>
      </c>
      <c r="J126" s="49" t="s">
        <v>82</v>
      </c>
      <c r="K126" s="276">
        <v>43864</v>
      </c>
      <c r="L126" s="49" t="s">
        <v>294</v>
      </c>
      <c r="M126" s="49" t="s">
        <v>606</v>
      </c>
      <c r="N126" s="49" t="s">
        <v>3762</v>
      </c>
    </row>
    <row r="127" spans="1:14" ht="15" customHeight="1" x14ac:dyDescent="0.25">
      <c r="A127" s="49">
        <v>126</v>
      </c>
      <c r="B127" s="62">
        <v>43864.834780092591</v>
      </c>
      <c r="C127" s="49" t="s">
        <v>295</v>
      </c>
      <c r="D127" s="49" t="s">
        <v>905</v>
      </c>
      <c r="E127" s="49" t="s">
        <v>695</v>
      </c>
      <c r="F127" s="49" t="s">
        <v>906</v>
      </c>
      <c r="G127" s="49" t="s">
        <v>2265</v>
      </c>
      <c r="H127" s="49" t="s">
        <v>3385</v>
      </c>
      <c r="I127" s="49">
        <v>4.5</v>
      </c>
      <c r="J127" s="49" t="s">
        <v>278</v>
      </c>
      <c r="K127" s="276">
        <v>43864</v>
      </c>
      <c r="L127" s="49" t="s">
        <v>3502</v>
      </c>
      <c r="M127" s="49" t="s">
        <v>3609</v>
      </c>
      <c r="N127" s="49" t="s">
        <v>3762</v>
      </c>
    </row>
    <row r="128" spans="1:14" ht="15" customHeight="1" x14ac:dyDescent="0.25">
      <c r="A128" s="49">
        <v>127</v>
      </c>
      <c r="B128" s="62">
        <v>43864.837812500002</v>
      </c>
      <c r="C128" s="49" t="s">
        <v>330</v>
      </c>
      <c r="D128" s="49" t="s">
        <v>830</v>
      </c>
      <c r="E128" s="49" t="s">
        <v>695</v>
      </c>
      <c r="F128" s="49" t="s">
        <v>2266</v>
      </c>
      <c r="G128" s="49" t="s">
        <v>2267</v>
      </c>
      <c r="H128" s="49" t="s">
        <v>3386</v>
      </c>
      <c r="I128" s="49">
        <v>4.5</v>
      </c>
      <c r="J128" s="49" t="s">
        <v>278</v>
      </c>
      <c r="K128" s="276">
        <v>43864</v>
      </c>
      <c r="L128" s="49" t="s">
        <v>3503</v>
      </c>
      <c r="M128" s="49" t="s">
        <v>336</v>
      </c>
      <c r="N128" s="49" t="s">
        <v>3762</v>
      </c>
    </row>
    <row r="129" spans="1:14" ht="15" customHeight="1" x14ac:dyDescent="0.25">
      <c r="A129" s="49">
        <v>128</v>
      </c>
      <c r="B129" s="62">
        <v>43864.840752314813</v>
      </c>
      <c r="C129" s="49" t="s">
        <v>263</v>
      </c>
      <c r="D129" s="49" t="s">
        <v>612</v>
      </c>
      <c r="E129" s="49" t="s">
        <v>695</v>
      </c>
      <c r="F129" s="49" t="s">
        <v>907</v>
      </c>
      <c r="G129" s="49" t="s">
        <v>2268</v>
      </c>
      <c r="H129" s="49" t="e">
        <v>#VALUE!</v>
      </c>
      <c r="I129" s="49">
        <v>0</v>
      </c>
      <c r="J129" s="49" t="s">
        <v>254</v>
      </c>
      <c r="K129" s="276">
        <v>43864</v>
      </c>
      <c r="L129" s="49" t="s">
        <v>255</v>
      </c>
      <c r="M129" s="49" t="s">
        <v>3610</v>
      </c>
      <c r="N129" s="49" t="s">
        <v>3762</v>
      </c>
    </row>
    <row r="130" spans="1:14" ht="15" customHeight="1" x14ac:dyDescent="0.25">
      <c r="A130" s="49">
        <v>129</v>
      </c>
      <c r="B130" s="62">
        <v>43864.845439814817</v>
      </c>
      <c r="C130" s="49" t="s">
        <v>284</v>
      </c>
      <c r="D130" s="49" t="s">
        <v>891</v>
      </c>
      <c r="E130" s="49" t="s">
        <v>695</v>
      </c>
      <c r="F130" s="49" t="s">
        <v>2251</v>
      </c>
      <c r="G130" s="49" t="s">
        <v>2269</v>
      </c>
      <c r="H130" s="49" t="e">
        <v>#VALUE!</v>
      </c>
      <c r="I130" s="49">
        <v>0</v>
      </c>
      <c r="J130" s="49" t="s">
        <v>278</v>
      </c>
      <c r="K130" s="276">
        <v>43864</v>
      </c>
      <c r="L130" s="49" t="s">
        <v>255</v>
      </c>
      <c r="M130" s="49" t="s">
        <v>3606</v>
      </c>
      <c r="N130" s="49" t="s">
        <v>3762</v>
      </c>
    </row>
    <row r="131" spans="1:14" ht="15" customHeight="1" x14ac:dyDescent="0.25">
      <c r="A131" s="49">
        <v>130</v>
      </c>
      <c r="B131" s="62">
        <v>43864.846782407411</v>
      </c>
      <c r="C131" s="49" t="s">
        <v>279</v>
      </c>
      <c r="D131" s="49" t="s">
        <v>628</v>
      </c>
      <c r="E131" s="49" t="s">
        <v>695</v>
      </c>
      <c r="F131" s="49" t="s">
        <v>908</v>
      </c>
      <c r="G131" s="49" t="s">
        <v>2270</v>
      </c>
      <c r="H131" s="49" t="e">
        <v>#VALUE!</v>
      </c>
      <c r="I131" s="49">
        <v>0</v>
      </c>
      <c r="J131" s="49" t="s">
        <v>278</v>
      </c>
      <c r="K131" s="276">
        <v>43864</v>
      </c>
      <c r="L131" s="49" t="s">
        <v>255</v>
      </c>
      <c r="M131" s="49" t="s">
        <v>3611</v>
      </c>
      <c r="N131" s="49" t="s">
        <v>3762</v>
      </c>
    </row>
    <row r="132" spans="1:14" ht="15" customHeight="1" x14ac:dyDescent="0.25">
      <c r="A132" s="49">
        <v>131</v>
      </c>
      <c r="B132" s="62">
        <v>43864.847222222219</v>
      </c>
      <c r="C132" s="49" t="s">
        <v>284</v>
      </c>
      <c r="D132" s="49" t="s">
        <v>876</v>
      </c>
      <c r="E132" s="49" t="s">
        <v>909</v>
      </c>
      <c r="F132" s="49" t="s">
        <v>857</v>
      </c>
      <c r="G132" s="49" t="s">
        <v>2271</v>
      </c>
      <c r="H132" s="49" t="e">
        <v>#VALUE!</v>
      </c>
      <c r="I132" s="49">
        <v>0</v>
      </c>
      <c r="J132" s="49" t="s">
        <v>278</v>
      </c>
      <c r="K132" s="276">
        <v>43864</v>
      </c>
      <c r="L132" s="49" t="s">
        <v>255</v>
      </c>
      <c r="M132" s="49" t="s">
        <v>3603</v>
      </c>
      <c r="N132" s="49" t="s">
        <v>3762</v>
      </c>
    </row>
    <row r="133" spans="1:14" ht="15" customHeight="1" x14ac:dyDescent="0.25">
      <c r="A133" s="49">
        <v>132</v>
      </c>
      <c r="B133" s="62">
        <v>43864.853414351855</v>
      </c>
      <c r="C133" s="49" t="s">
        <v>22</v>
      </c>
      <c r="D133" s="49" t="s">
        <v>383</v>
      </c>
      <c r="E133" s="49" t="s">
        <v>774</v>
      </c>
      <c r="F133" s="49" t="s">
        <v>910</v>
      </c>
      <c r="G133" s="49" t="s">
        <v>2272</v>
      </c>
      <c r="H133" s="49" t="s">
        <v>3364</v>
      </c>
      <c r="I133" s="49">
        <v>10</v>
      </c>
      <c r="J133" s="49" t="s">
        <v>82</v>
      </c>
      <c r="K133" s="276">
        <v>43864</v>
      </c>
      <c r="L133" s="49" t="s">
        <v>603</v>
      </c>
      <c r="M133" s="49" t="s">
        <v>3594</v>
      </c>
      <c r="N133" s="49" t="s">
        <v>3762</v>
      </c>
    </row>
    <row r="134" spans="1:14" ht="15" customHeight="1" x14ac:dyDescent="0.25">
      <c r="A134" s="49">
        <v>133</v>
      </c>
      <c r="B134" s="62">
        <v>43864.853854166664</v>
      </c>
      <c r="C134" s="49" t="s">
        <v>261</v>
      </c>
      <c r="D134" s="49" t="s">
        <v>805</v>
      </c>
      <c r="E134" s="49" t="s">
        <v>911</v>
      </c>
      <c r="F134" s="49" t="s">
        <v>912</v>
      </c>
      <c r="G134" s="49" t="s">
        <v>2273</v>
      </c>
      <c r="H134" s="49" t="s">
        <v>3363</v>
      </c>
      <c r="I134" s="49">
        <v>1</v>
      </c>
      <c r="J134" s="49" t="s">
        <v>254</v>
      </c>
      <c r="K134" s="276">
        <v>43864</v>
      </c>
      <c r="L134" s="49" t="s">
        <v>381</v>
      </c>
      <c r="M134" s="49" t="s">
        <v>3612</v>
      </c>
      <c r="N134" s="49" t="s">
        <v>3762</v>
      </c>
    </row>
    <row r="135" spans="1:14" ht="15" customHeight="1" x14ac:dyDescent="0.25">
      <c r="A135" s="49">
        <v>134</v>
      </c>
      <c r="B135" s="62">
        <v>43864.858472222222</v>
      </c>
      <c r="C135" s="49" t="s">
        <v>290</v>
      </c>
      <c r="D135" s="49" t="s">
        <v>719</v>
      </c>
      <c r="E135" s="49" t="s">
        <v>874</v>
      </c>
      <c r="F135" s="49" t="s">
        <v>913</v>
      </c>
      <c r="G135" s="49" t="s">
        <v>2274</v>
      </c>
      <c r="H135" s="49" t="s">
        <v>3366</v>
      </c>
      <c r="I135" s="49">
        <v>2</v>
      </c>
      <c r="J135" s="49" t="s">
        <v>254</v>
      </c>
      <c r="K135" s="276">
        <v>43864</v>
      </c>
      <c r="L135" s="49" t="s">
        <v>3491</v>
      </c>
      <c r="M135" s="49" t="s">
        <v>3587</v>
      </c>
      <c r="N135" s="49" t="s">
        <v>3762</v>
      </c>
    </row>
    <row r="136" spans="1:14" ht="15" customHeight="1" x14ac:dyDescent="0.25">
      <c r="A136" s="49">
        <v>135</v>
      </c>
      <c r="B136" s="62">
        <v>43864.860671296294</v>
      </c>
      <c r="C136" s="49" t="s">
        <v>295</v>
      </c>
      <c r="D136" s="49" t="s">
        <v>734</v>
      </c>
      <c r="E136" s="49" t="s">
        <v>735</v>
      </c>
      <c r="F136" s="49" t="s">
        <v>915</v>
      </c>
      <c r="G136" s="49" t="s">
        <v>2275</v>
      </c>
      <c r="H136" s="49" t="s">
        <v>3387</v>
      </c>
      <c r="I136" s="49">
        <v>1.5</v>
      </c>
      <c r="J136" s="49" t="s">
        <v>278</v>
      </c>
      <c r="K136" s="276">
        <v>43864</v>
      </c>
      <c r="L136" s="49" t="s">
        <v>338</v>
      </c>
      <c r="M136" s="49" t="s">
        <v>339</v>
      </c>
      <c r="N136" s="49" t="s">
        <v>3762</v>
      </c>
    </row>
    <row r="137" spans="1:14" ht="15" customHeight="1" x14ac:dyDescent="0.25">
      <c r="A137" s="49">
        <v>136</v>
      </c>
      <c r="B137" s="62">
        <v>43864.861203703702</v>
      </c>
      <c r="C137" s="49" t="s">
        <v>295</v>
      </c>
      <c r="D137" s="49" t="s">
        <v>916</v>
      </c>
      <c r="E137" s="49" t="s">
        <v>695</v>
      </c>
      <c r="F137" s="49" t="s">
        <v>846</v>
      </c>
      <c r="G137" s="49" t="s">
        <v>2276</v>
      </c>
      <c r="H137" s="49" t="e">
        <v>#VALUE!</v>
      </c>
      <c r="I137" s="49">
        <v>0</v>
      </c>
      <c r="J137" s="49" t="s">
        <v>278</v>
      </c>
      <c r="K137" s="276">
        <v>43864</v>
      </c>
      <c r="L137" s="49" t="s">
        <v>255</v>
      </c>
      <c r="M137" s="49" t="s">
        <v>3600</v>
      </c>
      <c r="N137" s="49" t="s">
        <v>3762</v>
      </c>
    </row>
    <row r="138" spans="1:14" ht="15" customHeight="1" x14ac:dyDescent="0.25">
      <c r="A138" s="49">
        <v>137</v>
      </c>
      <c r="B138" s="62">
        <v>43864.864976851852</v>
      </c>
      <c r="C138" s="49" t="s">
        <v>261</v>
      </c>
      <c r="D138" s="49" t="s">
        <v>917</v>
      </c>
      <c r="E138" s="49" t="s">
        <v>695</v>
      </c>
      <c r="F138" s="49" t="s">
        <v>918</v>
      </c>
      <c r="G138" s="49" t="s">
        <v>2277</v>
      </c>
      <c r="H138" s="49" t="e">
        <v>#VALUE!</v>
      </c>
      <c r="I138" s="49">
        <v>0</v>
      </c>
      <c r="J138" s="49" t="s">
        <v>254</v>
      </c>
      <c r="K138" s="276">
        <v>43864</v>
      </c>
      <c r="L138" s="49" t="s">
        <v>255</v>
      </c>
      <c r="M138" s="49" t="s">
        <v>3613</v>
      </c>
      <c r="N138" s="49" t="s">
        <v>3762</v>
      </c>
    </row>
    <row r="139" spans="1:14" ht="15" customHeight="1" x14ac:dyDescent="0.25">
      <c r="A139" s="49">
        <v>138</v>
      </c>
      <c r="B139" s="62">
        <v>43864.873854166668</v>
      </c>
      <c r="C139" s="49" t="s">
        <v>295</v>
      </c>
      <c r="D139" s="49" t="s">
        <v>921</v>
      </c>
      <c r="E139" s="49" t="s">
        <v>695</v>
      </c>
      <c r="F139" s="49" t="s">
        <v>922</v>
      </c>
      <c r="G139" s="49" t="s">
        <v>2278</v>
      </c>
      <c r="H139" s="49" t="e">
        <v>#VALUE!</v>
      </c>
      <c r="I139" s="49">
        <v>0</v>
      </c>
      <c r="J139" s="49" t="s">
        <v>278</v>
      </c>
      <c r="K139" s="276">
        <v>43864</v>
      </c>
      <c r="L139" s="49" t="s">
        <v>255</v>
      </c>
      <c r="M139" s="49" t="s">
        <v>3614</v>
      </c>
      <c r="N139" s="49" t="s">
        <v>3762</v>
      </c>
    </row>
    <row r="140" spans="1:14" ht="15" customHeight="1" x14ac:dyDescent="0.25">
      <c r="A140" s="49">
        <v>139</v>
      </c>
      <c r="B140" s="62">
        <v>43864.87572916667</v>
      </c>
      <c r="C140" s="49" t="s">
        <v>288</v>
      </c>
      <c r="D140" s="49" t="s">
        <v>822</v>
      </c>
      <c r="E140" s="49" t="s">
        <v>695</v>
      </c>
      <c r="F140" s="49" t="s">
        <v>923</v>
      </c>
      <c r="G140" s="49" t="s">
        <v>2279</v>
      </c>
      <c r="H140" s="49" t="s">
        <v>3364</v>
      </c>
      <c r="I140" s="49">
        <v>10</v>
      </c>
      <c r="J140" s="49" t="s">
        <v>278</v>
      </c>
      <c r="K140" s="276">
        <v>43864</v>
      </c>
      <c r="L140" s="49" t="s">
        <v>603</v>
      </c>
      <c r="M140" s="49" t="s">
        <v>3599</v>
      </c>
      <c r="N140" s="49" t="s">
        <v>3762</v>
      </c>
    </row>
    <row r="141" spans="1:14" ht="15" customHeight="1" x14ac:dyDescent="0.25">
      <c r="A141" s="49">
        <v>140</v>
      </c>
      <c r="B141" s="62">
        <v>43864.878888888888</v>
      </c>
      <c r="C141" s="49" t="s">
        <v>295</v>
      </c>
      <c r="D141" s="49" t="s">
        <v>919</v>
      </c>
      <c r="E141" s="49" t="s">
        <v>924</v>
      </c>
      <c r="F141" s="49" t="s">
        <v>925</v>
      </c>
      <c r="G141" s="49" t="s">
        <v>2280</v>
      </c>
      <c r="H141" s="49" t="e">
        <v>#VALUE!</v>
      </c>
      <c r="I141" s="49">
        <v>0</v>
      </c>
      <c r="J141" s="49" t="s">
        <v>278</v>
      </c>
      <c r="K141" s="276">
        <v>43864</v>
      </c>
      <c r="L141" s="49" t="s">
        <v>255</v>
      </c>
      <c r="M141" s="49" t="s">
        <v>328</v>
      </c>
      <c r="N141" s="49" t="s">
        <v>3762</v>
      </c>
    </row>
    <row r="142" spans="1:14" ht="15" customHeight="1" x14ac:dyDescent="0.25">
      <c r="A142" s="49">
        <v>141</v>
      </c>
      <c r="B142" s="62">
        <v>43864.885023148148</v>
      </c>
      <c r="C142" s="49" t="s">
        <v>296</v>
      </c>
      <c r="D142" s="49" t="s">
        <v>829</v>
      </c>
      <c r="E142" s="49" t="s">
        <v>695</v>
      </c>
      <c r="F142" s="49" t="s">
        <v>926</v>
      </c>
      <c r="G142" s="49" t="s">
        <v>2281</v>
      </c>
      <c r="H142" s="49" t="s">
        <v>3388</v>
      </c>
      <c r="I142" s="49">
        <v>2</v>
      </c>
      <c r="J142" s="49" t="s">
        <v>254</v>
      </c>
      <c r="K142" s="276">
        <v>43864</v>
      </c>
      <c r="L142" s="49" t="s">
        <v>3504</v>
      </c>
      <c r="M142" s="49" t="s">
        <v>3601</v>
      </c>
      <c r="N142" s="49" t="s">
        <v>3762</v>
      </c>
    </row>
    <row r="143" spans="1:14" ht="15" customHeight="1" x14ac:dyDescent="0.25">
      <c r="A143" s="49">
        <v>142</v>
      </c>
      <c r="B143" s="62">
        <v>43864.887719907405</v>
      </c>
      <c r="C143" s="49" t="s">
        <v>281</v>
      </c>
      <c r="D143" s="49" t="s">
        <v>815</v>
      </c>
      <c r="E143" s="49" t="s">
        <v>695</v>
      </c>
      <c r="F143" s="49" t="s">
        <v>816</v>
      </c>
      <c r="G143" s="49" t="s">
        <v>2282</v>
      </c>
      <c r="H143" s="49" t="s">
        <v>3389</v>
      </c>
      <c r="I143" s="49">
        <v>13</v>
      </c>
      <c r="J143" s="49" t="s">
        <v>278</v>
      </c>
      <c r="K143" s="276">
        <v>43864</v>
      </c>
      <c r="L143" s="49" t="s">
        <v>3505</v>
      </c>
      <c r="M143" s="49" t="s">
        <v>3590</v>
      </c>
      <c r="N143" s="49" t="s">
        <v>3762</v>
      </c>
    </row>
    <row r="144" spans="1:14" ht="15" customHeight="1" x14ac:dyDescent="0.25">
      <c r="A144" s="49">
        <v>143</v>
      </c>
      <c r="B144" s="62">
        <v>43864.888171296298</v>
      </c>
      <c r="C144" s="49" t="s">
        <v>290</v>
      </c>
      <c r="D144" s="49" t="s">
        <v>929</v>
      </c>
      <c r="E144" s="49" t="s">
        <v>695</v>
      </c>
      <c r="F144" s="49" t="s">
        <v>930</v>
      </c>
      <c r="G144" s="49" t="s">
        <v>2283</v>
      </c>
      <c r="H144" s="49" t="e">
        <v>#VALUE!</v>
      </c>
      <c r="I144" s="49">
        <v>0</v>
      </c>
      <c r="J144" s="49" t="s">
        <v>254</v>
      </c>
      <c r="K144" s="276">
        <v>43864</v>
      </c>
      <c r="L144" s="49" t="s">
        <v>255</v>
      </c>
      <c r="M144" s="49" t="s">
        <v>3615</v>
      </c>
      <c r="N144" s="49" t="s">
        <v>3762</v>
      </c>
    </row>
    <row r="145" spans="1:14" ht="15" customHeight="1" x14ac:dyDescent="0.25">
      <c r="A145" s="49">
        <v>144</v>
      </c>
      <c r="B145" s="62">
        <v>43864.893738425926</v>
      </c>
      <c r="C145" s="49" t="s">
        <v>279</v>
      </c>
      <c r="D145" s="49" t="s">
        <v>628</v>
      </c>
      <c r="E145" s="49" t="s">
        <v>695</v>
      </c>
      <c r="F145" s="49" t="s">
        <v>933</v>
      </c>
      <c r="G145" s="49" t="s">
        <v>2284</v>
      </c>
      <c r="H145" s="49" t="s">
        <v>3390</v>
      </c>
      <c r="I145" s="49">
        <v>1</v>
      </c>
      <c r="J145" s="49" t="s">
        <v>278</v>
      </c>
      <c r="K145" s="276">
        <v>43864</v>
      </c>
      <c r="L145" s="49" t="s">
        <v>283</v>
      </c>
      <c r="M145" s="49" t="s">
        <v>3611</v>
      </c>
      <c r="N145" s="49" t="s">
        <v>3762</v>
      </c>
    </row>
    <row r="146" spans="1:14" ht="15" customHeight="1" x14ac:dyDescent="0.25">
      <c r="A146" s="49">
        <v>145</v>
      </c>
      <c r="B146" s="62">
        <v>43864.894467592596</v>
      </c>
      <c r="C146" s="49" t="s">
        <v>277</v>
      </c>
      <c r="D146" s="49" t="s">
        <v>878</v>
      </c>
      <c r="E146" s="49" t="s">
        <v>695</v>
      </c>
      <c r="F146" s="49" t="s">
        <v>893</v>
      </c>
      <c r="G146" s="49" t="s">
        <v>2285</v>
      </c>
      <c r="H146" s="49" t="e">
        <v>#VALUE!</v>
      </c>
      <c r="I146" s="49">
        <v>0</v>
      </c>
      <c r="J146" s="49" t="s">
        <v>278</v>
      </c>
      <c r="K146" s="276">
        <v>43864</v>
      </c>
      <c r="L146" s="49" t="s">
        <v>255</v>
      </c>
      <c r="M146" s="49" t="s">
        <v>319</v>
      </c>
      <c r="N146" s="49" t="s">
        <v>3762</v>
      </c>
    </row>
    <row r="147" spans="1:14" ht="15" customHeight="1" x14ac:dyDescent="0.25">
      <c r="A147" s="49">
        <v>146</v>
      </c>
      <c r="B147" s="62">
        <v>43864.897291666668</v>
      </c>
      <c r="C147" s="49" t="s">
        <v>296</v>
      </c>
      <c r="D147" s="49" t="s">
        <v>829</v>
      </c>
      <c r="E147" s="49" t="s">
        <v>695</v>
      </c>
      <c r="F147" s="49" t="s">
        <v>926</v>
      </c>
      <c r="G147" s="49" t="s">
        <v>2286</v>
      </c>
      <c r="H147" s="49" t="e">
        <v>#VALUE!</v>
      </c>
      <c r="I147" s="49">
        <v>0</v>
      </c>
      <c r="J147" s="49" t="s">
        <v>254</v>
      </c>
      <c r="K147" s="276">
        <v>43864</v>
      </c>
      <c r="L147" s="49" t="s">
        <v>255</v>
      </c>
      <c r="M147" s="49" t="s">
        <v>3601</v>
      </c>
      <c r="N147" s="49" t="s">
        <v>3762</v>
      </c>
    </row>
    <row r="148" spans="1:14" ht="15" customHeight="1" x14ac:dyDescent="0.25">
      <c r="A148" s="49">
        <v>147</v>
      </c>
      <c r="B148" s="62">
        <v>43864.90997685185</v>
      </c>
      <c r="C148" s="49" t="s">
        <v>290</v>
      </c>
      <c r="D148" s="49" t="s">
        <v>719</v>
      </c>
      <c r="E148" s="49" t="s">
        <v>874</v>
      </c>
      <c r="F148" s="49" t="s">
        <v>913</v>
      </c>
      <c r="G148" s="49" t="s">
        <v>2287</v>
      </c>
      <c r="H148" s="49" t="e">
        <v>#VALUE!</v>
      </c>
      <c r="I148" s="49">
        <v>0</v>
      </c>
      <c r="J148" s="49" t="s">
        <v>254</v>
      </c>
      <c r="K148" s="276">
        <v>43864</v>
      </c>
      <c r="L148" s="49" t="s">
        <v>255</v>
      </c>
      <c r="M148" s="49" t="s">
        <v>3587</v>
      </c>
      <c r="N148" s="49" t="s">
        <v>3762</v>
      </c>
    </row>
    <row r="149" spans="1:14" ht="15" customHeight="1" x14ac:dyDescent="0.25">
      <c r="A149" s="49">
        <v>148</v>
      </c>
      <c r="B149" s="62">
        <v>43864.911111111112</v>
      </c>
      <c r="C149" s="49" t="s">
        <v>290</v>
      </c>
      <c r="D149" s="49" t="s">
        <v>931</v>
      </c>
      <c r="E149" s="49" t="s">
        <v>695</v>
      </c>
      <c r="F149" s="49" t="s">
        <v>932</v>
      </c>
      <c r="G149" s="49" t="s">
        <v>2288</v>
      </c>
      <c r="H149" s="49" t="e">
        <v>#VALUE!</v>
      </c>
      <c r="I149" s="49">
        <v>0</v>
      </c>
      <c r="J149" s="49" t="s">
        <v>254</v>
      </c>
      <c r="K149" s="276">
        <v>43864</v>
      </c>
      <c r="L149" s="49" t="s">
        <v>255</v>
      </c>
      <c r="M149" s="49" t="s">
        <v>3615</v>
      </c>
      <c r="N149" s="49" t="s">
        <v>3762</v>
      </c>
    </row>
    <row r="150" spans="1:14" ht="15" customHeight="1" x14ac:dyDescent="0.25">
      <c r="A150" s="49">
        <v>149</v>
      </c>
      <c r="B150" s="62">
        <v>43864.912314814814</v>
      </c>
      <c r="C150" s="49" t="s">
        <v>256</v>
      </c>
      <c r="D150" s="49" t="s">
        <v>729</v>
      </c>
      <c r="E150" s="49" t="s">
        <v>902</v>
      </c>
      <c r="F150" s="49" t="s">
        <v>804</v>
      </c>
      <c r="G150" s="49" t="s">
        <v>2289</v>
      </c>
      <c r="H150" s="49" t="s">
        <v>3368</v>
      </c>
      <c r="I150" s="49">
        <v>2</v>
      </c>
      <c r="J150" s="49" t="s">
        <v>254</v>
      </c>
      <c r="K150" s="276">
        <v>43864</v>
      </c>
      <c r="L150" s="49" t="s">
        <v>329</v>
      </c>
      <c r="M150" s="49" t="s">
        <v>3598</v>
      </c>
      <c r="N150" s="49" t="s">
        <v>3762</v>
      </c>
    </row>
    <row r="151" spans="1:14" ht="15" customHeight="1" x14ac:dyDescent="0.25">
      <c r="A151" s="49">
        <v>150</v>
      </c>
      <c r="B151" s="62">
        <v>43864.917800925927</v>
      </c>
      <c r="C151" s="49" t="s">
        <v>284</v>
      </c>
      <c r="D151" s="49" t="s">
        <v>891</v>
      </c>
      <c r="E151" s="49" t="s">
        <v>695</v>
      </c>
      <c r="F151" s="49" t="s">
        <v>2290</v>
      </c>
      <c r="G151" s="49" t="s">
        <v>2291</v>
      </c>
      <c r="H151" s="49" t="s">
        <v>3391</v>
      </c>
      <c r="I151" s="49">
        <v>2</v>
      </c>
      <c r="J151" s="49" t="s">
        <v>278</v>
      </c>
      <c r="K151" s="276">
        <v>43864</v>
      </c>
      <c r="L151" s="49" t="s">
        <v>3506</v>
      </c>
      <c r="M151" s="49" t="s">
        <v>3606</v>
      </c>
      <c r="N151" s="49" t="s">
        <v>3762</v>
      </c>
    </row>
    <row r="152" spans="1:14" ht="15" customHeight="1" x14ac:dyDescent="0.25">
      <c r="A152" s="49">
        <v>151</v>
      </c>
      <c r="B152" s="62">
        <v>43864.945520833331</v>
      </c>
      <c r="C152" s="49" t="s">
        <v>263</v>
      </c>
      <c r="D152" s="49" t="s">
        <v>936</v>
      </c>
      <c r="E152" s="49" t="s">
        <v>924</v>
      </c>
      <c r="F152" s="49" t="s">
        <v>920</v>
      </c>
      <c r="G152" s="49" t="s">
        <v>2292</v>
      </c>
      <c r="H152" s="49" t="e">
        <v>#VALUE!</v>
      </c>
      <c r="I152" s="49">
        <v>0</v>
      </c>
      <c r="J152" s="49" t="s">
        <v>254</v>
      </c>
      <c r="K152" s="276">
        <v>43864</v>
      </c>
      <c r="L152" s="49" t="s">
        <v>255</v>
      </c>
      <c r="M152" s="49" t="s">
        <v>328</v>
      </c>
      <c r="N152" s="49" t="s">
        <v>3762</v>
      </c>
    </row>
    <row r="153" spans="1:14" ht="15" customHeight="1" x14ac:dyDescent="0.25">
      <c r="A153" s="49">
        <v>152</v>
      </c>
      <c r="B153" s="62">
        <v>43864.947326388887</v>
      </c>
      <c r="C153" s="49" t="s">
        <v>263</v>
      </c>
      <c r="D153" s="49" t="s">
        <v>937</v>
      </c>
      <c r="E153" s="49" t="s">
        <v>695</v>
      </c>
      <c r="F153" s="49" t="s">
        <v>721</v>
      </c>
      <c r="G153" s="49" t="s">
        <v>2293</v>
      </c>
      <c r="H153" s="49" t="e">
        <v>#VALUE!</v>
      </c>
      <c r="I153" s="49">
        <v>0</v>
      </c>
      <c r="J153" s="49" t="s">
        <v>254</v>
      </c>
      <c r="K153" s="276">
        <v>43864</v>
      </c>
      <c r="L153" s="49" t="s">
        <v>255</v>
      </c>
      <c r="M153" s="49" t="s">
        <v>3581</v>
      </c>
      <c r="N153" s="49" t="s">
        <v>3762</v>
      </c>
    </row>
    <row r="154" spans="1:14" ht="15" customHeight="1" x14ac:dyDescent="0.25">
      <c r="A154" s="49">
        <v>153</v>
      </c>
      <c r="B154" s="62">
        <v>43864.957951388889</v>
      </c>
      <c r="C154" s="49" t="s">
        <v>263</v>
      </c>
      <c r="D154" s="49" t="s">
        <v>939</v>
      </c>
      <c r="E154" s="49" t="s">
        <v>845</v>
      </c>
      <c r="F154" s="49" t="s">
        <v>935</v>
      </c>
      <c r="G154" s="49" t="s">
        <v>2294</v>
      </c>
      <c r="H154" s="49" t="e">
        <v>#VALUE!</v>
      </c>
      <c r="I154" s="49">
        <v>0</v>
      </c>
      <c r="J154" s="49" t="s">
        <v>254</v>
      </c>
      <c r="K154" s="276">
        <v>43864</v>
      </c>
      <c r="L154" s="49" t="s">
        <v>255</v>
      </c>
      <c r="M154" s="49" t="s">
        <v>255</v>
      </c>
      <c r="N154" s="49" t="s">
        <v>3762</v>
      </c>
    </row>
    <row r="155" spans="1:14" ht="15" customHeight="1" x14ac:dyDescent="0.25">
      <c r="A155" s="49">
        <v>154</v>
      </c>
      <c r="B155" s="62">
        <v>43864.966539351852</v>
      </c>
      <c r="C155" s="49" t="s">
        <v>262</v>
      </c>
      <c r="D155" s="49" t="s">
        <v>730</v>
      </c>
      <c r="E155" s="49" t="s">
        <v>883</v>
      </c>
      <c r="F155" s="49" t="s">
        <v>732</v>
      </c>
      <c r="G155" s="49" t="s">
        <v>2295</v>
      </c>
      <c r="H155" s="49" t="s">
        <v>3392</v>
      </c>
      <c r="I155" s="49">
        <v>3.5</v>
      </c>
      <c r="J155" s="49" t="s">
        <v>254</v>
      </c>
      <c r="K155" s="276">
        <v>43864</v>
      </c>
      <c r="L155" s="49" t="s">
        <v>322</v>
      </c>
      <c r="M155" s="49" t="s">
        <v>335</v>
      </c>
      <c r="N155" s="49" t="s">
        <v>3762</v>
      </c>
    </row>
    <row r="156" spans="1:14" ht="15" customHeight="1" x14ac:dyDescent="0.25">
      <c r="A156" s="49">
        <v>155</v>
      </c>
      <c r="B156" s="62">
        <v>43864.975925925923</v>
      </c>
      <c r="C156" s="49" t="s">
        <v>263</v>
      </c>
      <c r="D156" s="49" t="s">
        <v>333</v>
      </c>
      <c r="E156" s="49" t="s">
        <v>695</v>
      </c>
      <c r="F156" s="49" t="s">
        <v>940</v>
      </c>
      <c r="G156" s="49" t="s">
        <v>2296</v>
      </c>
      <c r="H156" s="49" t="e">
        <v>#VALUE!</v>
      </c>
      <c r="I156" s="49">
        <v>0</v>
      </c>
      <c r="J156" s="49" t="s">
        <v>254</v>
      </c>
      <c r="K156" s="276">
        <v>43864</v>
      </c>
      <c r="L156" s="49" t="s">
        <v>255</v>
      </c>
      <c r="M156" s="49" t="s">
        <v>3616</v>
      </c>
      <c r="N156" s="49" t="s">
        <v>3762</v>
      </c>
    </row>
    <row r="157" spans="1:14" ht="15" customHeight="1" x14ac:dyDescent="0.25">
      <c r="A157" s="49">
        <v>156</v>
      </c>
      <c r="B157" s="62">
        <v>43864.980787037035</v>
      </c>
      <c r="C157" s="49" t="s">
        <v>263</v>
      </c>
      <c r="D157" s="49" t="s">
        <v>941</v>
      </c>
      <c r="E157" s="49" t="s">
        <v>842</v>
      </c>
      <c r="F157" s="49" t="s">
        <v>843</v>
      </c>
      <c r="G157" s="49" t="s">
        <v>2297</v>
      </c>
      <c r="H157" s="49" t="e">
        <v>#VALUE!</v>
      </c>
      <c r="I157" s="49">
        <v>0</v>
      </c>
      <c r="J157" s="49" t="s">
        <v>254</v>
      </c>
      <c r="K157" s="276">
        <v>43864</v>
      </c>
      <c r="L157" s="49" t="s">
        <v>255</v>
      </c>
      <c r="M157" s="49" t="s">
        <v>255</v>
      </c>
      <c r="N157" s="49" t="s">
        <v>3762</v>
      </c>
    </row>
    <row r="158" spans="1:14" ht="15" customHeight="1" x14ac:dyDescent="0.25">
      <c r="A158" s="49">
        <v>157</v>
      </c>
      <c r="B158" s="62">
        <v>43864.984537037039</v>
      </c>
      <c r="C158" s="49" t="s">
        <v>263</v>
      </c>
      <c r="D158" s="49" t="s">
        <v>942</v>
      </c>
      <c r="E158" s="49" t="s">
        <v>774</v>
      </c>
      <c r="F158" s="49" t="s">
        <v>938</v>
      </c>
      <c r="G158" s="49" t="s">
        <v>2299</v>
      </c>
      <c r="H158" s="49" t="e">
        <v>#VALUE!</v>
      </c>
      <c r="I158" s="49">
        <v>0</v>
      </c>
      <c r="J158" s="49" t="s">
        <v>254</v>
      </c>
      <c r="K158" s="276">
        <v>43864</v>
      </c>
      <c r="L158" s="49" t="s">
        <v>255</v>
      </c>
      <c r="M158" s="49" t="s">
        <v>3594</v>
      </c>
      <c r="N158" s="49" t="s">
        <v>3762</v>
      </c>
    </row>
    <row r="159" spans="1:14" ht="15" customHeight="1" x14ac:dyDescent="0.25">
      <c r="A159" s="49">
        <v>158</v>
      </c>
      <c r="B159" s="62">
        <v>43864.988437499997</v>
      </c>
      <c r="C159" s="49" t="s">
        <v>262</v>
      </c>
      <c r="D159" s="49" t="s">
        <v>934</v>
      </c>
      <c r="E159" s="49" t="s">
        <v>943</v>
      </c>
      <c r="F159" s="49" t="s">
        <v>944</v>
      </c>
      <c r="G159" s="49" t="s">
        <v>2300</v>
      </c>
      <c r="H159" s="49" t="e">
        <v>#VALUE!</v>
      </c>
      <c r="I159" s="49">
        <v>0</v>
      </c>
      <c r="J159" s="49" t="s">
        <v>254</v>
      </c>
      <c r="K159" s="276">
        <v>43864</v>
      </c>
      <c r="L159" s="49" t="s">
        <v>255</v>
      </c>
      <c r="M159" s="49" t="s">
        <v>3617</v>
      </c>
      <c r="N159" s="49" t="s">
        <v>3762</v>
      </c>
    </row>
    <row r="160" spans="1:14" ht="15" customHeight="1" x14ac:dyDescent="0.25">
      <c r="A160" s="49">
        <v>159</v>
      </c>
      <c r="B160" s="62">
        <v>43864.989629629628</v>
      </c>
      <c r="C160" s="49" t="s">
        <v>263</v>
      </c>
      <c r="D160" s="49" t="s">
        <v>945</v>
      </c>
      <c r="E160" s="49" t="s">
        <v>695</v>
      </c>
      <c r="F160" s="49" t="s">
        <v>2298</v>
      </c>
      <c r="G160" s="49" t="s">
        <v>2301</v>
      </c>
      <c r="H160" s="49" t="e">
        <v>#VALUE!</v>
      </c>
      <c r="I160" s="49">
        <v>0</v>
      </c>
      <c r="J160" s="49" t="s">
        <v>254</v>
      </c>
      <c r="K160" s="276">
        <v>43864</v>
      </c>
      <c r="L160" s="49" t="s">
        <v>255</v>
      </c>
      <c r="M160" s="49" t="s">
        <v>3606</v>
      </c>
      <c r="N160" s="49" t="s">
        <v>3762</v>
      </c>
    </row>
    <row r="161" spans="1:14" ht="15" customHeight="1" x14ac:dyDescent="0.25">
      <c r="A161" s="49">
        <v>160</v>
      </c>
      <c r="B161" s="62">
        <v>43865.00136574074</v>
      </c>
      <c r="C161" s="49" t="s">
        <v>263</v>
      </c>
      <c r="D161" s="49" t="s">
        <v>947</v>
      </c>
      <c r="E161" s="49" t="s">
        <v>695</v>
      </c>
      <c r="F161" s="49" t="s">
        <v>948</v>
      </c>
      <c r="G161" s="49" t="s">
        <v>2302</v>
      </c>
      <c r="H161" s="49" t="e">
        <v>#VALUE!</v>
      </c>
      <c r="I161" s="49">
        <v>0</v>
      </c>
      <c r="J161" s="49" t="s">
        <v>254</v>
      </c>
      <c r="K161" s="276">
        <v>43864</v>
      </c>
      <c r="L161" s="49" t="s">
        <v>255</v>
      </c>
      <c r="M161" s="49" t="s">
        <v>3618</v>
      </c>
      <c r="N161" s="49" t="s">
        <v>3762</v>
      </c>
    </row>
    <row r="162" spans="1:14" ht="15" customHeight="1" x14ac:dyDescent="0.25">
      <c r="A162" s="49">
        <v>161</v>
      </c>
      <c r="B162" s="62">
        <v>43865.003703703704</v>
      </c>
      <c r="C162" s="49" t="s">
        <v>263</v>
      </c>
      <c r="D162" s="49" t="s">
        <v>949</v>
      </c>
      <c r="E162" s="49" t="s">
        <v>946</v>
      </c>
      <c r="F162" s="49" t="s">
        <v>877</v>
      </c>
      <c r="G162" s="49" t="s">
        <v>2303</v>
      </c>
      <c r="H162" s="49" t="e">
        <v>#VALUE!</v>
      </c>
      <c r="I162" s="49">
        <v>0</v>
      </c>
      <c r="J162" s="49" t="s">
        <v>254</v>
      </c>
      <c r="K162" s="276">
        <v>43864</v>
      </c>
      <c r="L162" s="49" t="s">
        <v>255</v>
      </c>
      <c r="M162" s="49" t="s">
        <v>3603</v>
      </c>
      <c r="N162" s="49" t="s">
        <v>3762</v>
      </c>
    </row>
    <row r="163" spans="1:14" ht="15" customHeight="1" x14ac:dyDescent="0.25">
      <c r="A163" s="49">
        <v>162</v>
      </c>
      <c r="B163" s="62">
        <v>43865.023530092592</v>
      </c>
      <c r="C163" s="49" t="s">
        <v>296</v>
      </c>
      <c r="D163" s="49" t="s">
        <v>829</v>
      </c>
      <c r="E163" s="49" t="s">
        <v>695</v>
      </c>
      <c r="F163" s="49" t="s">
        <v>951</v>
      </c>
      <c r="G163" s="49" t="s">
        <v>2304</v>
      </c>
      <c r="H163" s="49" t="s">
        <v>3388</v>
      </c>
      <c r="I163" s="49">
        <v>1</v>
      </c>
      <c r="J163" s="49" t="s">
        <v>254</v>
      </c>
      <c r="K163" s="276">
        <v>43864</v>
      </c>
      <c r="L163" s="49" t="s">
        <v>3504</v>
      </c>
      <c r="M163" s="49" t="s">
        <v>3601</v>
      </c>
      <c r="N163" s="49" t="s">
        <v>3762</v>
      </c>
    </row>
    <row r="164" spans="1:14" ht="15" customHeight="1" x14ac:dyDescent="0.25">
      <c r="A164" s="49">
        <v>163</v>
      </c>
      <c r="B164" s="62">
        <v>43865.025833333333</v>
      </c>
      <c r="C164" s="49" t="s">
        <v>263</v>
      </c>
      <c r="D164" s="49" t="s">
        <v>952</v>
      </c>
      <c r="E164" s="49" t="s">
        <v>695</v>
      </c>
      <c r="F164" s="49" t="s">
        <v>950</v>
      </c>
      <c r="G164" s="49" t="s">
        <v>2305</v>
      </c>
      <c r="H164" s="49" t="e">
        <v>#VALUE!</v>
      </c>
      <c r="I164" s="49">
        <v>0</v>
      </c>
      <c r="J164" s="49" t="s">
        <v>254</v>
      </c>
      <c r="K164" s="276">
        <v>43864</v>
      </c>
      <c r="L164" s="49" t="s">
        <v>255</v>
      </c>
      <c r="M164" s="49" t="s">
        <v>604</v>
      </c>
      <c r="N164" s="49" t="s">
        <v>3762</v>
      </c>
    </row>
    <row r="165" spans="1:14" ht="15" customHeight="1" x14ac:dyDescent="0.25">
      <c r="A165" s="49">
        <v>164</v>
      </c>
      <c r="B165" s="62">
        <v>43865.070879629631</v>
      </c>
      <c r="C165" s="49" t="s">
        <v>290</v>
      </c>
      <c r="D165" s="49" t="s">
        <v>931</v>
      </c>
      <c r="E165" s="49" t="s">
        <v>695</v>
      </c>
      <c r="F165" s="49" t="s">
        <v>932</v>
      </c>
      <c r="G165" s="49" t="s">
        <v>2306</v>
      </c>
      <c r="H165" s="49" t="s">
        <v>3366</v>
      </c>
      <c r="I165" s="49">
        <v>4.5</v>
      </c>
      <c r="J165" s="49" t="s">
        <v>254</v>
      </c>
      <c r="K165" s="276">
        <v>43864</v>
      </c>
      <c r="L165" s="49" t="s">
        <v>3491</v>
      </c>
      <c r="M165" s="49" t="s">
        <v>3615</v>
      </c>
      <c r="N165" s="49" t="s">
        <v>3762</v>
      </c>
    </row>
    <row r="166" spans="1:14" ht="15" customHeight="1" x14ac:dyDescent="0.25">
      <c r="A166" s="49">
        <v>165</v>
      </c>
      <c r="B166" s="62">
        <v>43865.071469907409</v>
      </c>
      <c r="C166" s="49" t="s">
        <v>263</v>
      </c>
      <c r="D166" s="49" t="s">
        <v>953</v>
      </c>
      <c r="E166" s="49" t="s">
        <v>695</v>
      </c>
      <c r="F166" s="49" t="s">
        <v>954</v>
      </c>
      <c r="G166" s="49" t="s">
        <v>2307</v>
      </c>
      <c r="H166" s="49" t="e">
        <v>#VALUE!</v>
      </c>
      <c r="I166" s="49">
        <v>0</v>
      </c>
      <c r="J166" s="49" t="s">
        <v>254</v>
      </c>
      <c r="K166" s="276">
        <v>43864</v>
      </c>
      <c r="L166" s="49" t="s">
        <v>255</v>
      </c>
      <c r="M166" s="49" t="s">
        <v>3619</v>
      </c>
      <c r="N166" s="49" t="s">
        <v>3762</v>
      </c>
    </row>
    <row r="167" spans="1:14" ht="15" customHeight="1" x14ac:dyDescent="0.25">
      <c r="A167" s="49">
        <v>166</v>
      </c>
      <c r="B167" s="62">
        <v>43865.090254629627</v>
      </c>
      <c r="C167" s="49" t="s">
        <v>263</v>
      </c>
      <c r="D167" s="49" t="s">
        <v>955</v>
      </c>
      <c r="E167" s="49" t="s">
        <v>695</v>
      </c>
      <c r="F167" s="49" t="s">
        <v>956</v>
      </c>
      <c r="G167" s="49" t="s">
        <v>2308</v>
      </c>
      <c r="H167" s="49" t="e">
        <v>#VALUE!</v>
      </c>
      <c r="I167" s="49">
        <v>0</v>
      </c>
      <c r="J167" s="49" t="s">
        <v>254</v>
      </c>
      <c r="K167" s="276">
        <v>43864</v>
      </c>
      <c r="L167" s="49" t="s">
        <v>255</v>
      </c>
      <c r="M167" s="49" t="s">
        <v>3619</v>
      </c>
      <c r="N167" s="49" t="s">
        <v>3762</v>
      </c>
    </row>
    <row r="168" spans="1:14" ht="15" customHeight="1" x14ac:dyDescent="0.25">
      <c r="A168" s="49">
        <v>167</v>
      </c>
      <c r="B168" s="62">
        <v>43865.094988425924</v>
      </c>
      <c r="C168" s="49" t="s">
        <v>263</v>
      </c>
      <c r="D168" s="49" t="s">
        <v>958</v>
      </c>
      <c r="E168" s="49" t="s">
        <v>695</v>
      </c>
      <c r="F168" s="49" t="s">
        <v>859</v>
      </c>
      <c r="G168" s="49" t="s">
        <v>2309</v>
      </c>
      <c r="H168" s="49" t="e">
        <v>#VALUE!</v>
      </c>
      <c r="I168" s="49">
        <v>0</v>
      </c>
      <c r="J168" s="49" t="s">
        <v>254</v>
      </c>
      <c r="K168" s="276">
        <v>43864</v>
      </c>
      <c r="L168" s="49" t="s">
        <v>255</v>
      </c>
      <c r="M168" s="49" t="s">
        <v>2141</v>
      </c>
      <c r="N168" s="49" t="s">
        <v>3762</v>
      </c>
    </row>
    <row r="169" spans="1:14" ht="15" customHeight="1" x14ac:dyDescent="0.25">
      <c r="A169" s="49">
        <v>168</v>
      </c>
      <c r="B169" s="62">
        <v>43865.114074074074</v>
      </c>
      <c r="C169" s="49" t="s">
        <v>256</v>
      </c>
      <c r="D169" s="49" t="s">
        <v>729</v>
      </c>
      <c r="E169" s="49" t="s">
        <v>959</v>
      </c>
      <c r="F169" s="49" t="s">
        <v>804</v>
      </c>
      <c r="G169" s="49" t="s">
        <v>2310</v>
      </c>
      <c r="H169" s="49" t="e">
        <v>#VALUE!</v>
      </c>
      <c r="I169" s="49">
        <v>0</v>
      </c>
      <c r="J169" s="49" t="s">
        <v>254</v>
      </c>
      <c r="K169" s="276">
        <v>43864</v>
      </c>
      <c r="L169" s="49" t="s">
        <v>255</v>
      </c>
      <c r="M169" s="49" t="s">
        <v>3598</v>
      </c>
      <c r="N169" s="49" t="s">
        <v>3762</v>
      </c>
    </row>
    <row r="170" spans="1:14" ht="15" customHeight="1" x14ac:dyDescent="0.25">
      <c r="A170" s="49">
        <v>169</v>
      </c>
      <c r="B170" s="62">
        <v>43865.118206018517</v>
      </c>
      <c r="C170" s="49" t="s">
        <v>290</v>
      </c>
      <c r="D170" s="49" t="s">
        <v>931</v>
      </c>
      <c r="E170" s="49" t="s">
        <v>695</v>
      </c>
      <c r="F170" s="49" t="s">
        <v>960</v>
      </c>
      <c r="G170" s="49" t="s">
        <v>2311</v>
      </c>
      <c r="H170" s="49" t="e">
        <v>#VALUE!</v>
      </c>
      <c r="I170" s="49">
        <v>0</v>
      </c>
      <c r="J170" s="49" t="s">
        <v>254</v>
      </c>
      <c r="K170" s="276">
        <v>43864</v>
      </c>
      <c r="L170" s="49" t="s">
        <v>255</v>
      </c>
      <c r="M170" s="49" t="s">
        <v>3615</v>
      </c>
      <c r="N170" s="49" t="s">
        <v>3762</v>
      </c>
    </row>
    <row r="171" spans="1:14" ht="15" customHeight="1" x14ac:dyDescent="0.25">
      <c r="A171" s="49">
        <v>170</v>
      </c>
      <c r="B171" s="62">
        <v>43865.123055555552</v>
      </c>
      <c r="C171" s="49" t="s">
        <v>263</v>
      </c>
      <c r="D171" s="49" t="s">
        <v>961</v>
      </c>
      <c r="E171" s="49" t="s">
        <v>695</v>
      </c>
      <c r="F171" s="49" t="s">
        <v>962</v>
      </c>
      <c r="G171" s="49" t="s">
        <v>2312</v>
      </c>
      <c r="H171" s="49" t="e">
        <v>#VALUE!</v>
      </c>
      <c r="I171" s="49">
        <v>0</v>
      </c>
      <c r="J171" s="49" t="s">
        <v>254</v>
      </c>
      <c r="K171" s="276">
        <v>43864</v>
      </c>
      <c r="L171" s="49" t="s">
        <v>255</v>
      </c>
      <c r="M171" s="49" t="s">
        <v>3620</v>
      </c>
      <c r="N171" s="49" t="s">
        <v>3762</v>
      </c>
    </row>
    <row r="172" spans="1:14" ht="15" customHeight="1" x14ac:dyDescent="0.25">
      <c r="A172" s="49">
        <v>171</v>
      </c>
      <c r="B172" s="62">
        <v>43865.132638888892</v>
      </c>
      <c r="C172" s="49" t="s">
        <v>263</v>
      </c>
      <c r="D172" s="49" t="s">
        <v>963</v>
      </c>
      <c r="E172" s="49" t="s">
        <v>695</v>
      </c>
      <c r="F172" s="49" t="s">
        <v>964</v>
      </c>
      <c r="G172" s="49" t="s">
        <v>2313</v>
      </c>
      <c r="H172" s="49" t="e">
        <v>#VALUE!</v>
      </c>
      <c r="I172" s="49">
        <v>0</v>
      </c>
      <c r="J172" s="49" t="s">
        <v>254</v>
      </c>
      <c r="K172" s="276">
        <v>43864</v>
      </c>
      <c r="L172" s="49" t="s">
        <v>255</v>
      </c>
      <c r="M172" s="49" t="s">
        <v>3621</v>
      </c>
      <c r="N172" s="49" t="s">
        <v>3762</v>
      </c>
    </row>
    <row r="173" spans="1:14" ht="15" customHeight="1" x14ac:dyDescent="0.25">
      <c r="A173" s="49">
        <v>172</v>
      </c>
      <c r="B173" s="62">
        <v>43865.145949074074</v>
      </c>
      <c r="C173" s="49" t="s">
        <v>257</v>
      </c>
      <c r="D173" s="49" t="s">
        <v>612</v>
      </c>
      <c r="E173" s="49" t="s">
        <v>791</v>
      </c>
      <c r="F173" s="49" t="s">
        <v>965</v>
      </c>
      <c r="G173" s="49" t="s">
        <v>2314</v>
      </c>
      <c r="H173" s="49" t="s">
        <v>3393</v>
      </c>
      <c r="I173" s="49">
        <v>0</v>
      </c>
      <c r="J173" s="49" t="s">
        <v>254</v>
      </c>
      <c r="K173" s="276">
        <v>43864</v>
      </c>
      <c r="L173" s="49" t="s">
        <v>3393</v>
      </c>
      <c r="M173" s="49" t="s">
        <v>3610</v>
      </c>
      <c r="N173" s="49" t="s">
        <v>3763</v>
      </c>
    </row>
    <row r="174" spans="1:14" ht="15" customHeight="1" x14ac:dyDescent="0.25">
      <c r="A174" s="49">
        <v>173</v>
      </c>
      <c r="B174" s="62">
        <v>43865.151192129626</v>
      </c>
      <c r="C174" s="49" t="s">
        <v>262</v>
      </c>
      <c r="D174" s="49" t="s">
        <v>934</v>
      </c>
      <c r="E174" s="49" t="s">
        <v>943</v>
      </c>
      <c r="F174" s="49" t="s">
        <v>966</v>
      </c>
      <c r="G174" s="49" t="s">
        <v>2315</v>
      </c>
      <c r="H174" s="49" t="s">
        <v>326</v>
      </c>
      <c r="I174" s="49">
        <v>6</v>
      </c>
      <c r="J174" s="49" t="s">
        <v>254</v>
      </c>
      <c r="K174" s="276">
        <v>43864</v>
      </c>
      <c r="L174" s="49" t="s">
        <v>326</v>
      </c>
      <c r="M174" s="49" t="s">
        <v>3617</v>
      </c>
      <c r="N174" s="49" t="s">
        <v>3762</v>
      </c>
    </row>
    <row r="175" spans="1:14" ht="15" customHeight="1" x14ac:dyDescent="0.25">
      <c r="A175" s="49">
        <v>174</v>
      </c>
      <c r="B175" s="62">
        <v>43865.151458333334</v>
      </c>
      <c r="C175" s="49" t="s">
        <v>323</v>
      </c>
      <c r="D175" s="49" t="s">
        <v>871</v>
      </c>
      <c r="E175" s="49" t="s">
        <v>695</v>
      </c>
      <c r="F175" s="49" t="s">
        <v>967</v>
      </c>
      <c r="G175" s="49" t="s">
        <v>2316</v>
      </c>
      <c r="H175" s="49" t="s">
        <v>3394</v>
      </c>
      <c r="I175" s="49">
        <v>8</v>
      </c>
      <c r="J175" s="49" t="s">
        <v>254</v>
      </c>
      <c r="K175" s="276">
        <v>43864</v>
      </c>
      <c r="L175" s="49" t="s">
        <v>3507</v>
      </c>
      <c r="M175" s="49" t="s">
        <v>3608</v>
      </c>
      <c r="N175" s="49" t="s">
        <v>3762</v>
      </c>
    </row>
    <row r="176" spans="1:14" ht="15" customHeight="1" x14ac:dyDescent="0.25">
      <c r="A176" s="49">
        <v>175</v>
      </c>
      <c r="B176" s="62">
        <v>43865.151435185187</v>
      </c>
      <c r="C176" s="49" t="s">
        <v>290</v>
      </c>
      <c r="D176" s="49" t="s">
        <v>955</v>
      </c>
      <c r="E176" s="49" t="s">
        <v>791</v>
      </c>
      <c r="F176" s="49" t="s">
        <v>968</v>
      </c>
      <c r="G176" s="49" t="s">
        <v>2317</v>
      </c>
      <c r="H176" s="49" t="s">
        <v>3395</v>
      </c>
      <c r="I176" s="49">
        <v>2</v>
      </c>
      <c r="J176" s="49" t="s">
        <v>254</v>
      </c>
      <c r="K176" s="276">
        <v>43864</v>
      </c>
      <c r="L176" s="49" t="s">
        <v>372</v>
      </c>
      <c r="M176" s="49" t="s">
        <v>3619</v>
      </c>
      <c r="N176" s="49" t="s">
        <v>3762</v>
      </c>
    </row>
    <row r="177" spans="1:14" ht="15" customHeight="1" x14ac:dyDescent="0.25">
      <c r="A177" s="49">
        <v>176</v>
      </c>
      <c r="B177" s="62">
        <v>43865.161770833336</v>
      </c>
      <c r="C177" s="49" t="s">
        <v>261</v>
      </c>
      <c r="D177" s="49" t="s">
        <v>917</v>
      </c>
      <c r="E177" s="49" t="s">
        <v>695</v>
      </c>
      <c r="F177" s="49" t="s">
        <v>970</v>
      </c>
      <c r="G177" s="49" t="s">
        <v>2318</v>
      </c>
      <c r="H177" s="49" t="s">
        <v>3396</v>
      </c>
      <c r="I177" s="49">
        <v>11</v>
      </c>
      <c r="J177" s="49" t="s">
        <v>254</v>
      </c>
      <c r="K177" s="276">
        <v>43864</v>
      </c>
      <c r="L177" s="49" t="s">
        <v>3508</v>
      </c>
      <c r="M177" s="49" t="s">
        <v>3613</v>
      </c>
      <c r="N177" s="49" t="s">
        <v>3762</v>
      </c>
    </row>
    <row r="178" spans="1:14" ht="15" customHeight="1" x14ac:dyDescent="0.25">
      <c r="A178" s="49">
        <v>177</v>
      </c>
      <c r="B178" s="62">
        <v>43865.165300925924</v>
      </c>
      <c r="C178" s="49" t="s">
        <v>261</v>
      </c>
      <c r="D178" s="49" t="s">
        <v>971</v>
      </c>
      <c r="E178" s="49" t="s">
        <v>695</v>
      </c>
      <c r="F178" s="49" t="s">
        <v>972</v>
      </c>
      <c r="G178" s="49" t="s">
        <v>2319</v>
      </c>
      <c r="H178" s="49" t="e">
        <v>#VALUE!</v>
      </c>
      <c r="I178" s="49">
        <v>0</v>
      </c>
      <c r="J178" s="49" t="s">
        <v>254</v>
      </c>
      <c r="K178" s="276">
        <v>43864</v>
      </c>
      <c r="L178" s="49" t="s">
        <v>255</v>
      </c>
      <c r="M178" s="49" t="s">
        <v>3622</v>
      </c>
      <c r="N178" s="49" t="s">
        <v>3762</v>
      </c>
    </row>
    <row r="179" spans="1:14" ht="15" customHeight="1" x14ac:dyDescent="0.25">
      <c r="A179" s="49">
        <v>178</v>
      </c>
      <c r="B179" s="62">
        <v>43865.168576388889</v>
      </c>
      <c r="C179" s="49" t="s">
        <v>263</v>
      </c>
      <c r="D179" s="49" t="s">
        <v>937</v>
      </c>
      <c r="E179" s="49" t="s">
        <v>695</v>
      </c>
      <c r="F179" s="49" t="s">
        <v>974</v>
      </c>
      <c r="G179" s="49" t="s">
        <v>2320</v>
      </c>
      <c r="H179" s="49" t="s">
        <v>3367</v>
      </c>
      <c r="I179" s="49">
        <v>18</v>
      </c>
      <c r="J179" s="49" t="s">
        <v>254</v>
      </c>
      <c r="K179" s="276">
        <v>43864</v>
      </c>
      <c r="L179" s="49" t="s">
        <v>3492</v>
      </c>
      <c r="M179" s="49" t="s">
        <v>3581</v>
      </c>
      <c r="N179" s="49" t="s">
        <v>3762</v>
      </c>
    </row>
    <row r="180" spans="1:14" ht="15" customHeight="1" x14ac:dyDescent="0.25">
      <c r="A180" s="49">
        <v>179</v>
      </c>
      <c r="B180" s="62">
        <v>43865.415752314817</v>
      </c>
      <c r="C180" s="49" t="s">
        <v>134</v>
      </c>
      <c r="D180" s="49" t="s">
        <v>287</v>
      </c>
      <c r="E180" s="49" t="s">
        <v>695</v>
      </c>
      <c r="F180" s="49" t="s">
        <v>980</v>
      </c>
      <c r="G180" s="49" t="s">
        <v>2321</v>
      </c>
      <c r="H180" s="49" t="e">
        <v>#VALUE!</v>
      </c>
      <c r="I180" s="49">
        <v>0</v>
      </c>
      <c r="J180" s="49" t="s">
        <v>82</v>
      </c>
      <c r="K180" s="276">
        <v>43865</v>
      </c>
      <c r="L180" s="49" t="s">
        <v>255</v>
      </c>
      <c r="M180" s="49" t="s">
        <v>3600</v>
      </c>
      <c r="N180" s="49" t="s">
        <v>3762</v>
      </c>
    </row>
    <row r="181" spans="1:14" ht="15" customHeight="1" x14ac:dyDescent="0.25">
      <c r="A181" s="49">
        <v>180</v>
      </c>
      <c r="B181" s="62">
        <v>43865.423217592594</v>
      </c>
      <c r="C181" s="49" t="s">
        <v>22</v>
      </c>
      <c r="D181" s="49" t="s">
        <v>383</v>
      </c>
      <c r="E181" s="49" t="s">
        <v>774</v>
      </c>
      <c r="F181" s="49" t="s">
        <v>981</v>
      </c>
      <c r="G181" s="49" t="s">
        <v>2322</v>
      </c>
      <c r="H181" s="49" t="e">
        <v>#VALUE!</v>
      </c>
      <c r="I181" s="49">
        <v>0</v>
      </c>
      <c r="J181" s="49" t="s">
        <v>82</v>
      </c>
      <c r="K181" s="276">
        <v>43865</v>
      </c>
      <c r="L181" s="49" t="s">
        <v>255</v>
      </c>
      <c r="M181" s="49" t="s">
        <v>3594</v>
      </c>
      <c r="N181" s="49" t="s">
        <v>3762</v>
      </c>
    </row>
    <row r="182" spans="1:14" ht="15" customHeight="1" x14ac:dyDescent="0.25">
      <c r="A182" s="49">
        <v>181</v>
      </c>
      <c r="B182" s="62">
        <v>43865.429155092592</v>
      </c>
      <c r="C182" s="49" t="s">
        <v>215</v>
      </c>
      <c r="D182" s="49" t="s">
        <v>844</v>
      </c>
      <c r="E182" s="49" t="s">
        <v>853</v>
      </c>
      <c r="F182" s="49" t="s">
        <v>969</v>
      </c>
      <c r="G182" s="49" t="s">
        <v>2323</v>
      </c>
      <c r="H182" s="49" t="e">
        <v>#VALUE!</v>
      </c>
      <c r="I182" s="49">
        <v>0</v>
      </c>
      <c r="J182" s="49" t="s">
        <v>82</v>
      </c>
      <c r="K182" s="276">
        <v>43865</v>
      </c>
      <c r="L182" s="49" t="s">
        <v>255</v>
      </c>
      <c r="M182" s="49" t="s">
        <v>255</v>
      </c>
      <c r="N182" s="49" t="s">
        <v>3762</v>
      </c>
    </row>
    <row r="183" spans="1:14" ht="15" customHeight="1" x14ac:dyDescent="0.25">
      <c r="A183" s="49">
        <v>182</v>
      </c>
      <c r="B183" s="62">
        <v>43865.430833333332</v>
      </c>
      <c r="C183" s="49" t="s">
        <v>157</v>
      </c>
      <c r="D183" s="49" t="s">
        <v>598</v>
      </c>
      <c r="E183" s="49" t="s">
        <v>982</v>
      </c>
      <c r="F183" s="49" t="s">
        <v>983</v>
      </c>
      <c r="G183" s="49" t="s">
        <v>2324</v>
      </c>
      <c r="H183" s="49" t="e">
        <v>#VALUE!</v>
      </c>
      <c r="I183" s="49">
        <v>0</v>
      </c>
      <c r="J183" s="49" t="s">
        <v>82</v>
      </c>
      <c r="K183" s="276">
        <v>43865</v>
      </c>
      <c r="L183" s="49" t="s">
        <v>255</v>
      </c>
      <c r="M183" s="49" t="s">
        <v>607</v>
      </c>
      <c r="N183" s="49" t="s">
        <v>3762</v>
      </c>
    </row>
    <row r="184" spans="1:14" ht="15" customHeight="1" x14ac:dyDescent="0.25">
      <c r="A184" s="49">
        <v>183</v>
      </c>
      <c r="B184" s="62">
        <v>43865.431111111109</v>
      </c>
      <c r="C184" s="49" t="s">
        <v>215</v>
      </c>
      <c r="D184" s="49" t="s">
        <v>978</v>
      </c>
      <c r="E184" s="49" t="s">
        <v>791</v>
      </c>
      <c r="F184" s="49" t="s">
        <v>979</v>
      </c>
      <c r="G184" s="49" t="s">
        <v>2325</v>
      </c>
      <c r="H184" s="49" t="e">
        <v>#VALUE!</v>
      </c>
      <c r="I184" s="49">
        <v>0</v>
      </c>
      <c r="J184" s="49" t="s">
        <v>82</v>
      </c>
      <c r="K184" s="276">
        <v>43865</v>
      </c>
      <c r="L184" s="49" t="s">
        <v>255</v>
      </c>
      <c r="M184" s="49" t="s">
        <v>3621</v>
      </c>
      <c r="N184" s="49" t="s">
        <v>3762</v>
      </c>
    </row>
    <row r="185" spans="1:14" ht="15" customHeight="1" x14ac:dyDescent="0.25">
      <c r="A185" s="49">
        <v>184</v>
      </c>
      <c r="B185" s="62">
        <v>43865.432199074072</v>
      </c>
      <c r="C185" s="49" t="s">
        <v>166</v>
      </c>
      <c r="D185" s="49" t="s">
        <v>927</v>
      </c>
      <c r="E185" s="49" t="s">
        <v>928</v>
      </c>
      <c r="F185" s="49" t="s">
        <v>984</v>
      </c>
      <c r="G185" s="49" t="s">
        <v>2326</v>
      </c>
      <c r="H185" s="49" t="e">
        <v>#VALUE!</v>
      </c>
      <c r="I185" s="49">
        <v>0</v>
      </c>
      <c r="J185" s="49" t="s">
        <v>82</v>
      </c>
      <c r="K185" s="276">
        <v>43865</v>
      </c>
      <c r="L185" s="49" t="s">
        <v>255</v>
      </c>
      <c r="M185" s="49" t="s">
        <v>302</v>
      </c>
      <c r="N185" s="49" t="s">
        <v>3762</v>
      </c>
    </row>
    <row r="186" spans="1:14" ht="15" customHeight="1" x14ac:dyDescent="0.25">
      <c r="A186" s="49">
        <v>185</v>
      </c>
      <c r="B186" s="62">
        <v>43865.434131944443</v>
      </c>
      <c r="C186" s="49" t="s">
        <v>162</v>
      </c>
      <c r="D186" s="49" t="s">
        <v>760</v>
      </c>
      <c r="E186" s="49" t="s">
        <v>985</v>
      </c>
      <c r="F186" s="49" t="s">
        <v>986</v>
      </c>
      <c r="G186" s="49" t="s">
        <v>2327</v>
      </c>
      <c r="H186" s="49" t="e">
        <v>#VALUE!</v>
      </c>
      <c r="I186" s="49">
        <v>0</v>
      </c>
      <c r="J186" s="49" t="s">
        <v>82</v>
      </c>
      <c r="K186" s="276">
        <v>43865</v>
      </c>
      <c r="L186" s="49" t="s">
        <v>255</v>
      </c>
      <c r="M186" s="49" t="s">
        <v>3592</v>
      </c>
      <c r="N186" s="49" t="s">
        <v>3762</v>
      </c>
    </row>
    <row r="187" spans="1:14" ht="15" customHeight="1" x14ac:dyDescent="0.25">
      <c r="A187" s="49">
        <v>186</v>
      </c>
      <c r="B187" s="62">
        <v>43865.43513888889</v>
      </c>
      <c r="C187" s="49" t="s">
        <v>160</v>
      </c>
      <c r="D187" s="49" t="s">
        <v>971</v>
      </c>
      <c r="E187" s="49" t="s">
        <v>695</v>
      </c>
      <c r="F187" s="49" t="s">
        <v>987</v>
      </c>
      <c r="G187" s="49" t="s">
        <v>2328</v>
      </c>
      <c r="H187" s="49" t="e">
        <v>#VALUE!</v>
      </c>
      <c r="I187" s="49">
        <v>0</v>
      </c>
      <c r="J187" s="49" t="s">
        <v>82</v>
      </c>
      <c r="K187" s="276">
        <v>43865</v>
      </c>
      <c r="L187" s="49" t="s">
        <v>255</v>
      </c>
      <c r="M187" s="49" t="s">
        <v>3622</v>
      </c>
      <c r="N187" s="49" t="s">
        <v>3762</v>
      </c>
    </row>
    <row r="188" spans="1:14" ht="15" customHeight="1" x14ac:dyDescent="0.25">
      <c r="A188" s="49">
        <v>187</v>
      </c>
      <c r="B188" s="62">
        <v>43865.437777777777</v>
      </c>
      <c r="C188" s="49" t="s">
        <v>178</v>
      </c>
      <c r="D188" s="49" t="s">
        <v>868</v>
      </c>
      <c r="E188" s="49" t="s">
        <v>695</v>
      </c>
      <c r="F188" s="49" t="s">
        <v>988</v>
      </c>
      <c r="G188" s="49" t="s">
        <v>2329</v>
      </c>
      <c r="H188" s="49" t="e">
        <v>#VALUE!</v>
      </c>
      <c r="I188" s="49">
        <v>0</v>
      </c>
      <c r="J188" s="49" t="s">
        <v>82</v>
      </c>
      <c r="K188" s="276">
        <v>43865</v>
      </c>
      <c r="L188" s="49" t="s">
        <v>255</v>
      </c>
      <c r="M188" s="49" t="s">
        <v>3604</v>
      </c>
      <c r="N188" s="49" t="s">
        <v>3762</v>
      </c>
    </row>
    <row r="189" spans="1:14" ht="15" customHeight="1" x14ac:dyDescent="0.25">
      <c r="A189" s="49">
        <v>188</v>
      </c>
      <c r="B189" s="62">
        <v>43865.443055555559</v>
      </c>
      <c r="C189" s="49" t="s">
        <v>187</v>
      </c>
      <c r="D189" s="49" t="s">
        <v>355</v>
      </c>
      <c r="E189" s="49" t="s">
        <v>817</v>
      </c>
      <c r="F189" s="49" t="s">
        <v>989</v>
      </c>
      <c r="G189" s="49" t="s">
        <v>2330</v>
      </c>
      <c r="H189" s="49" t="e">
        <v>#VALUE!</v>
      </c>
      <c r="I189" s="49">
        <v>0</v>
      </c>
      <c r="J189" s="49" t="s">
        <v>82</v>
      </c>
      <c r="K189" s="276">
        <v>43865</v>
      </c>
      <c r="L189" s="49" t="s">
        <v>255</v>
      </c>
      <c r="M189" s="49" t="s">
        <v>3593</v>
      </c>
      <c r="N189" s="49" t="s">
        <v>3762</v>
      </c>
    </row>
    <row r="190" spans="1:14" ht="15" customHeight="1" x14ac:dyDescent="0.25">
      <c r="A190" s="49">
        <v>189</v>
      </c>
      <c r="B190" s="62">
        <v>43865.444548611114</v>
      </c>
      <c r="C190" s="49" t="s">
        <v>784</v>
      </c>
      <c r="D190" s="49" t="s">
        <v>380</v>
      </c>
      <c r="E190" s="49" t="s">
        <v>695</v>
      </c>
      <c r="F190" s="49" t="s">
        <v>990</v>
      </c>
      <c r="G190" s="49" t="s">
        <v>2331</v>
      </c>
      <c r="H190" s="49" t="e">
        <v>#VALUE!</v>
      </c>
      <c r="I190" s="49">
        <v>0</v>
      </c>
      <c r="J190" s="49" t="e">
        <v>#N/A</v>
      </c>
      <c r="K190" s="276">
        <v>43865</v>
      </c>
      <c r="L190" s="49" t="s">
        <v>255</v>
      </c>
      <c r="M190" s="49" t="s">
        <v>3623</v>
      </c>
      <c r="N190" s="49" t="s">
        <v>3762</v>
      </c>
    </row>
    <row r="191" spans="1:14" ht="15" customHeight="1" x14ac:dyDescent="0.25">
      <c r="A191" s="49">
        <v>190</v>
      </c>
      <c r="B191" s="62">
        <v>43865.445289351854</v>
      </c>
      <c r="C191" s="49" t="s">
        <v>165</v>
      </c>
      <c r="D191" s="49" t="s">
        <v>309</v>
      </c>
      <c r="E191" s="49" t="s">
        <v>695</v>
      </c>
      <c r="F191" s="49" t="s">
        <v>991</v>
      </c>
      <c r="G191" s="49" t="s">
        <v>2332</v>
      </c>
      <c r="H191" s="49" t="e">
        <v>#VALUE!</v>
      </c>
      <c r="I191" s="49">
        <v>0</v>
      </c>
      <c r="J191" s="49" t="s">
        <v>82</v>
      </c>
      <c r="K191" s="276">
        <v>43865</v>
      </c>
      <c r="L191" s="49" t="s">
        <v>255</v>
      </c>
      <c r="M191" s="49" t="s">
        <v>3597</v>
      </c>
      <c r="N191" s="49" t="s">
        <v>3762</v>
      </c>
    </row>
    <row r="192" spans="1:14" ht="15" customHeight="1" x14ac:dyDescent="0.25">
      <c r="A192" s="49">
        <v>191</v>
      </c>
      <c r="B192" s="62">
        <v>43865.446550925924</v>
      </c>
      <c r="C192" s="49" t="s">
        <v>215</v>
      </c>
      <c r="D192" s="49" t="s">
        <v>992</v>
      </c>
      <c r="E192" s="49" t="s">
        <v>993</v>
      </c>
      <c r="F192" s="49" t="s">
        <v>994</v>
      </c>
      <c r="G192" s="49" t="s">
        <v>2333</v>
      </c>
      <c r="H192" s="49" t="e">
        <v>#VALUE!</v>
      </c>
      <c r="I192" s="49">
        <v>0</v>
      </c>
      <c r="J192" s="49" t="s">
        <v>82</v>
      </c>
      <c r="K192" s="276">
        <v>43865</v>
      </c>
      <c r="L192" s="49" t="s">
        <v>255</v>
      </c>
      <c r="M192" s="49" t="s">
        <v>255</v>
      </c>
      <c r="N192" s="49" t="s">
        <v>3762</v>
      </c>
    </row>
    <row r="193" spans="1:14" ht="15" customHeight="1" x14ac:dyDescent="0.25">
      <c r="A193" s="49">
        <v>192</v>
      </c>
      <c r="B193" s="62">
        <v>43865.448344907411</v>
      </c>
      <c r="C193" s="49" t="s">
        <v>211</v>
      </c>
      <c r="D193" s="49" t="s">
        <v>995</v>
      </c>
      <c r="E193" s="49" t="s">
        <v>695</v>
      </c>
      <c r="F193" s="49" t="s">
        <v>996</v>
      </c>
      <c r="G193" s="49" t="s">
        <v>2334</v>
      </c>
      <c r="H193" s="49" t="e">
        <v>#VALUE!</v>
      </c>
      <c r="I193" s="49">
        <v>0</v>
      </c>
      <c r="J193" s="49" t="s">
        <v>82</v>
      </c>
      <c r="K193" s="276">
        <v>43865</v>
      </c>
      <c r="L193" s="49" t="s">
        <v>255</v>
      </c>
      <c r="M193" s="49" t="s">
        <v>3624</v>
      </c>
      <c r="N193" s="49" t="s">
        <v>3762</v>
      </c>
    </row>
    <row r="194" spans="1:14" ht="15" customHeight="1" x14ac:dyDescent="0.25">
      <c r="A194" s="49">
        <v>193</v>
      </c>
      <c r="B194" s="62">
        <v>43865.448425925926</v>
      </c>
      <c r="C194" s="49" t="s">
        <v>160</v>
      </c>
      <c r="D194" s="49" t="s">
        <v>858</v>
      </c>
      <c r="E194" s="49" t="s">
        <v>695</v>
      </c>
      <c r="F194" s="49" t="s">
        <v>997</v>
      </c>
      <c r="G194" s="49" t="s">
        <v>2335</v>
      </c>
      <c r="H194" s="49" t="e">
        <v>#VALUE!</v>
      </c>
      <c r="I194" s="49">
        <v>0</v>
      </c>
      <c r="J194" s="49" t="s">
        <v>82</v>
      </c>
      <c r="K194" s="276">
        <v>43865</v>
      </c>
      <c r="L194" s="49" t="s">
        <v>255</v>
      </c>
      <c r="M194" s="49" t="s">
        <v>2141</v>
      </c>
      <c r="N194" s="49" t="s">
        <v>3762</v>
      </c>
    </row>
    <row r="195" spans="1:14" ht="15" customHeight="1" x14ac:dyDescent="0.25">
      <c r="A195" s="49">
        <v>194</v>
      </c>
      <c r="B195" s="62">
        <v>43865.451168981483</v>
      </c>
      <c r="C195" s="49" t="s">
        <v>210</v>
      </c>
      <c r="D195" s="49" t="s">
        <v>899</v>
      </c>
      <c r="E195" s="49" t="s">
        <v>900</v>
      </c>
      <c r="F195" s="49" t="s">
        <v>998</v>
      </c>
      <c r="G195" s="49" t="s">
        <v>2336</v>
      </c>
      <c r="H195" s="49" t="e">
        <v>#VALUE!</v>
      </c>
      <c r="I195" s="49">
        <v>0</v>
      </c>
      <c r="J195" s="49" t="s">
        <v>82</v>
      </c>
      <c r="K195" s="276">
        <v>43865</v>
      </c>
      <c r="L195" s="49" t="s">
        <v>255</v>
      </c>
      <c r="M195" s="49" t="s">
        <v>255</v>
      </c>
      <c r="N195" s="49" t="s">
        <v>3762</v>
      </c>
    </row>
    <row r="196" spans="1:14" ht="15" customHeight="1" x14ac:dyDescent="0.25">
      <c r="A196" s="49">
        <v>195</v>
      </c>
      <c r="B196" s="62">
        <v>43865.452499999999</v>
      </c>
      <c r="C196" s="49" t="s">
        <v>215</v>
      </c>
      <c r="D196" s="49" t="s">
        <v>975</v>
      </c>
      <c r="E196" s="49" t="s">
        <v>999</v>
      </c>
      <c r="F196" s="49" t="s">
        <v>977</v>
      </c>
      <c r="G196" s="49" t="s">
        <v>2337</v>
      </c>
      <c r="H196" s="49" t="e">
        <v>#VALUE!</v>
      </c>
      <c r="I196" s="49">
        <v>0</v>
      </c>
      <c r="J196" s="49" t="s">
        <v>82</v>
      </c>
      <c r="K196" s="276">
        <v>43865</v>
      </c>
      <c r="L196" s="49" t="s">
        <v>255</v>
      </c>
      <c r="M196" s="49" t="s">
        <v>343</v>
      </c>
      <c r="N196" s="49" t="s">
        <v>3762</v>
      </c>
    </row>
    <row r="197" spans="1:14" ht="15" customHeight="1" x14ac:dyDescent="0.25">
      <c r="A197" s="49">
        <v>196</v>
      </c>
      <c r="B197" s="62">
        <v>43865.456504629627</v>
      </c>
      <c r="C197" s="49" t="s">
        <v>215</v>
      </c>
      <c r="D197" s="49" t="s">
        <v>617</v>
      </c>
      <c r="E197" s="49" t="s">
        <v>838</v>
      </c>
      <c r="F197" s="49" t="s">
        <v>1000</v>
      </c>
      <c r="G197" s="49" t="s">
        <v>2338</v>
      </c>
      <c r="H197" s="49" t="e">
        <v>#VALUE!</v>
      </c>
      <c r="I197" s="49">
        <v>0</v>
      </c>
      <c r="J197" s="49" t="s">
        <v>82</v>
      </c>
      <c r="K197" s="276">
        <v>43865</v>
      </c>
      <c r="L197" s="49" t="s">
        <v>255</v>
      </c>
      <c r="M197" s="49" t="s">
        <v>3625</v>
      </c>
      <c r="N197" s="49" t="s">
        <v>3762</v>
      </c>
    </row>
    <row r="198" spans="1:14" ht="15" customHeight="1" x14ac:dyDescent="0.25">
      <c r="A198" s="49">
        <v>197</v>
      </c>
      <c r="B198" s="62">
        <v>43865.463587962964</v>
      </c>
      <c r="C198" s="49" t="s">
        <v>133</v>
      </c>
      <c r="D198" s="49" t="s">
        <v>764</v>
      </c>
      <c r="E198" s="49" t="s">
        <v>1001</v>
      </c>
      <c r="F198" s="49" t="s">
        <v>1002</v>
      </c>
      <c r="G198" s="49" t="s">
        <v>2339</v>
      </c>
      <c r="H198" s="49" t="e">
        <v>#VALUE!</v>
      </c>
      <c r="I198" s="49">
        <v>0</v>
      </c>
      <c r="J198" s="49" t="s">
        <v>82</v>
      </c>
      <c r="K198" s="276">
        <v>43865</v>
      </c>
      <c r="L198" s="49" t="s">
        <v>255</v>
      </c>
      <c r="M198" s="49" t="s">
        <v>606</v>
      </c>
      <c r="N198" s="49" t="s">
        <v>3762</v>
      </c>
    </row>
    <row r="199" spans="1:14" ht="15" customHeight="1" x14ac:dyDescent="0.25">
      <c r="A199" s="49">
        <v>198</v>
      </c>
      <c r="B199" s="62">
        <v>43865.465775462966</v>
      </c>
      <c r="C199" s="49" t="s">
        <v>175</v>
      </c>
      <c r="D199" s="49" t="s">
        <v>799</v>
      </c>
      <c r="E199" s="49" t="s">
        <v>1003</v>
      </c>
      <c r="F199" s="49" t="s">
        <v>1004</v>
      </c>
      <c r="G199" s="49" t="s">
        <v>2340</v>
      </c>
      <c r="H199" s="49" t="e">
        <v>#VALUE!</v>
      </c>
      <c r="I199" s="49">
        <v>0</v>
      </c>
      <c r="J199" s="49" t="s">
        <v>82</v>
      </c>
      <c r="K199" s="276">
        <v>43865</v>
      </c>
      <c r="L199" s="49" t="s">
        <v>255</v>
      </c>
      <c r="M199" s="49" t="s">
        <v>3598</v>
      </c>
      <c r="N199" s="49" t="s">
        <v>3762</v>
      </c>
    </row>
    <row r="200" spans="1:14" ht="15" customHeight="1" x14ac:dyDescent="0.25">
      <c r="A200" s="49">
        <v>199</v>
      </c>
      <c r="B200" s="62">
        <v>43865.467557870368</v>
      </c>
      <c r="C200" s="49" t="s">
        <v>206</v>
      </c>
      <c r="D200" s="49" t="s">
        <v>387</v>
      </c>
      <c r="E200" s="49" t="s">
        <v>1005</v>
      </c>
      <c r="F200" s="49" t="s">
        <v>1006</v>
      </c>
      <c r="G200" s="49" t="s">
        <v>2341</v>
      </c>
      <c r="H200" s="49" t="e">
        <v>#VALUE!</v>
      </c>
      <c r="I200" s="49">
        <v>0</v>
      </c>
      <c r="J200" s="49" t="s">
        <v>82</v>
      </c>
      <c r="K200" s="276">
        <v>43865</v>
      </c>
      <c r="L200" s="49" t="s">
        <v>255</v>
      </c>
      <c r="M200" s="49" t="s">
        <v>3626</v>
      </c>
      <c r="N200" s="49" t="s">
        <v>3762</v>
      </c>
    </row>
    <row r="201" spans="1:14" ht="15" customHeight="1" x14ac:dyDescent="0.25">
      <c r="A201" s="49">
        <v>200</v>
      </c>
      <c r="B201" s="62">
        <v>43865.473391203705</v>
      </c>
      <c r="C201" s="49" t="s">
        <v>196</v>
      </c>
      <c r="D201" s="49" t="s">
        <v>1007</v>
      </c>
      <c r="E201" s="49" t="s">
        <v>1008</v>
      </c>
      <c r="F201" s="49" t="s">
        <v>1009</v>
      </c>
      <c r="G201" s="49" t="s">
        <v>2342</v>
      </c>
      <c r="H201" s="49" t="e">
        <v>#VALUE!</v>
      </c>
      <c r="I201" s="49">
        <v>0</v>
      </c>
      <c r="J201" s="49" t="s">
        <v>82</v>
      </c>
      <c r="K201" s="276">
        <v>43865</v>
      </c>
      <c r="L201" s="49" t="s">
        <v>255</v>
      </c>
      <c r="M201" s="49" t="s">
        <v>601</v>
      </c>
      <c r="N201" s="49" t="s">
        <v>3762</v>
      </c>
    </row>
    <row r="202" spans="1:14" ht="15" customHeight="1" x14ac:dyDescent="0.25">
      <c r="A202" s="49">
        <v>201</v>
      </c>
      <c r="B202" s="62">
        <v>43865.476504629631</v>
      </c>
      <c r="C202" s="49" t="s">
        <v>215</v>
      </c>
      <c r="D202" s="49" t="s">
        <v>630</v>
      </c>
      <c r="E202" s="49" t="s">
        <v>695</v>
      </c>
      <c r="F202" s="49" t="s">
        <v>1011</v>
      </c>
      <c r="G202" s="49" t="s">
        <v>2343</v>
      </c>
      <c r="H202" s="49" t="e">
        <v>#VALUE!</v>
      </c>
      <c r="I202" s="49">
        <v>0</v>
      </c>
      <c r="J202" s="49" t="s">
        <v>82</v>
      </c>
      <c r="K202" s="276">
        <v>43865</v>
      </c>
      <c r="L202" s="49" t="s">
        <v>255</v>
      </c>
      <c r="M202" s="49" t="s">
        <v>3627</v>
      </c>
      <c r="N202" s="49" t="s">
        <v>3762</v>
      </c>
    </row>
    <row r="203" spans="1:14" ht="15" customHeight="1" x14ac:dyDescent="0.25">
      <c r="A203" s="49">
        <v>202</v>
      </c>
      <c r="B203" s="62">
        <v>43865.478634259256</v>
      </c>
      <c r="C203" s="49" t="s">
        <v>275</v>
      </c>
      <c r="D203" s="49" t="s">
        <v>383</v>
      </c>
      <c r="E203" s="49" t="s">
        <v>695</v>
      </c>
      <c r="F203" s="49" t="s">
        <v>1012</v>
      </c>
      <c r="G203" s="49" t="s">
        <v>2344</v>
      </c>
      <c r="H203" s="49" t="e">
        <v>#VALUE!</v>
      </c>
      <c r="I203" s="49">
        <v>0</v>
      </c>
      <c r="J203" s="49" t="s">
        <v>82</v>
      </c>
      <c r="K203" s="276">
        <v>43865</v>
      </c>
      <c r="L203" s="49" t="s">
        <v>255</v>
      </c>
      <c r="M203" s="49" t="s">
        <v>3591</v>
      </c>
      <c r="N203" s="49" t="s">
        <v>3762</v>
      </c>
    </row>
    <row r="204" spans="1:14" ht="15" customHeight="1" x14ac:dyDescent="0.25">
      <c r="A204" s="49">
        <v>203</v>
      </c>
      <c r="B204" s="62">
        <v>43865.481249999997</v>
      </c>
      <c r="C204" s="49" t="s">
        <v>215</v>
      </c>
      <c r="D204" s="49" t="s">
        <v>630</v>
      </c>
      <c r="E204" s="49" t="s">
        <v>695</v>
      </c>
      <c r="F204" s="49" t="s">
        <v>1013</v>
      </c>
      <c r="G204" s="49" t="s">
        <v>2345</v>
      </c>
      <c r="H204" s="49" t="e">
        <v>#VALUE!</v>
      </c>
      <c r="I204" s="49">
        <v>0</v>
      </c>
      <c r="J204" s="49" t="s">
        <v>82</v>
      </c>
      <c r="K204" s="276">
        <v>43865</v>
      </c>
      <c r="L204" s="49" t="s">
        <v>255</v>
      </c>
      <c r="M204" s="49" t="s">
        <v>3628</v>
      </c>
      <c r="N204" s="49" t="s">
        <v>3762</v>
      </c>
    </row>
    <row r="205" spans="1:14" ht="15" customHeight="1" x14ac:dyDescent="0.25">
      <c r="A205" s="49">
        <v>204</v>
      </c>
      <c r="B205" s="62">
        <v>43865.481990740744</v>
      </c>
      <c r="C205" s="49" t="s">
        <v>160</v>
      </c>
      <c r="D205" s="49" t="s">
        <v>858</v>
      </c>
      <c r="E205" s="49" t="s">
        <v>695</v>
      </c>
      <c r="F205" s="49" t="s">
        <v>1014</v>
      </c>
      <c r="G205" s="49" t="s">
        <v>2346</v>
      </c>
      <c r="H205" s="49" t="e">
        <v>#VALUE!</v>
      </c>
      <c r="I205" s="49">
        <v>0</v>
      </c>
      <c r="J205" s="49" t="s">
        <v>82</v>
      </c>
      <c r="K205" s="276">
        <v>43865</v>
      </c>
      <c r="L205" s="49" t="s">
        <v>255</v>
      </c>
      <c r="M205" s="49" t="s">
        <v>2141</v>
      </c>
      <c r="N205" s="49" t="s">
        <v>3762</v>
      </c>
    </row>
    <row r="206" spans="1:14" ht="15" customHeight="1" x14ac:dyDescent="0.25">
      <c r="A206" s="49">
        <v>205</v>
      </c>
      <c r="B206" s="62">
        <v>43865.48678240741</v>
      </c>
      <c r="C206" s="49" t="s">
        <v>275</v>
      </c>
      <c r="D206" s="49" t="s">
        <v>327</v>
      </c>
      <c r="E206" s="49" t="s">
        <v>695</v>
      </c>
      <c r="F206" s="49" t="s">
        <v>1015</v>
      </c>
      <c r="G206" s="49" t="s">
        <v>2347</v>
      </c>
      <c r="H206" s="49" t="e">
        <v>#VALUE!</v>
      </c>
      <c r="I206" s="49">
        <v>0</v>
      </c>
      <c r="J206" s="49" t="s">
        <v>82</v>
      </c>
      <c r="K206" s="276">
        <v>43865</v>
      </c>
      <c r="L206" s="49" t="s">
        <v>255</v>
      </c>
      <c r="M206" s="49" t="s">
        <v>328</v>
      </c>
      <c r="N206" s="49" t="s">
        <v>3762</v>
      </c>
    </row>
    <row r="207" spans="1:14" ht="15" customHeight="1" x14ac:dyDescent="0.25">
      <c r="A207" s="49">
        <v>206</v>
      </c>
      <c r="B207" s="62">
        <v>43865.486863425926</v>
      </c>
      <c r="C207" s="49" t="s">
        <v>201</v>
      </c>
      <c r="D207" s="49" t="s">
        <v>1016</v>
      </c>
      <c r="E207" s="49" t="s">
        <v>1017</v>
      </c>
      <c r="F207" s="49" t="s">
        <v>1018</v>
      </c>
      <c r="G207" s="49" t="s">
        <v>2348</v>
      </c>
      <c r="H207" s="49" t="e">
        <v>#VALUE!</v>
      </c>
      <c r="I207" s="49">
        <v>0</v>
      </c>
      <c r="J207" s="49" t="s">
        <v>82</v>
      </c>
      <c r="K207" s="276">
        <v>43865</v>
      </c>
      <c r="L207" s="49" t="s">
        <v>255</v>
      </c>
      <c r="M207" s="49" t="s">
        <v>3617</v>
      </c>
      <c r="N207" s="49" t="s">
        <v>3762</v>
      </c>
    </row>
    <row r="208" spans="1:14" ht="15" customHeight="1" x14ac:dyDescent="0.25">
      <c r="A208" s="49">
        <v>207</v>
      </c>
      <c r="B208" s="62">
        <v>43865.487581018519</v>
      </c>
      <c r="C208" s="49" t="s">
        <v>213</v>
      </c>
      <c r="D208" s="49" t="s">
        <v>1019</v>
      </c>
      <c r="E208" s="49" t="s">
        <v>695</v>
      </c>
      <c r="F208" s="49" t="s">
        <v>1020</v>
      </c>
      <c r="G208" s="49" t="s">
        <v>2349</v>
      </c>
      <c r="H208" s="49" t="s">
        <v>3397</v>
      </c>
      <c r="I208" s="49">
        <v>1</v>
      </c>
      <c r="J208" s="49" t="s">
        <v>82</v>
      </c>
      <c r="K208" s="276">
        <v>43865</v>
      </c>
      <c r="L208" s="49" t="s">
        <v>3509</v>
      </c>
      <c r="M208" s="49" t="s">
        <v>3629</v>
      </c>
      <c r="N208" s="49" t="s">
        <v>3762</v>
      </c>
    </row>
    <row r="209" spans="1:14" ht="15" customHeight="1" x14ac:dyDescent="0.25">
      <c r="A209" s="49">
        <v>208</v>
      </c>
      <c r="B209" s="62">
        <v>43865.487962962965</v>
      </c>
      <c r="C209" s="49" t="s">
        <v>215</v>
      </c>
      <c r="D209" s="49" t="s">
        <v>1021</v>
      </c>
      <c r="E209" s="49" t="s">
        <v>1022</v>
      </c>
      <c r="F209" s="49" t="s">
        <v>2350</v>
      </c>
      <c r="G209" s="49" t="s">
        <v>2351</v>
      </c>
      <c r="H209" s="49" t="e">
        <v>#VALUE!</v>
      </c>
      <c r="I209" s="49">
        <v>0</v>
      </c>
      <c r="J209" s="49" t="s">
        <v>82</v>
      </c>
      <c r="K209" s="276">
        <v>43865</v>
      </c>
      <c r="L209" s="49" t="s">
        <v>255</v>
      </c>
      <c r="M209" s="49" t="s">
        <v>3630</v>
      </c>
      <c r="N209" s="49" t="s">
        <v>3762</v>
      </c>
    </row>
    <row r="210" spans="1:14" ht="15" customHeight="1" x14ac:dyDescent="0.25">
      <c r="A210" s="49">
        <v>209</v>
      </c>
      <c r="B210" s="62">
        <v>43865.488912037035</v>
      </c>
      <c r="C210" s="49" t="s">
        <v>200</v>
      </c>
      <c r="D210" s="49" t="s">
        <v>921</v>
      </c>
      <c r="E210" s="49" t="s">
        <v>695</v>
      </c>
      <c r="F210" s="49" t="s">
        <v>1023</v>
      </c>
      <c r="G210" s="49" t="s">
        <v>2353</v>
      </c>
      <c r="H210" s="49" t="e">
        <v>#VALUE!</v>
      </c>
      <c r="I210" s="49">
        <v>0</v>
      </c>
      <c r="J210" s="49" t="s">
        <v>82</v>
      </c>
      <c r="K210" s="276">
        <v>43865</v>
      </c>
      <c r="L210" s="49" t="s">
        <v>255</v>
      </c>
      <c r="M210" s="49" t="s">
        <v>3614</v>
      </c>
      <c r="N210" s="49" t="s">
        <v>3762</v>
      </c>
    </row>
    <row r="211" spans="1:14" ht="15" customHeight="1" x14ac:dyDescent="0.25">
      <c r="A211" s="49">
        <v>210</v>
      </c>
      <c r="B211" s="62">
        <v>43865.491851851853</v>
      </c>
      <c r="C211" s="49" t="s">
        <v>215</v>
      </c>
      <c r="D211" s="49" t="s">
        <v>749</v>
      </c>
      <c r="E211" s="49" t="s">
        <v>1024</v>
      </c>
      <c r="F211" s="49" t="s">
        <v>2352</v>
      </c>
      <c r="G211" s="49" t="s">
        <v>2354</v>
      </c>
      <c r="H211" s="49" t="e">
        <v>#VALUE!</v>
      </c>
      <c r="I211" s="49">
        <v>0</v>
      </c>
      <c r="J211" s="49" t="s">
        <v>82</v>
      </c>
      <c r="K211" s="276">
        <v>43865</v>
      </c>
      <c r="L211" s="49" t="s">
        <v>255</v>
      </c>
      <c r="M211" s="49" t="s">
        <v>3630</v>
      </c>
      <c r="N211" s="49" t="s">
        <v>3762</v>
      </c>
    </row>
    <row r="212" spans="1:14" ht="15" customHeight="1" x14ac:dyDescent="0.25">
      <c r="A212" s="49">
        <v>211</v>
      </c>
      <c r="B212" s="62">
        <v>43865.498611111114</v>
      </c>
      <c r="C212" s="49" t="s">
        <v>215</v>
      </c>
      <c r="D212" s="49" t="s">
        <v>1025</v>
      </c>
      <c r="E212" s="49" t="s">
        <v>695</v>
      </c>
      <c r="F212" s="49" t="s">
        <v>1026</v>
      </c>
      <c r="G212" s="49" t="s">
        <v>2355</v>
      </c>
      <c r="H212" s="49" t="e">
        <v>#VALUE!</v>
      </c>
      <c r="I212" s="49">
        <v>0</v>
      </c>
      <c r="J212" s="49" t="s">
        <v>82</v>
      </c>
      <c r="K212" s="276">
        <v>43865</v>
      </c>
      <c r="L212" s="49" t="s">
        <v>255</v>
      </c>
      <c r="M212" s="49" t="s">
        <v>3631</v>
      </c>
      <c r="N212" s="49" t="s">
        <v>3762</v>
      </c>
    </row>
    <row r="213" spans="1:14" ht="15" customHeight="1" x14ac:dyDescent="0.25">
      <c r="A213" s="49">
        <v>212</v>
      </c>
      <c r="B213" s="62">
        <v>43865.504872685182</v>
      </c>
      <c r="C213" s="49" t="s">
        <v>17</v>
      </c>
      <c r="D213" s="49" t="s">
        <v>850</v>
      </c>
      <c r="E213" s="49" t="s">
        <v>1027</v>
      </c>
      <c r="F213" s="49" t="s">
        <v>1028</v>
      </c>
      <c r="G213" s="49" t="s">
        <v>2356</v>
      </c>
      <c r="H213" s="49" t="e">
        <v>#VALUE!</v>
      </c>
      <c r="I213" s="49">
        <v>0</v>
      </c>
      <c r="J213" s="49" t="s">
        <v>82</v>
      </c>
      <c r="K213" s="276">
        <v>43865</v>
      </c>
      <c r="L213" s="49" t="s">
        <v>255</v>
      </c>
      <c r="M213" s="49" t="s">
        <v>3602</v>
      </c>
      <c r="N213" s="49" t="s">
        <v>3762</v>
      </c>
    </row>
    <row r="214" spans="1:14" ht="15" customHeight="1" x14ac:dyDescent="0.25">
      <c r="A214" s="49">
        <v>213</v>
      </c>
      <c r="B214" s="62">
        <v>43865.541805555556</v>
      </c>
      <c r="C214" s="49" t="s">
        <v>295</v>
      </c>
      <c r="D214" s="49" t="s">
        <v>734</v>
      </c>
      <c r="E214" s="49" t="s">
        <v>735</v>
      </c>
      <c r="F214" s="49" t="s">
        <v>915</v>
      </c>
      <c r="G214" s="49" t="s">
        <v>2357</v>
      </c>
      <c r="H214" s="49" t="e">
        <v>#VALUE!</v>
      </c>
      <c r="I214" s="49">
        <v>0</v>
      </c>
      <c r="J214" s="49" t="s">
        <v>278</v>
      </c>
      <c r="K214" s="276">
        <v>43865</v>
      </c>
      <c r="L214" s="49" t="s">
        <v>255</v>
      </c>
      <c r="M214" s="49" t="s">
        <v>339</v>
      </c>
      <c r="N214" s="49" t="s">
        <v>3762</v>
      </c>
    </row>
    <row r="215" spans="1:14" ht="15" customHeight="1" x14ac:dyDescent="0.25">
      <c r="A215" s="49">
        <v>214</v>
      </c>
      <c r="B215" s="62">
        <v>43865.542175925926</v>
      </c>
      <c r="C215" s="49" t="s">
        <v>175</v>
      </c>
      <c r="D215" s="49" t="s">
        <v>703</v>
      </c>
      <c r="E215" s="49" t="s">
        <v>695</v>
      </c>
      <c r="F215" s="49" t="s">
        <v>1030</v>
      </c>
      <c r="G215" s="49" t="s">
        <v>2358</v>
      </c>
      <c r="H215" s="49" t="e">
        <v>#VALUE!</v>
      </c>
      <c r="I215" s="49">
        <v>0</v>
      </c>
      <c r="J215" s="49" t="s">
        <v>82</v>
      </c>
      <c r="K215" s="276">
        <v>43865</v>
      </c>
      <c r="L215" s="49" t="s">
        <v>255</v>
      </c>
      <c r="M215" s="49" t="s">
        <v>3583</v>
      </c>
      <c r="N215" s="49" t="s">
        <v>3762</v>
      </c>
    </row>
    <row r="216" spans="1:14" ht="15" customHeight="1" x14ac:dyDescent="0.25">
      <c r="A216" s="49">
        <v>215</v>
      </c>
      <c r="B216" s="62">
        <v>43865.547106481485</v>
      </c>
      <c r="C216" s="49" t="s">
        <v>481</v>
      </c>
      <c r="D216" s="49" t="s">
        <v>1031</v>
      </c>
      <c r="E216" s="49" t="s">
        <v>1032</v>
      </c>
      <c r="F216" s="49" t="s">
        <v>1033</v>
      </c>
      <c r="G216" s="49" t="s">
        <v>2359</v>
      </c>
      <c r="H216" s="49" t="e">
        <v>#VALUE!</v>
      </c>
      <c r="I216" s="49">
        <v>0</v>
      </c>
      <c r="J216" s="49" t="s">
        <v>278</v>
      </c>
      <c r="K216" s="276">
        <v>43865</v>
      </c>
      <c r="L216" s="49" t="s">
        <v>255</v>
      </c>
      <c r="M216" s="49" t="s">
        <v>255</v>
      </c>
      <c r="N216" s="49" t="s">
        <v>3762</v>
      </c>
    </row>
    <row r="217" spans="1:14" ht="15" customHeight="1" x14ac:dyDescent="0.25">
      <c r="A217" s="49">
        <v>216</v>
      </c>
      <c r="B217" s="62">
        <v>43865.551539351851</v>
      </c>
      <c r="C217" s="49" t="s">
        <v>215</v>
      </c>
      <c r="D217" s="49" t="s">
        <v>992</v>
      </c>
      <c r="E217" s="49" t="s">
        <v>993</v>
      </c>
      <c r="F217" s="49" t="s">
        <v>1034</v>
      </c>
      <c r="G217" s="49" t="s">
        <v>2360</v>
      </c>
      <c r="H217" s="49" t="e">
        <v>#VALUE!</v>
      </c>
      <c r="I217" s="49">
        <v>0</v>
      </c>
      <c r="J217" s="49" t="s">
        <v>82</v>
      </c>
      <c r="K217" s="276">
        <v>43865</v>
      </c>
      <c r="L217" s="49" t="s">
        <v>255</v>
      </c>
      <c r="M217" s="49" t="s">
        <v>255</v>
      </c>
      <c r="N217" s="49" t="s">
        <v>3762</v>
      </c>
    </row>
    <row r="218" spans="1:14" ht="15" customHeight="1" x14ac:dyDescent="0.25">
      <c r="A218" s="49">
        <v>217</v>
      </c>
      <c r="B218" s="62">
        <v>43865.553865740738</v>
      </c>
      <c r="C218" s="49" t="s">
        <v>284</v>
      </c>
      <c r="D218" s="49" t="s">
        <v>886</v>
      </c>
      <c r="E218" s="49" t="s">
        <v>695</v>
      </c>
      <c r="F218" s="49" t="s">
        <v>2290</v>
      </c>
      <c r="G218" s="49" t="s">
        <v>2361</v>
      </c>
      <c r="H218" s="49" t="e">
        <v>#VALUE!</v>
      </c>
      <c r="I218" s="49">
        <v>0</v>
      </c>
      <c r="J218" s="49" t="s">
        <v>278</v>
      </c>
      <c r="K218" s="276">
        <v>43865</v>
      </c>
      <c r="L218" s="49" t="s">
        <v>255</v>
      </c>
      <c r="M218" s="49" t="s">
        <v>3606</v>
      </c>
      <c r="N218" s="49" t="s">
        <v>3762</v>
      </c>
    </row>
    <row r="219" spans="1:14" ht="15" customHeight="1" x14ac:dyDescent="0.25">
      <c r="A219" s="49">
        <v>218</v>
      </c>
      <c r="B219" s="62">
        <v>43865.55878472222</v>
      </c>
      <c r="C219" s="49" t="s">
        <v>281</v>
      </c>
      <c r="D219" s="49" t="s">
        <v>815</v>
      </c>
      <c r="E219" s="49" t="s">
        <v>695</v>
      </c>
      <c r="F219" s="49" t="s">
        <v>816</v>
      </c>
      <c r="G219" s="49" t="s">
        <v>2362</v>
      </c>
      <c r="H219" s="49" t="e">
        <v>#VALUE!</v>
      </c>
      <c r="I219" s="49">
        <v>0</v>
      </c>
      <c r="J219" s="49" t="s">
        <v>278</v>
      </c>
      <c r="K219" s="276">
        <v>43865</v>
      </c>
      <c r="L219" s="49" t="s">
        <v>255</v>
      </c>
      <c r="M219" s="49" t="s">
        <v>3590</v>
      </c>
      <c r="N219" s="49" t="s">
        <v>3762</v>
      </c>
    </row>
    <row r="220" spans="1:14" ht="15" customHeight="1" x14ac:dyDescent="0.25">
      <c r="A220" s="49">
        <v>219</v>
      </c>
      <c r="B220" s="62">
        <v>43865.561597222222</v>
      </c>
      <c r="C220" s="49" t="s">
        <v>275</v>
      </c>
      <c r="D220" s="49" t="s">
        <v>383</v>
      </c>
      <c r="E220" s="49" t="s">
        <v>695</v>
      </c>
      <c r="F220" s="49" t="s">
        <v>1035</v>
      </c>
      <c r="G220" s="49" t="s">
        <v>2363</v>
      </c>
      <c r="H220" s="49" t="s">
        <v>3364</v>
      </c>
      <c r="I220" s="49">
        <v>0.5</v>
      </c>
      <c r="J220" s="49" t="s">
        <v>82</v>
      </c>
      <c r="K220" s="276">
        <v>43865</v>
      </c>
      <c r="L220" s="49" t="s">
        <v>603</v>
      </c>
      <c r="M220" s="49" t="s">
        <v>3591</v>
      </c>
      <c r="N220" s="49" t="s">
        <v>3762</v>
      </c>
    </row>
    <row r="221" spans="1:14" ht="15" customHeight="1" x14ac:dyDescent="0.25">
      <c r="A221" s="49">
        <v>220</v>
      </c>
      <c r="B221" s="62">
        <v>43865.565289351849</v>
      </c>
      <c r="C221" s="49" t="s">
        <v>275</v>
      </c>
      <c r="D221" s="49" t="s">
        <v>695</v>
      </c>
      <c r="F221" s="49" t="s">
        <v>1036</v>
      </c>
      <c r="G221" s="49" t="s">
        <v>2364</v>
      </c>
      <c r="H221" s="49" t="e">
        <v>#VALUE!</v>
      </c>
      <c r="I221" s="49">
        <v>0</v>
      </c>
      <c r="J221" s="49" t="s">
        <v>82</v>
      </c>
      <c r="K221" s="276">
        <v>43865</v>
      </c>
      <c r="L221" s="49" t="s">
        <v>255</v>
      </c>
      <c r="M221" s="49" t="s">
        <v>328</v>
      </c>
      <c r="N221" s="49" t="s">
        <v>3762</v>
      </c>
    </row>
    <row r="222" spans="1:14" ht="15" customHeight="1" x14ac:dyDescent="0.25">
      <c r="A222" s="49">
        <v>221</v>
      </c>
      <c r="B222" s="62">
        <v>43865.575335648151</v>
      </c>
      <c r="C222" s="49" t="s">
        <v>277</v>
      </c>
      <c r="D222" s="49" t="s">
        <v>892</v>
      </c>
      <c r="E222" s="49" t="s">
        <v>695</v>
      </c>
      <c r="F222" s="49" t="s">
        <v>1038</v>
      </c>
      <c r="G222" s="49" t="s">
        <v>2365</v>
      </c>
      <c r="H222" s="49" t="s">
        <v>3398</v>
      </c>
      <c r="I222" s="49">
        <v>1.5</v>
      </c>
      <c r="J222" s="49" t="s">
        <v>278</v>
      </c>
      <c r="K222" s="276">
        <v>43865</v>
      </c>
      <c r="L222" s="49" t="s">
        <v>325</v>
      </c>
      <c r="M222" s="49" t="s">
        <v>319</v>
      </c>
      <c r="N222" s="49" t="s">
        <v>3762</v>
      </c>
    </row>
    <row r="223" spans="1:14" ht="15" customHeight="1" x14ac:dyDescent="0.25">
      <c r="A223" s="49">
        <v>222</v>
      </c>
      <c r="B223" s="62">
        <v>43865.577662037038</v>
      </c>
      <c r="C223" s="49" t="s">
        <v>277</v>
      </c>
      <c r="D223" s="49" t="s">
        <v>1039</v>
      </c>
      <c r="E223" s="49" t="s">
        <v>695</v>
      </c>
      <c r="F223" s="49" t="s">
        <v>1040</v>
      </c>
      <c r="G223" s="49" t="s">
        <v>2366</v>
      </c>
      <c r="H223" s="49" t="e">
        <v>#VALUE!</v>
      </c>
      <c r="I223" s="49">
        <v>0</v>
      </c>
      <c r="J223" s="49" t="s">
        <v>278</v>
      </c>
      <c r="K223" s="276">
        <v>43865</v>
      </c>
      <c r="L223" s="49" t="s">
        <v>255</v>
      </c>
      <c r="M223" s="49" t="s">
        <v>3632</v>
      </c>
      <c r="N223" s="49" t="s">
        <v>3762</v>
      </c>
    </row>
    <row r="224" spans="1:14" ht="15" customHeight="1" x14ac:dyDescent="0.25">
      <c r="A224" s="49">
        <v>223</v>
      </c>
      <c r="B224" s="62">
        <v>43865.584606481483</v>
      </c>
      <c r="C224" s="49" t="s">
        <v>279</v>
      </c>
      <c r="D224" s="49" t="s">
        <v>628</v>
      </c>
      <c r="E224" s="49" t="s">
        <v>695</v>
      </c>
      <c r="F224" s="49" t="s">
        <v>933</v>
      </c>
      <c r="G224" s="49" t="s">
        <v>2367</v>
      </c>
      <c r="H224" s="49" t="e">
        <v>#VALUE!</v>
      </c>
      <c r="I224" s="49">
        <v>0</v>
      </c>
      <c r="J224" s="49" t="s">
        <v>278</v>
      </c>
      <c r="K224" s="276">
        <v>43865</v>
      </c>
      <c r="L224" s="49" t="s">
        <v>255</v>
      </c>
      <c r="M224" s="49" t="s">
        <v>3611</v>
      </c>
      <c r="N224" s="49" t="s">
        <v>3762</v>
      </c>
    </row>
    <row r="225" spans="1:14" ht="15" customHeight="1" x14ac:dyDescent="0.25">
      <c r="A225" s="49">
        <v>224</v>
      </c>
      <c r="B225" s="62">
        <v>43865.594884259262</v>
      </c>
      <c r="C225" s="49" t="s">
        <v>22</v>
      </c>
      <c r="D225" s="49" t="s">
        <v>383</v>
      </c>
      <c r="E225" s="49" t="s">
        <v>774</v>
      </c>
      <c r="F225" s="49" t="s">
        <v>1046</v>
      </c>
      <c r="G225" s="49" t="s">
        <v>2368</v>
      </c>
      <c r="H225" s="49" t="s">
        <v>3364</v>
      </c>
      <c r="I225" s="49">
        <v>5.5</v>
      </c>
      <c r="J225" s="49" t="s">
        <v>82</v>
      </c>
      <c r="K225" s="276">
        <v>43865</v>
      </c>
      <c r="L225" s="49" t="s">
        <v>603</v>
      </c>
      <c r="M225" s="49" t="s">
        <v>3594</v>
      </c>
      <c r="N225" s="49" t="s">
        <v>3762</v>
      </c>
    </row>
    <row r="226" spans="1:14" ht="15" customHeight="1" x14ac:dyDescent="0.25">
      <c r="A226" s="49">
        <v>225</v>
      </c>
      <c r="B226" s="62">
        <v>43865.59778935185</v>
      </c>
      <c r="C226" s="49" t="s">
        <v>295</v>
      </c>
      <c r="D226" s="49" t="s">
        <v>1045</v>
      </c>
      <c r="E226" s="49" t="s">
        <v>1047</v>
      </c>
      <c r="F226" s="49" t="s">
        <v>1048</v>
      </c>
      <c r="G226" s="49" t="s">
        <v>2369</v>
      </c>
      <c r="H226" s="49" t="e">
        <v>#VALUE!</v>
      </c>
      <c r="I226" s="49">
        <v>0</v>
      </c>
      <c r="J226" s="49" t="s">
        <v>278</v>
      </c>
      <c r="K226" s="276">
        <v>43865</v>
      </c>
      <c r="L226" s="49" t="s">
        <v>255</v>
      </c>
      <c r="M226" s="49" t="s">
        <v>255</v>
      </c>
      <c r="N226" s="49" t="s">
        <v>3762</v>
      </c>
    </row>
    <row r="227" spans="1:14" ht="15" customHeight="1" x14ac:dyDescent="0.25">
      <c r="A227" s="49">
        <v>226</v>
      </c>
      <c r="B227" s="62">
        <v>43865.601539351854</v>
      </c>
      <c r="C227" s="49" t="s">
        <v>493</v>
      </c>
      <c r="D227" s="49" t="s">
        <v>1049</v>
      </c>
      <c r="E227" s="49" t="s">
        <v>695</v>
      </c>
      <c r="F227" s="49" t="s">
        <v>1050</v>
      </c>
      <c r="H227" s="49" t="e">
        <v>#VALUE!</v>
      </c>
      <c r="I227" s="49">
        <v>0</v>
      </c>
      <c r="J227" s="49" t="s">
        <v>278</v>
      </c>
      <c r="K227" s="276">
        <v>43865</v>
      </c>
      <c r="L227" s="49" t="s">
        <v>255</v>
      </c>
      <c r="M227" s="49" t="s">
        <v>255</v>
      </c>
      <c r="N227" s="49" t="s">
        <v>3762</v>
      </c>
    </row>
    <row r="228" spans="1:14" ht="15" customHeight="1" x14ac:dyDescent="0.25">
      <c r="A228" s="49">
        <v>227</v>
      </c>
      <c r="B228" s="62">
        <v>43865.601689814815</v>
      </c>
      <c r="C228" s="49" t="s">
        <v>215</v>
      </c>
      <c r="D228" s="49" t="s">
        <v>1051</v>
      </c>
      <c r="E228" s="49" t="s">
        <v>695</v>
      </c>
      <c r="F228" s="49" t="s">
        <v>2370</v>
      </c>
      <c r="G228" s="49" t="s">
        <v>2371</v>
      </c>
      <c r="H228" s="49" t="e">
        <v>#VALUE!</v>
      </c>
      <c r="I228" s="49">
        <v>0</v>
      </c>
      <c r="J228" s="49" t="s">
        <v>82</v>
      </c>
      <c r="K228" s="276">
        <v>43865</v>
      </c>
      <c r="L228" s="49" t="s">
        <v>255</v>
      </c>
      <c r="M228" s="49" t="s">
        <v>3633</v>
      </c>
      <c r="N228" s="49" t="s">
        <v>3762</v>
      </c>
    </row>
    <row r="229" spans="1:14" ht="15" customHeight="1" x14ac:dyDescent="0.25">
      <c r="A229" s="49">
        <v>228</v>
      </c>
      <c r="B229" s="62">
        <v>43865.609409722223</v>
      </c>
      <c r="C229" s="49" t="s">
        <v>295</v>
      </c>
      <c r="D229" s="49" t="s">
        <v>1052</v>
      </c>
      <c r="E229" s="49" t="s">
        <v>1053</v>
      </c>
      <c r="F229" s="49" t="s">
        <v>1054</v>
      </c>
      <c r="G229" s="49" t="s">
        <v>2372</v>
      </c>
      <c r="H229" s="49" t="e">
        <v>#VALUE!</v>
      </c>
      <c r="I229" s="49">
        <v>0</v>
      </c>
      <c r="J229" s="49" t="s">
        <v>278</v>
      </c>
      <c r="K229" s="276">
        <v>43865</v>
      </c>
      <c r="L229" s="49" t="s">
        <v>255</v>
      </c>
      <c r="M229" s="49" t="s">
        <v>291</v>
      </c>
      <c r="N229" s="49" t="s">
        <v>3762</v>
      </c>
    </row>
    <row r="230" spans="1:14" ht="15" customHeight="1" x14ac:dyDescent="0.25">
      <c r="A230" s="49">
        <v>229</v>
      </c>
      <c r="B230" s="62">
        <v>43865.609386574077</v>
      </c>
      <c r="C230" s="49" t="s">
        <v>275</v>
      </c>
      <c r="D230" s="49" t="s">
        <v>327</v>
      </c>
      <c r="E230" s="49" t="s">
        <v>695</v>
      </c>
      <c r="F230" s="49" t="s">
        <v>1015</v>
      </c>
      <c r="G230" s="49" t="s">
        <v>2373</v>
      </c>
      <c r="H230" s="49" t="e">
        <v>#VALUE!</v>
      </c>
      <c r="I230" s="49">
        <v>0</v>
      </c>
      <c r="J230" s="49" t="s">
        <v>82</v>
      </c>
      <c r="K230" s="276">
        <v>43865</v>
      </c>
      <c r="L230" s="49" t="s">
        <v>255</v>
      </c>
      <c r="M230" s="49" t="s">
        <v>328</v>
      </c>
      <c r="N230" s="49" t="s">
        <v>3762</v>
      </c>
    </row>
    <row r="231" spans="1:14" ht="15" customHeight="1" x14ac:dyDescent="0.25">
      <c r="A231" s="49">
        <v>230</v>
      </c>
      <c r="B231" s="62">
        <v>43865.611006944448</v>
      </c>
      <c r="C231" s="49" t="s">
        <v>295</v>
      </c>
      <c r="D231" s="49" t="s">
        <v>1055</v>
      </c>
      <c r="E231" s="49" t="s">
        <v>1056</v>
      </c>
      <c r="F231" s="49" t="s">
        <v>1057</v>
      </c>
      <c r="G231" s="49" t="s">
        <v>2374</v>
      </c>
      <c r="H231" s="49" t="e">
        <v>#VALUE!</v>
      </c>
      <c r="I231" s="49">
        <v>0</v>
      </c>
      <c r="J231" s="49" t="s">
        <v>278</v>
      </c>
      <c r="K231" s="276">
        <v>43865</v>
      </c>
      <c r="L231" s="49" t="s">
        <v>255</v>
      </c>
      <c r="M231" s="49" t="s">
        <v>300</v>
      </c>
      <c r="N231" s="49" t="s">
        <v>3762</v>
      </c>
    </row>
    <row r="232" spans="1:14" ht="15" customHeight="1" x14ac:dyDescent="0.25">
      <c r="A232" s="49">
        <v>231</v>
      </c>
      <c r="B232" s="62">
        <v>43865.615393518521</v>
      </c>
      <c r="C232" s="49" t="s">
        <v>285</v>
      </c>
      <c r="D232" s="49" t="s">
        <v>1059</v>
      </c>
      <c r="E232" s="49" t="s">
        <v>1060</v>
      </c>
      <c r="F232" s="49" t="s">
        <v>1061</v>
      </c>
      <c r="G232" s="49" t="s">
        <v>2375</v>
      </c>
      <c r="H232" s="49" t="e">
        <v>#VALUE!</v>
      </c>
      <c r="I232" s="49">
        <v>0</v>
      </c>
      <c r="J232" s="49" t="s">
        <v>278</v>
      </c>
      <c r="K232" s="276">
        <v>43865</v>
      </c>
      <c r="L232" s="49" t="s">
        <v>255</v>
      </c>
      <c r="M232" s="49" t="s">
        <v>3634</v>
      </c>
      <c r="N232" s="49" t="s">
        <v>3762</v>
      </c>
    </row>
    <row r="233" spans="1:14" ht="15" customHeight="1" x14ac:dyDescent="0.25">
      <c r="A233" s="49">
        <v>232</v>
      </c>
      <c r="B233" s="62">
        <v>43865.616851851853</v>
      </c>
      <c r="C233" s="49" t="s">
        <v>215</v>
      </c>
      <c r="D233" s="49" t="s">
        <v>778</v>
      </c>
      <c r="E233" s="49" t="s">
        <v>791</v>
      </c>
      <c r="F233" s="49" t="s">
        <v>974</v>
      </c>
      <c r="G233" s="49" t="s">
        <v>2376</v>
      </c>
      <c r="H233" s="49" t="e">
        <v>#VALUE!</v>
      </c>
      <c r="I233" s="49">
        <v>0</v>
      </c>
      <c r="J233" s="49" t="s">
        <v>82</v>
      </c>
      <c r="K233" s="276">
        <v>43865</v>
      </c>
      <c r="L233" s="49" t="s">
        <v>255</v>
      </c>
      <c r="M233" s="49" t="s">
        <v>3581</v>
      </c>
      <c r="N233" s="49" t="s">
        <v>3762</v>
      </c>
    </row>
    <row r="234" spans="1:14" ht="15" customHeight="1" x14ac:dyDescent="0.25">
      <c r="A234" s="49">
        <v>233</v>
      </c>
      <c r="B234" s="62">
        <v>43865.620428240742</v>
      </c>
      <c r="C234" s="49" t="s">
        <v>175</v>
      </c>
      <c r="D234" s="49" t="s">
        <v>640</v>
      </c>
      <c r="E234" s="49" t="s">
        <v>695</v>
      </c>
      <c r="F234" s="49" t="s">
        <v>1064</v>
      </c>
      <c r="G234" s="49" t="s">
        <v>2377</v>
      </c>
      <c r="H234" s="49" t="e">
        <v>#VALUE!</v>
      </c>
      <c r="I234" s="49">
        <v>0</v>
      </c>
      <c r="J234" s="49" t="s">
        <v>82</v>
      </c>
      <c r="K234" s="276">
        <v>43865</v>
      </c>
      <c r="L234" s="49" t="s">
        <v>255</v>
      </c>
      <c r="M234" s="49" t="s">
        <v>311</v>
      </c>
      <c r="N234" s="49" t="s">
        <v>3762</v>
      </c>
    </row>
    <row r="235" spans="1:14" ht="15" customHeight="1" x14ac:dyDescent="0.25">
      <c r="A235" s="49">
        <v>234</v>
      </c>
      <c r="B235" s="62">
        <v>43865.621828703705</v>
      </c>
      <c r="C235" s="49" t="s">
        <v>179</v>
      </c>
      <c r="D235" s="49" t="s">
        <v>1065</v>
      </c>
      <c r="E235" s="49" t="s">
        <v>695</v>
      </c>
      <c r="F235" s="49" t="s">
        <v>1066</v>
      </c>
      <c r="G235" s="49" t="s">
        <v>2378</v>
      </c>
      <c r="H235" s="49" t="e">
        <v>#VALUE!</v>
      </c>
      <c r="I235" s="49">
        <v>0</v>
      </c>
      <c r="J235" s="49" t="s">
        <v>82</v>
      </c>
      <c r="K235" s="276">
        <v>43865</v>
      </c>
      <c r="L235" s="49" t="s">
        <v>255</v>
      </c>
      <c r="M235" s="49" t="s">
        <v>238</v>
      </c>
      <c r="N235" s="49" t="s">
        <v>3762</v>
      </c>
    </row>
    <row r="236" spans="1:14" ht="15" customHeight="1" x14ac:dyDescent="0.25">
      <c r="A236" s="49">
        <v>235</v>
      </c>
      <c r="B236" s="62">
        <v>43865.622673611113</v>
      </c>
      <c r="C236" s="49" t="s">
        <v>215</v>
      </c>
      <c r="D236" s="49" t="s">
        <v>1067</v>
      </c>
      <c r="E236" s="49" t="s">
        <v>1068</v>
      </c>
      <c r="F236" s="49" t="s">
        <v>1069</v>
      </c>
      <c r="G236" s="49" t="s">
        <v>2379</v>
      </c>
      <c r="H236" s="49" t="e">
        <v>#VALUE!</v>
      </c>
      <c r="I236" s="49">
        <v>0</v>
      </c>
      <c r="J236" s="49" t="s">
        <v>82</v>
      </c>
      <c r="K236" s="276">
        <v>43865</v>
      </c>
      <c r="L236" s="49" t="s">
        <v>255</v>
      </c>
      <c r="M236" s="49" t="s">
        <v>3635</v>
      </c>
      <c r="N236" s="49" t="s">
        <v>3762</v>
      </c>
    </row>
    <row r="237" spans="1:14" ht="15" customHeight="1" x14ac:dyDescent="0.25">
      <c r="A237" s="49">
        <v>236</v>
      </c>
      <c r="B237" s="62">
        <v>43865.626608796294</v>
      </c>
      <c r="C237" s="49" t="s">
        <v>160</v>
      </c>
      <c r="D237" s="49" t="s">
        <v>341</v>
      </c>
      <c r="E237" s="49" t="s">
        <v>1070</v>
      </c>
      <c r="F237" s="49" t="s">
        <v>1071</v>
      </c>
      <c r="G237" s="49" t="s">
        <v>2380</v>
      </c>
      <c r="H237" s="49" t="e">
        <v>#VALUE!</v>
      </c>
      <c r="I237" s="49">
        <v>0</v>
      </c>
      <c r="J237" s="49" t="s">
        <v>82</v>
      </c>
      <c r="K237" s="276">
        <v>43865</v>
      </c>
      <c r="L237" s="49" t="s">
        <v>255</v>
      </c>
      <c r="M237" s="49" t="s">
        <v>342</v>
      </c>
      <c r="N237" s="49" t="s">
        <v>3762</v>
      </c>
    </row>
    <row r="238" spans="1:14" ht="15" customHeight="1" x14ac:dyDescent="0.25">
      <c r="A238" s="49">
        <v>237</v>
      </c>
      <c r="B238" s="62">
        <v>43865.630520833336</v>
      </c>
      <c r="C238" s="49" t="s">
        <v>295</v>
      </c>
      <c r="D238" s="49" t="s">
        <v>1062</v>
      </c>
      <c r="E238" s="49" t="s">
        <v>1063</v>
      </c>
      <c r="F238" s="49" t="s">
        <v>1057</v>
      </c>
      <c r="G238" s="49" t="s">
        <v>2381</v>
      </c>
      <c r="H238" s="49" t="e">
        <v>#VALUE!</v>
      </c>
      <c r="I238" s="49">
        <v>0</v>
      </c>
      <c r="J238" s="49" t="s">
        <v>278</v>
      </c>
      <c r="K238" s="276">
        <v>43865</v>
      </c>
      <c r="L238" s="49" t="s">
        <v>255</v>
      </c>
      <c r="M238" s="49" t="s">
        <v>300</v>
      </c>
      <c r="N238" s="49" t="s">
        <v>3762</v>
      </c>
    </row>
    <row r="239" spans="1:14" ht="15" customHeight="1" x14ac:dyDescent="0.25">
      <c r="A239" s="49">
        <v>238</v>
      </c>
      <c r="B239" s="62">
        <v>43865.636412037034</v>
      </c>
      <c r="C239" s="49" t="s">
        <v>215</v>
      </c>
      <c r="D239" s="49" t="s">
        <v>1042</v>
      </c>
      <c r="E239" s="49" t="s">
        <v>1075</v>
      </c>
      <c r="F239" s="49" t="s">
        <v>1076</v>
      </c>
      <c r="G239" s="49" t="s">
        <v>2382</v>
      </c>
      <c r="H239" s="49" t="e">
        <v>#VALUE!</v>
      </c>
      <c r="I239" s="49">
        <v>0</v>
      </c>
      <c r="J239" s="49" t="s">
        <v>82</v>
      </c>
      <c r="K239" s="276">
        <v>43865</v>
      </c>
      <c r="L239" s="49" t="s">
        <v>255</v>
      </c>
      <c r="M239" s="49" t="s">
        <v>3635</v>
      </c>
      <c r="N239" s="49" t="s">
        <v>3762</v>
      </c>
    </row>
    <row r="240" spans="1:14" ht="15" customHeight="1" x14ac:dyDescent="0.25">
      <c r="A240" s="49">
        <v>239</v>
      </c>
      <c r="B240" s="62">
        <v>43865.641134259262</v>
      </c>
      <c r="C240" s="49" t="s">
        <v>213</v>
      </c>
      <c r="D240" s="49" t="s">
        <v>1019</v>
      </c>
      <c r="E240" s="49" t="s">
        <v>695</v>
      </c>
      <c r="F240" s="49" t="s">
        <v>1020</v>
      </c>
      <c r="G240" s="49" t="s">
        <v>2383</v>
      </c>
      <c r="H240" s="49" t="s">
        <v>3397</v>
      </c>
      <c r="I240" s="49">
        <v>3.5</v>
      </c>
      <c r="J240" s="49" t="s">
        <v>82</v>
      </c>
      <c r="K240" s="276">
        <v>43865</v>
      </c>
      <c r="L240" s="49" t="s">
        <v>3509</v>
      </c>
      <c r="M240" s="49" t="s">
        <v>3629</v>
      </c>
      <c r="N240" s="49" t="s">
        <v>3762</v>
      </c>
    </row>
    <row r="241" spans="1:14" ht="15" customHeight="1" x14ac:dyDescent="0.25">
      <c r="A241" s="49">
        <v>240</v>
      </c>
      <c r="B241" s="62">
        <v>43865.643067129633</v>
      </c>
      <c r="C241" s="49" t="s">
        <v>22</v>
      </c>
      <c r="D241" s="49" t="s">
        <v>383</v>
      </c>
      <c r="E241" s="49" t="s">
        <v>774</v>
      </c>
      <c r="F241" s="49" t="s">
        <v>981</v>
      </c>
      <c r="G241" s="49" t="s">
        <v>2384</v>
      </c>
      <c r="H241" s="49" t="e">
        <v>#VALUE!</v>
      </c>
      <c r="I241" s="49">
        <v>0</v>
      </c>
      <c r="J241" s="49" t="s">
        <v>82</v>
      </c>
      <c r="K241" s="276">
        <v>43865</v>
      </c>
      <c r="L241" s="49" t="s">
        <v>255</v>
      </c>
      <c r="M241" s="49" t="s">
        <v>3594</v>
      </c>
      <c r="N241" s="49" t="s">
        <v>3762</v>
      </c>
    </row>
    <row r="242" spans="1:14" ht="15" customHeight="1" x14ac:dyDescent="0.25">
      <c r="A242" s="49">
        <v>241</v>
      </c>
      <c r="B242" s="62">
        <v>43865.643657407411</v>
      </c>
      <c r="C242" s="49" t="s">
        <v>178</v>
      </c>
      <c r="D242" s="49" t="s">
        <v>868</v>
      </c>
      <c r="E242" s="49" t="s">
        <v>695</v>
      </c>
      <c r="F242" s="49" t="s">
        <v>1078</v>
      </c>
      <c r="G242" s="49" t="s">
        <v>2385</v>
      </c>
      <c r="H242" s="49" t="s">
        <v>3394</v>
      </c>
      <c r="I242" s="49">
        <v>3</v>
      </c>
      <c r="J242" s="49" t="s">
        <v>82</v>
      </c>
      <c r="K242" s="276">
        <v>43865</v>
      </c>
      <c r="L242" s="49" t="s">
        <v>3507</v>
      </c>
      <c r="M242" s="49" t="s">
        <v>3604</v>
      </c>
      <c r="N242" s="49" t="s">
        <v>3762</v>
      </c>
    </row>
    <row r="243" spans="1:14" ht="15" customHeight="1" x14ac:dyDescent="0.25">
      <c r="A243" s="49">
        <v>242</v>
      </c>
      <c r="B243" s="62">
        <v>43865.644282407404</v>
      </c>
      <c r="C243" s="49" t="s">
        <v>215</v>
      </c>
      <c r="D243" s="49" t="s">
        <v>287</v>
      </c>
      <c r="E243" s="49" t="s">
        <v>695</v>
      </c>
      <c r="F243" s="49" t="s">
        <v>1079</v>
      </c>
      <c r="G243" s="49" t="s">
        <v>2386</v>
      </c>
      <c r="H243" s="49" t="e">
        <v>#VALUE!</v>
      </c>
      <c r="I243" s="49">
        <v>0</v>
      </c>
      <c r="J243" s="49" t="s">
        <v>82</v>
      </c>
      <c r="K243" s="276">
        <v>43865</v>
      </c>
      <c r="L243" s="49" t="s">
        <v>255</v>
      </c>
      <c r="M243" s="49" t="s">
        <v>3636</v>
      </c>
      <c r="N243" s="49" t="s">
        <v>3762</v>
      </c>
    </row>
    <row r="244" spans="1:14" ht="15" customHeight="1" x14ac:dyDescent="0.25">
      <c r="A244" s="49">
        <v>243</v>
      </c>
      <c r="B244" s="62">
        <v>43865.647916666669</v>
      </c>
      <c r="C244" s="49" t="s">
        <v>285</v>
      </c>
      <c r="D244" s="49" t="s">
        <v>1037</v>
      </c>
      <c r="E244" s="49" t="s">
        <v>1080</v>
      </c>
      <c r="F244" s="49" t="s">
        <v>1061</v>
      </c>
      <c r="G244" s="49" t="s">
        <v>2387</v>
      </c>
      <c r="H244" s="49" t="e">
        <v>#VALUE!</v>
      </c>
      <c r="I244" s="49">
        <v>0</v>
      </c>
      <c r="J244" s="49" t="s">
        <v>278</v>
      </c>
      <c r="K244" s="276">
        <v>43865</v>
      </c>
      <c r="L244" s="49" t="s">
        <v>255</v>
      </c>
      <c r="M244" s="49" t="s">
        <v>3634</v>
      </c>
      <c r="N244" s="49" t="s">
        <v>3762</v>
      </c>
    </row>
    <row r="245" spans="1:14" ht="15" customHeight="1" x14ac:dyDescent="0.25">
      <c r="A245" s="49">
        <v>244</v>
      </c>
      <c r="B245" s="62">
        <v>43865.650995370372</v>
      </c>
      <c r="C245" s="49" t="s">
        <v>215</v>
      </c>
      <c r="D245" s="49" t="s">
        <v>1077</v>
      </c>
      <c r="E245" s="49" t="s">
        <v>1081</v>
      </c>
      <c r="F245" s="49" t="s">
        <v>1082</v>
      </c>
      <c r="G245" s="49" t="s">
        <v>2388</v>
      </c>
      <c r="H245" s="49" t="e">
        <v>#VALUE!</v>
      </c>
      <c r="I245" s="49">
        <v>0</v>
      </c>
      <c r="J245" s="49" t="s">
        <v>82</v>
      </c>
      <c r="K245" s="276">
        <v>43865</v>
      </c>
      <c r="L245" s="49" t="s">
        <v>255</v>
      </c>
      <c r="M245" s="49" t="s">
        <v>235</v>
      </c>
      <c r="N245" s="49" t="s">
        <v>3762</v>
      </c>
    </row>
    <row r="246" spans="1:14" ht="15" customHeight="1" x14ac:dyDescent="0.25">
      <c r="A246" s="49">
        <v>245</v>
      </c>
      <c r="B246" s="62">
        <v>43865.651585648149</v>
      </c>
      <c r="C246" s="49" t="s">
        <v>295</v>
      </c>
      <c r="D246" s="49" t="s">
        <v>734</v>
      </c>
      <c r="E246" s="49" t="s">
        <v>735</v>
      </c>
      <c r="F246" s="49" t="s">
        <v>1083</v>
      </c>
      <c r="G246" s="49" t="s">
        <v>2389</v>
      </c>
      <c r="H246" s="49" t="s">
        <v>3387</v>
      </c>
      <c r="I246" s="49">
        <v>2</v>
      </c>
      <c r="J246" s="49" t="s">
        <v>278</v>
      </c>
      <c r="K246" s="276">
        <v>43865</v>
      </c>
      <c r="L246" s="49" t="s">
        <v>338</v>
      </c>
      <c r="M246" s="49" t="s">
        <v>339</v>
      </c>
      <c r="N246" s="49" t="s">
        <v>3762</v>
      </c>
    </row>
    <row r="247" spans="1:14" ht="15" customHeight="1" x14ac:dyDescent="0.25">
      <c r="A247" s="49">
        <v>246</v>
      </c>
      <c r="B247" s="62">
        <v>43865.653240740743</v>
      </c>
      <c r="C247" s="49" t="s">
        <v>162</v>
      </c>
      <c r="D247" s="49" t="s">
        <v>760</v>
      </c>
      <c r="E247" s="49" t="s">
        <v>1084</v>
      </c>
      <c r="F247" s="49" t="s">
        <v>986</v>
      </c>
      <c r="G247" s="49" t="s">
        <v>2390</v>
      </c>
      <c r="H247" s="49" t="s">
        <v>3382</v>
      </c>
      <c r="I247" s="49">
        <v>11</v>
      </c>
      <c r="J247" s="49" t="s">
        <v>82</v>
      </c>
      <c r="K247" s="276">
        <v>43865</v>
      </c>
      <c r="L247" s="49" t="s">
        <v>3500</v>
      </c>
      <c r="M247" s="49" t="s">
        <v>3592</v>
      </c>
      <c r="N247" s="49" t="s">
        <v>3762</v>
      </c>
    </row>
    <row r="248" spans="1:14" ht="15" customHeight="1" x14ac:dyDescent="0.25">
      <c r="A248" s="49">
        <v>247</v>
      </c>
      <c r="B248" s="62">
        <v>43865.65996527778</v>
      </c>
      <c r="C248" s="49" t="s">
        <v>187</v>
      </c>
      <c r="D248" s="49" t="s">
        <v>355</v>
      </c>
      <c r="E248" s="49" t="s">
        <v>1085</v>
      </c>
      <c r="F248" s="49" t="s">
        <v>989</v>
      </c>
      <c r="G248" s="49" t="s">
        <v>2391</v>
      </c>
      <c r="H248" s="49" t="s">
        <v>3369</v>
      </c>
      <c r="I248" s="49">
        <v>14.5</v>
      </c>
      <c r="J248" s="49" t="s">
        <v>82</v>
      </c>
      <c r="K248" s="276">
        <v>43865</v>
      </c>
      <c r="L248" s="49" t="s">
        <v>3493</v>
      </c>
      <c r="M248" s="49" t="s">
        <v>3593</v>
      </c>
      <c r="N248" s="49" t="s">
        <v>3762</v>
      </c>
    </row>
    <row r="249" spans="1:14" ht="15" customHeight="1" x14ac:dyDescent="0.25">
      <c r="A249" s="49">
        <v>248</v>
      </c>
      <c r="B249" s="62">
        <v>43865.668368055558</v>
      </c>
      <c r="C249" s="49" t="s">
        <v>196</v>
      </c>
      <c r="D249" s="49" t="s">
        <v>1086</v>
      </c>
      <c r="E249" s="49" t="s">
        <v>1087</v>
      </c>
      <c r="F249" s="49" t="s">
        <v>1088</v>
      </c>
      <c r="G249" s="49" t="s">
        <v>2392</v>
      </c>
      <c r="H249" s="49" t="e">
        <v>#VALUE!</v>
      </c>
      <c r="I249" s="49">
        <v>0</v>
      </c>
      <c r="J249" s="49" t="s">
        <v>82</v>
      </c>
      <c r="K249" s="276">
        <v>43865</v>
      </c>
      <c r="L249" s="49" t="s">
        <v>255</v>
      </c>
      <c r="M249" s="49" t="s">
        <v>255</v>
      </c>
      <c r="N249" s="49" t="s">
        <v>3762</v>
      </c>
    </row>
    <row r="250" spans="1:14" ht="15" customHeight="1" x14ac:dyDescent="0.25">
      <c r="A250" s="49">
        <v>249</v>
      </c>
      <c r="B250" s="62">
        <v>43865.669247685182</v>
      </c>
      <c r="C250" s="49" t="s">
        <v>289</v>
      </c>
      <c r="D250" s="49" t="s">
        <v>865</v>
      </c>
      <c r="E250" s="49" t="s">
        <v>866</v>
      </c>
      <c r="F250" s="49" t="s">
        <v>1089</v>
      </c>
      <c r="G250" s="49" t="s">
        <v>2393</v>
      </c>
      <c r="H250" s="49" t="e">
        <v>#VALUE!</v>
      </c>
      <c r="I250" s="49">
        <v>0</v>
      </c>
      <c r="J250" s="49" t="s">
        <v>278</v>
      </c>
      <c r="K250" s="276">
        <v>43865</v>
      </c>
      <c r="L250" s="49" t="s">
        <v>255</v>
      </c>
      <c r="M250" s="49" t="s">
        <v>255</v>
      </c>
      <c r="N250" s="49" t="s">
        <v>3762</v>
      </c>
    </row>
    <row r="251" spans="1:14" ht="15" customHeight="1" x14ac:dyDescent="0.25">
      <c r="A251" s="49">
        <v>250</v>
      </c>
      <c r="B251" s="62">
        <v>43865.676828703705</v>
      </c>
      <c r="C251" s="49" t="s">
        <v>160</v>
      </c>
      <c r="D251" s="49" t="s">
        <v>971</v>
      </c>
      <c r="E251" s="49" t="s">
        <v>695</v>
      </c>
      <c r="F251" s="49" t="s">
        <v>1092</v>
      </c>
      <c r="G251" s="49" t="s">
        <v>2394</v>
      </c>
      <c r="H251" s="49" t="e">
        <v>#VALUE!</v>
      </c>
      <c r="I251" s="49">
        <v>0</v>
      </c>
      <c r="J251" s="49" t="s">
        <v>82</v>
      </c>
      <c r="K251" s="276">
        <v>43865</v>
      </c>
      <c r="L251" s="49" t="s">
        <v>255</v>
      </c>
      <c r="M251" s="49" t="s">
        <v>3622</v>
      </c>
      <c r="N251" s="49" t="s">
        <v>3762</v>
      </c>
    </row>
    <row r="252" spans="1:14" ht="15" customHeight="1" x14ac:dyDescent="0.25">
      <c r="A252" s="49">
        <v>251</v>
      </c>
      <c r="B252" s="62">
        <v>43865.686585648145</v>
      </c>
      <c r="C252" s="49" t="s">
        <v>277</v>
      </c>
      <c r="D252" s="49" t="s">
        <v>1039</v>
      </c>
      <c r="E252" s="49" t="s">
        <v>695</v>
      </c>
      <c r="F252" s="49" t="s">
        <v>1094</v>
      </c>
      <c r="G252" s="49" t="s">
        <v>2395</v>
      </c>
      <c r="H252" s="49" t="s">
        <v>3399</v>
      </c>
      <c r="I252" s="49">
        <v>1</v>
      </c>
      <c r="J252" s="49" t="s">
        <v>278</v>
      </c>
      <c r="K252" s="276">
        <v>43865</v>
      </c>
      <c r="L252" s="49" t="s">
        <v>3510</v>
      </c>
      <c r="M252" s="49" t="s">
        <v>3632</v>
      </c>
      <c r="N252" s="49" t="s">
        <v>3762</v>
      </c>
    </row>
    <row r="253" spans="1:14" ht="15" customHeight="1" x14ac:dyDescent="0.25">
      <c r="A253" s="49">
        <v>252</v>
      </c>
      <c r="B253" s="62">
        <v>43865.689525462964</v>
      </c>
      <c r="C253" s="49" t="s">
        <v>279</v>
      </c>
      <c r="D253" s="49" t="s">
        <v>628</v>
      </c>
      <c r="E253" s="49" t="s">
        <v>695</v>
      </c>
      <c r="F253" s="49" t="s">
        <v>1096</v>
      </c>
      <c r="G253" s="49" t="s">
        <v>2396</v>
      </c>
      <c r="H253" s="49" t="s">
        <v>3390</v>
      </c>
      <c r="I253" s="49">
        <v>3</v>
      </c>
      <c r="J253" s="49" t="s">
        <v>278</v>
      </c>
      <c r="K253" s="276">
        <v>43865</v>
      </c>
      <c r="L253" s="49" t="s">
        <v>283</v>
      </c>
      <c r="M253" s="49" t="s">
        <v>3611</v>
      </c>
      <c r="N253" s="49" t="s">
        <v>3762</v>
      </c>
    </row>
    <row r="254" spans="1:14" ht="15" customHeight="1" x14ac:dyDescent="0.25">
      <c r="A254" s="49">
        <v>253</v>
      </c>
      <c r="B254" s="62">
        <v>43865.696064814816</v>
      </c>
      <c r="C254" s="49" t="s">
        <v>493</v>
      </c>
      <c r="D254" s="49" t="s">
        <v>1090</v>
      </c>
      <c r="E254" s="49" t="s">
        <v>1097</v>
      </c>
      <c r="F254" s="49" t="s">
        <v>1091</v>
      </c>
      <c r="G254" s="49" t="s">
        <v>2397</v>
      </c>
      <c r="H254" s="49" t="e">
        <v>#VALUE!</v>
      </c>
      <c r="I254" s="49">
        <v>0</v>
      </c>
      <c r="J254" s="49" t="s">
        <v>278</v>
      </c>
      <c r="K254" s="276">
        <v>43865</v>
      </c>
      <c r="L254" s="49" t="s">
        <v>255</v>
      </c>
      <c r="M254" s="49" t="s">
        <v>255</v>
      </c>
      <c r="N254" s="49" t="s">
        <v>3762</v>
      </c>
    </row>
    <row r="255" spans="1:14" ht="15" customHeight="1" x14ac:dyDescent="0.25">
      <c r="A255" s="49">
        <v>254</v>
      </c>
      <c r="B255" s="62">
        <v>43865.696006944447</v>
      </c>
      <c r="C255" s="49" t="s">
        <v>175</v>
      </c>
      <c r="D255" s="49" t="s">
        <v>799</v>
      </c>
      <c r="E255" s="49" t="s">
        <v>695</v>
      </c>
      <c r="F255" s="49" t="s">
        <v>1098</v>
      </c>
      <c r="G255" s="49" t="s">
        <v>2398</v>
      </c>
      <c r="H255" s="49" t="s">
        <v>3368</v>
      </c>
      <c r="I255" s="49">
        <v>6</v>
      </c>
      <c r="J255" s="49" t="s">
        <v>82</v>
      </c>
      <c r="K255" s="276">
        <v>43865</v>
      </c>
      <c r="L255" s="49" t="s">
        <v>329</v>
      </c>
      <c r="M255" s="49" t="s">
        <v>3598</v>
      </c>
      <c r="N255" s="49" t="s">
        <v>3762</v>
      </c>
    </row>
    <row r="256" spans="1:14" ht="15" customHeight="1" x14ac:dyDescent="0.25">
      <c r="A256" s="49">
        <v>255</v>
      </c>
      <c r="B256" s="62">
        <v>43865.697858796295</v>
      </c>
      <c r="C256" s="49" t="s">
        <v>215</v>
      </c>
      <c r="D256" s="49" t="s">
        <v>1099</v>
      </c>
      <c r="E256" s="49" t="s">
        <v>731</v>
      </c>
      <c r="F256" s="49" t="s">
        <v>1100</v>
      </c>
      <c r="G256" s="49" t="s">
        <v>2399</v>
      </c>
      <c r="H256" s="49" t="e">
        <v>#VALUE!</v>
      </c>
      <c r="I256" s="49">
        <v>0</v>
      </c>
      <c r="J256" s="49" t="s">
        <v>82</v>
      </c>
      <c r="K256" s="276">
        <v>43865</v>
      </c>
      <c r="L256" s="49" t="s">
        <v>255</v>
      </c>
      <c r="M256" s="49" t="s">
        <v>3637</v>
      </c>
      <c r="N256" s="49" t="s">
        <v>3762</v>
      </c>
    </row>
    <row r="257" spans="1:14" ht="15" customHeight="1" x14ac:dyDescent="0.25">
      <c r="A257" s="49">
        <v>256</v>
      </c>
      <c r="B257" s="62">
        <v>43865.698981481481</v>
      </c>
      <c r="C257" s="49" t="s">
        <v>206</v>
      </c>
      <c r="D257" s="49" t="s">
        <v>387</v>
      </c>
      <c r="E257" s="49" t="s">
        <v>1005</v>
      </c>
      <c r="F257" s="49" t="s">
        <v>1101</v>
      </c>
      <c r="G257" s="49" t="s">
        <v>2400</v>
      </c>
      <c r="H257" s="49" t="s">
        <v>3400</v>
      </c>
      <c r="I257" s="49">
        <v>4.5</v>
      </c>
      <c r="J257" s="49" t="s">
        <v>82</v>
      </c>
      <c r="K257" s="276">
        <v>43865</v>
      </c>
      <c r="L257" s="49" t="s">
        <v>3511</v>
      </c>
      <c r="M257" s="49" t="s">
        <v>3626</v>
      </c>
      <c r="N257" s="49" t="s">
        <v>3762</v>
      </c>
    </row>
    <row r="258" spans="1:14" ht="15" customHeight="1" x14ac:dyDescent="0.25">
      <c r="A258" s="49">
        <v>257</v>
      </c>
      <c r="B258" s="62">
        <v>43865.701481481483</v>
      </c>
      <c r="C258" s="49" t="s">
        <v>215</v>
      </c>
      <c r="D258" s="49" t="s">
        <v>1077</v>
      </c>
      <c r="E258" s="49" t="s">
        <v>1081</v>
      </c>
      <c r="F258" s="49" t="s">
        <v>1102</v>
      </c>
      <c r="G258" s="49" t="s">
        <v>2401</v>
      </c>
      <c r="H258" s="49" t="e">
        <v>#VALUE!</v>
      </c>
      <c r="I258" s="49">
        <v>0</v>
      </c>
      <c r="J258" s="49" t="s">
        <v>82</v>
      </c>
      <c r="K258" s="276">
        <v>43865</v>
      </c>
      <c r="L258" s="49" t="s">
        <v>255</v>
      </c>
      <c r="M258" s="49" t="s">
        <v>235</v>
      </c>
      <c r="N258" s="49" t="s">
        <v>3762</v>
      </c>
    </row>
    <row r="259" spans="1:14" ht="15" customHeight="1" x14ac:dyDescent="0.25">
      <c r="A259" s="49">
        <v>258</v>
      </c>
      <c r="B259" s="62">
        <v>43865.702337962961</v>
      </c>
      <c r="C259" s="49" t="s">
        <v>160</v>
      </c>
      <c r="D259" s="49" t="s">
        <v>971</v>
      </c>
      <c r="E259" s="49" t="s">
        <v>695</v>
      </c>
      <c r="F259" s="49" t="s">
        <v>1092</v>
      </c>
      <c r="G259" s="49" t="s">
        <v>2402</v>
      </c>
      <c r="H259" s="49" t="s">
        <v>3401</v>
      </c>
      <c r="I259" s="49">
        <v>5</v>
      </c>
      <c r="J259" s="49" t="s">
        <v>82</v>
      </c>
      <c r="K259" s="276">
        <v>43865</v>
      </c>
      <c r="L259" s="49" t="s">
        <v>3512</v>
      </c>
      <c r="M259" s="49" t="s">
        <v>3622</v>
      </c>
      <c r="N259" s="49" t="s">
        <v>3762</v>
      </c>
    </row>
    <row r="260" spans="1:14" ht="15" customHeight="1" x14ac:dyDescent="0.25">
      <c r="A260" s="49">
        <v>259</v>
      </c>
      <c r="B260" s="62">
        <v>43865.708680555559</v>
      </c>
      <c r="C260" s="49" t="s">
        <v>22</v>
      </c>
      <c r="D260" s="49" t="s">
        <v>383</v>
      </c>
      <c r="E260" s="49" t="s">
        <v>774</v>
      </c>
      <c r="F260" s="49" t="s">
        <v>981</v>
      </c>
      <c r="G260" s="49" t="s">
        <v>2403</v>
      </c>
      <c r="H260" s="49" t="e">
        <v>#VALUE!</v>
      </c>
      <c r="I260" s="49">
        <v>0</v>
      </c>
      <c r="J260" s="49" t="s">
        <v>82</v>
      </c>
      <c r="K260" s="276">
        <v>43865</v>
      </c>
      <c r="L260" s="49" t="s">
        <v>255</v>
      </c>
      <c r="M260" s="49" t="s">
        <v>3594</v>
      </c>
      <c r="N260" s="49" t="s">
        <v>3762</v>
      </c>
    </row>
    <row r="261" spans="1:14" ht="15" customHeight="1" x14ac:dyDescent="0.25">
      <c r="A261" s="49">
        <v>260</v>
      </c>
      <c r="B261" s="62">
        <v>43865.711192129631</v>
      </c>
      <c r="C261" s="49" t="s">
        <v>196</v>
      </c>
      <c r="D261" s="49" t="s">
        <v>1007</v>
      </c>
      <c r="E261" s="49" t="s">
        <v>1008</v>
      </c>
      <c r="F261" s="49" t="s">
        <v>1103</v>
      </c>
      <c r="G261" s="49" t="s">
        <v>2404</v>
      </c>
      <c r="H261" s="49" t="s">
        <v>3364</v>
      </c>
      <c r="I261" s="49">
        <v>3</v>
      </c>
      <c r="J261" s="49" t="s">
        <v>82</v>
      </c>
      <c r="K261" s="276">
        <v>43865</v>
      </c>
      <c r="L261" s="49" t="s">
        <v>603</v>
      </c>
      <c r="M261" s="49" t="s">
        <v>601</v>
      </c>
      <c r="N261" s="49" t="s">
        <v>3762</v>
      </c>
    </row>
    <row r="262" spans="1:14" ht="15" customHeight="1" x14ac:dyDescent="0.25">
      <c r="A262" s="49">
        <v>261</v>
      </c>
      <c r="B262" s="62">
        <v>43865.716400462959</v>
      </c>
      <c r="C262" s="49" t="s">
        <v>493</v>
      </c>
      <c r="D262" s="49" t="s">
        <v>1090</v>
      </c>
      <c r="E262" s="49" t="s">
        <v>1097</v>
      </c>
      <c r="F262" s="49" t="s">
        <v>1091</v>
      </c>
      <c r="G262" s="49" t="s">
        <v>2405</v>
      </c>
      <c r="H262" s="49" t="e">
        <v>#VALUE!</v>
      </c>
      <c r="I262" s="49">
        <v>0</v>
      </c>
      <c r="J262" s="49" t="s">
        <v>278</v>
      </c>
      <c r="K262" s="276">
        <v>43865</v>
      </c>
      <c r="L262" s="49" t="s">
        <v>255</v>
      </c>
      <c r="M262" s="49" t="s">
        <v>255</v>
      </c>
      <c r="N262" s="49" t="s">
        <v>3762</v>
      </c>
    </row>
    <row r="263" spans="1:14" ht="15" customHeight="1" x14ac:dyDescent="0.25">
      <c r="A263" s="49">
        <v>262</v>
      </c>
      <c r="B263" s="62">
        <v>43865.723414351851</v>
      </c>
      <c r="C263" s="49" t="s">
        <v>784</v>
      </c>
      <c r="D263" s="49" t="s">
        <v>380</v>
      </c>
      <c r="E263" s="49" t="s">
        <v>695</v>
      </c>
      <c r="F263" s="49" t="s">
        <v>1105</v>
      </c>
      <c r="G263" s="49" t="s">
        <v>2406</v>
      </c>
      <c r="H263" s="49" t="s">
        <v>3402</v>
      </c>
      <c r="I263" s="49">
        <v>5</v>
      </c>
      <c r="J263" s="49" t="e">
        <v>#N/A</v>
      </c>
      <c r="K263" s="276">
        <v>43865</v>
      </c>
      <c r="L263" s="49" t="s">
        <v>3513</v>
      </c>
      <c r="M263" s="49" t="s">
        <v>3623</v>
      </c>
      <c r="N263" s="49" t="s">
        <v>3762</v>
      </c>
    </row>
    <row r="264" spans="1:14" ht="15" customHeight="1" x14ac:dyDescent="0.25">
      <c r="A264" s="49">
        <v>263</v>
      </c>
      <c r="B264" s="62">
        <v>43865.731041666666</v>
      </c>
      <c r="C264" s="49" t="s">
        <v>210</v>
      </c>
      <c r="D264" s="49" t="s">
        <v>899</v>
      </c>
      <c r="E264" s="49" t="s">
        <v>900</v>
      </c>
      <c r="F264" s="49" t="s">
        <v>1109</v>
      </c>
      <c r="G264" s="49" t="s">
        <v>2407</v>
      </c>
      <c r="H264" s="49" t="s">
        <v>3383</v>
      </c>
      <c r="I264" s="49">
        <v>3.5</v>
      </c>
      <c r="J264" s="49" t="s">
        <v>82</v>
      </c>
      <c r="K264" s="276">
        <v>43865</v>
      </c>
      <c r="L264" s="49" t="s">
        <v>3501</v>
      </c>
      <c r="M264" s="49" t="s">
        <v>255</v>
      </c>
      <c r="N264" s="49" t="s">
        <v>3762</v>
      </c>
    </row>
    <row r="265" spans="1:14" ht="15" customHeight="1" x14ac:dyDescent="0.25">
      <c r="A265" s="49">
        <v>264</v>
      </c>
      <c r="B265" s="62">
        <v>43865.736597222225</v>
      </c>
      <c r="C265" s="49" t="s">
        <v>162</v>
      </c>
      <c r="D265" s="49" t="s">
        <v>760</v>
      </c>
      <c r="E265" s="49" t="s">
        <v>1110</v>
      </c>
      <c r="F265" s="49" t="s">
        <v>986</v>
      </c>
      <c r="G265" s="49" t="s">
        <v>2408</v>
      </c>
      <c r="H265" s="49" t="e">
        <v>#VALUE!</v>
      </c>
      <c r="I265" s="49">
        <v>0</v>
      </c>
      <c r="J265" s="49" t="s">
        <v>82</v>
      </c>
      <c r="K265" s="276">
        <v>43865</v>
      </c>
      <c r="L265" s="49" t="s">
        <v>255</v>
      </c>
      <c r="M265" s="49" t="s">
        <v>3592</v>
      </c>
      <c r="N265" s="49" t="s">
        <v>3762</v>
      </c>
    </row>
    <row r="266" spans="1:14" ht="15" customHeight="1" x14ac:dyDescent="0.25">
      <c r="A266" s="49">
        <v>265</v>
      </c>
      <c r="B266" s="62">
        <v>43865.753703703704</v>
      </c>
      <c r="C266" s="49" t="s">
        <v>290</v>
      </c>
      <c r="D266" s="49" t="s">
        <v>955</v>
      </c>
      <c r="E266" s="49" t="s">
        <v>791</v>
      </c>
      <c r="F266" s="49" t="s">
        <v>968</v>
      </c>
      <c r="G266" s="49" t="s">
        <v>2409</v>
      </c>
      <c r="H266" s="49" t="e">
        <v>#VALUE!</v>
      </c>
      <c r="I266" s="49">
        <v>0</v>
      </c>
      <c r="J266" s="49" t="s">
        <v>254</v>
      </c>
      <c r="K266" s="276">
        <v>43865</v>
      </c>
      <c r="L266" s="49" t="s">
        <v>255</v>
      </c>
      <c r="M266" s="49" t="s">
        <v>3619</v>
      </c>
      <c r="N266" s="49" t="s">
        <v>3762</v>
      </c>
    </row>
    <row r="267" spans="1:14" ht="15" customHeight="1" x14ac:dyDescent="0.25">
      <c r="A267" s="49">
        <v>266</v>
      </c>
      <c r="B267" s="62">
        <v>43865.753645833334</v>
      </c>
      <c r="C267" s="49" t="s">
        <v>263</v>
      </c>
      <c r="D267" s="49" t="s">
        <v>1111</v>
      </c>
      <c r="E267" s="49" t="s">
        <v>1107</v>
      </c>
      <c r="F267" s="49" t="s">
        <v>1108</v>
      </c>
      <c r="G267" s="49" t="s">
        <v>2410</v>
      </c>
      <c r="H267" s="49" t="e">
        <v>#VALUE!</v>
      </c>
      <c r="I267" s="49">
        <v>0</v>
      </c>
      <c r="J267" s="49" t="s">
        <v>254</v>
      </c>
      <c r="K267" s="276">
        <v>43865</v>
      </c>
      <c r="L267" s="49" t="s">
        <v>255</v>
      </c>
      <c r="M267" s="49" t="s">
        <v>255</v>
      </c>
      <c r="N267" s="49" t="s">
        <v>3762</v>
      </c>
    </row>
    <row r="268" spans="1:14" ht="15" customHeight="1" x14ac:dyDescent="0.25">
      <c r="A268" s="49">
        <v>267</v>
      </c>
      <c r="B268" s="62">
        <v>43865.75508101852</v>
      </c>
      <c r="C268" s="49" t="s">
        <v>215</v>
      </c>
      <c r="D268" s="49" t="s">
        <v>822</v>
      </c>
      <c r="E268" s="49" t="s">
        <v>695</v>
      </c>
      <c r="F268" s="49" t="s">
        <v>1112</v>
      </c>
      <c r="G268" s="49" t="s">
        <v>2411</v>
      </c>
      <c r="H268" s="49" t="e">
        <v>#VALUE!</v>
      </c>
      <c r="I268" s="49">
        <v>0</v>
      </c>
      <c r="J268" s="49" t="s">
        <v>82</v>
      </c>
      <c r="K268" s="276">
        <v>43865</v>
      </c>
      <c r="L268" s="49" t="s">
        <v>255</v>
      </c>
      <c r="M268" s="49" t="s">
        <v>601</v>
      </c>
      <c r="N268" s="49" t="s">
        <v>3762</v>
      </c>
    </row>
    <row r="269" spans="1:14" ht="15" customHeight="1" x14ac:dyDescent="0.25">
      <c r="A269" s="49">
        <v>268</v>
      </c>
      <c r="B269" s="62">
        <v>43865.756354166668</v>
      </c>
      <c r="C269" s="49" t="s">
        <v>175</v>
      </c>
      <c r="D269" s="49" t="s">
        <v>703</v>
      </c>
      <c r="E269" s="49" t="s">
        <v>695</v>
      </c>
      <c r="F269" s="49" t="s">
        <v>1113</v>
      </c>
      <c r="G269" s="49" t="s">
        <v>2412</v>
      </c>
      <c r="H269" s="49" t="s">
        <v>3379</v>
      </c>
      <c r="I269" s="49">
        <v>3</v>
      </c>
      <c r="J269" s="49" t="s">
        <v>82</v>
      </c>
      <c r="K269" s="276">
        <v>43865</v>
      </c>
      <c r="L269" s="49" t="s">
        <v>3498</v>
      </c>
      <c r="M269" s="49" t="s">
        <v>3583</v>
      </c>
      <c r="N269" s="49" t="s">
        <v>3762</v>
      </c>
    </row>
    <row r="270" spans="1:14" ht="15" customHeight="1" x14ac:dyDescent="0.25">
      <c r="A270" s="49">
        <v>269</v>
      </c>
      <c r="B270" s="62">
        <v>43865.762824074074</v>
      </c>
      <c r="C270" s="49" t="s">
        <v>279</v>
      </c>
      <c r="D270" s="49" t="s">
        <v>1114</v>
      </c>
      <c r="E270" s="49" t="s">
        <v>695</v>
      </c>
      <c r="F270" s="49" t="s">
        <v>1115</v>
      </c>
      <c r="G270" s="49" t="s">
        <v>2413</v>
      </c>
      <c r="H270" s="49" t="e">
        <v>#VALUE!</v>
      </c>
      <c r="I270" s="49">
        <v>0</v>
      </c>
      <c r="J270" s="49" t="s">
        <v>278</v>
      </c>
      <c r="K270" s="276">
        <v>43865</v>
      </c>
      <c r="L270" s="49" t="s">
        <v>255</v>
      </c>
      <c r="M270" s="49" t="s">
        <v>3638</v>
      </c>
      <c r="N270" s="49" t="s">
        <v>3762</v>
      </c>
    </row>
    <row r="271" spans="1:14" ht="15" customHeight="1" x14ac:dyDescent="0.25">
      <c r="A271" s="49">
        <v>270</v>
      </c>
      <c r="B271" s="62">
        <v>43865.764861111114</v>
      </c>
      <c r="C271" s="49" t="s">
        <v>206</v>
      </c>
      <c r="D271" s="49" t="s">
        <v>387</v>
      </c>
      <c r="E271" s="49" t="s">
        <v>1005</v>
      </c>
      <c r="F271" s="49" t="s">
        <v>1101</v>
      </c>
      <c r="G271" s="49" t="s">
        <v>2414</v>
      </c>
      <c r="H271" s="49" t="s">
        <v>3400</v>
      </c>
      <c r="I271" s="49">
        <v>1.5</v>
      </c>
      <c r="J271" s="49" t="s">
        <v>82</v>
      </c>
      <c r="K271" s="276">
        <v>43865</v>
      </c>
      <c r="L271" s="49" t="s">
        <v>3511</v>
      </c>
      <c r="M271" s="49" t="s">
        <v>3626</v>
      </c>
      <c r="N271" s="49" t="s">
        <v>3762</v>
      </c>
    </row>
    <row r="272" spans="1:14" ht="15" customHeight="1" x14ac:dyDescent="0.25">
      <c r="A272" s="49">
        <v>271</v>
      </c>
      <c r="B272" s="62">
        <v>43865.765127314815</v>
      </c>
      <c r="C272" s="49" t="s">
        <v>323</v>
      </c>
      <c r="D272" s="49" t="s">
        <v>978</v>
      </c>
      <c r="E272" s="49" t="s">
        <v>1116</v>
      </c>
      <c r="F272" s="49" t="s">
        <v>979</v>
      </c>
      <c r="G272" s="49" t="s">
        <v>2415</v>
      </c>
      <c r="H272" s="49" t="e">
        <v>#VALUE!</v>
      </c>
      <c r="I272" s="49">
        <v>0</v>
      </c>
      <c r="J272" s="49" t="s">
        <v>254</v>
      </c>
      <c r="K272" s="276">
        <v>43865</v>
      </c>
      <c r="L272" s="49" t="s">
        <v>255</v>
      </c>
      <c r="M272" s="49" t="s">
        <v>3621</v>
      </c>
      <c r="N272" s="49" t="s">
        <v>3762</v>
      </c>
    </row>
    <row r="273" spans="1:14" ht="15" customHeight="1" x14ac:dyDescent="0.25">
      <c r="A273" s="49">
        <v>272</v>
      </c>
      <c r="B273" s="62">
        <v>43865.76599537037</v>
      </c>
      <c r="C273" s="49" t="s">
        <v>261</v>
      </c>
      <c r="D273" s="49" t="s">
        <v>617</v>
      </c>
      <c r="E273" s="49" t="s">
        <v>1117</v>
      </c>
      <c r="F273" s="49" t="s">
        <v>1118</v>
      </c>
      <c r="G273" s="49" t="s">
        <v>2416</v>
      </c>
      <c r="H273" s="49" t="e">
        <v>#VALUE!</v>
      </c>
      <c r="I273" s="49">
        <v>0</v>
      </c>
      <c r="J273" s="49" t="s">
        <v>254</v>
      </c>
      <c r="K273" s="276">
        <v>43865</v>
      </c>
      <c r="L273" s="49" t="s">
        <v>255</v>
      </c>
      <c r="M273" s="49" t="s">
        <v>3625</v>
      </c>
      <c r="N273" s="49" t="s">
        <v>3762</v>
      </c>
    </row>
    <row r="274" spans="1:14" ht="15" customHeight="1" x14ac:dyDescent="0.25">
      <c r="A274" s="49">
        <v>273</v>
      </c>
      <c r="B274" s="62">
        <v>43865.770069444443</v>
      </c>
      <c r="C274" s="49" t="s">
        <v>166</v>
      </c>
      <c r="D274" s="49" t="s">
        <v>927</v>
      </c>
      <c r="E274" s="49" t="s">
        <v>928</v>
      </c>
      <c r="F274" s="49" t="s">
        <v>984</v>
      </c>
      <c r="G274" s="49" t="s">
        <v>2417</v>
      </c>
      <c r="H274" s="49" t="s">
        <v>3377</v>
      </c>
      <c r="I274" s="49">
        <v>8</v>
      </c>
      <c r="J274" s="49" t="s">
        <v>82</v>
      </c>
      <c r="K274" s="276">
        <v>43865</v>
      </c>
      <c r="L274" s="49" t="s">
        <v>301</v>
      </c>
      <c r="M274" s="49" t="s">
        <v>302</v>
      </c>
      <c r="N274" s="49" t="s">
        <v>3762</v>
      </c>
    </row>
    <row r="275" spans="1:14" ht="15" customHeight="1" x14ac:dyDescent="0.25">
      <c r="A275" s="49">
        <v>274</v>
      </c>
      <c r="B275" s="62">
        <v>43865.772789351853</v>
      </c>
      <c r="C275" s="49" t="s">
        <v>277</v>
      </c>
      <c r="D275" s="49" t="s">
        <v>1044</v>
      </c>
      <c r="E275" s="49" t="s">
        <v>695</v>
      </c>
      <c r="F275" s="49" t="s">
        <v>1094</v>
      </c>
      <c r="G275" s="49" t="s">
        <v>2418</v>
      </c>
      <c r="H275" s="49" t="e">
        <v>#VALUE!</v>
      </c>
      <c r="I275" s="49">
        <v>0</v>
      </c>
      <c r="J275" s="49" t="s">
        <v>278</v>
      </c>
      <c r="K275" s="276">
        <v>43865</v>
      </c>
      <c r="L275" s="49" t="s">
        <v>255</v>
      </c>
      <c r="M275" s="49" t="s">
        <v>3632</v>
      </c>
      <c r="N275" s="49" t="s">
        <v>3762</v>
      </c>
    </row>
    <row r="276" spans="1:14" ht="15" customHeight="1" x14ac:dyDescent="0.25">
      <c r="A276" s="49">
        <v>275</v>
      </c>
      <c r="B276" s="62">
        <v>43865.772604166668</v>
      </c>
      <c r="C276" s="49" t="s">
        <v>211</v>
      </c>
      <c r="D276" s="49" t="s">
        <v>995</v>
      </c>
      <c r="E276" s="49" t="s">
        <v>695</v>
      </c>
      <c r="F276" s="49" t="s">
        <v>1119</v>
      </c>
      <c r="G276" s="49" t="s">
        <v>2419</v>
      </c>
      <c r="H276" s="49" t="s">
        <v>3403</v>
      </c>
      <c r="I276" s="49">
        <v>6</v>
      </c>
      <c r="J276" s="49" t="s">
        <v>82</v>
      </c>
      <c r="K276" s="276">
        <v>43865</v>
      </c>
      <c r="L276" s="49" t="s">
        <v>3514</v>
      </c>
      <c r="M276" s="49" t="s">
        <v>3624</v>
      </c>
      <c r="N276" s="49" t="s">
        <v>3762</v>
      </c>
    </row>
    <row r="277" spans="1:14" ht="15" customHeight="1" x14ac:dyDescent="0.25">
      <c r="A277" s="49">
        <v>276</v>
      </c>
      <c r="B277" s="62">
        <v>43865.772939814815</v>
      </c>
      <c r="C277" s="49" t="s">
        <v>323</v>
      </c>
      <c r="D277" s="49" t="s">
        <v>1041</v>
      </c>
      <c r="E277" s="49" t="s">
        <v>1120</v>
      </c>
      <c r="F277" s="49" t="s">
        <v>1073</v>
      </c>
      <c r="G277" s="49" t="s">
        <v>2420</v>
      </c>
      <c r="H277" s="49" t="e">
        <v>#VALUE!</v>
      </c>
      <c r="I277" s="49">
        <v>0</v>
      </c>
      <c r="J277" s="49" t="s">
        <v>254</v>
      </c>
      <c r="K277" s="276">
        <v>43865</v>
      </c>
      <c r="L277" s="49" t="s">
        <v>255</v>
      </c>
      <c r="M277" s="49" t="s">
        <v>342</v>
      </c>
      <c r="N277" s="49" t="s">
        <v>3762</v>
      </c>
    </row>
    <row r="278" spans="1:14" ht="15" customHeight="1" x14ac:dyDescent="0.25">
      <c r="A278" s="49">
        <v>277</v>
      </c>
      <c r="B278" s="62">
        <v>43865.773206018515</v>
      </c>
      <c r="C278" s="49" t="s">
        <v>213</v>
      </c>
      <c r="D278" s="49" t="s">
        <v>1019</v>
      </c>
      <c r="E278" s="49" t="s">
        <v>695</v>
      </c>
      <c r="F278" s="49" t="s">
        <v>1020</v>
      </c>
      <c r="G278" s="49" t="s">
        <v>2421</v>
      </c>
      <c r="H278" s="49" t="s">
        <v>3397</v>
      </c>
      <c r="I278" s="49">
        <v>3.5</v>
      </c>
      <c r="J278" s="49" t="s">
        <v>82</v>
      </c>
      <c r="K278" s="276">
        <v>43865</v>
      </c>
      <c r="L278" s="49" t="s">
        <v>3509</v>
      </c>
      <c r="M278" s="49" t="s">
        <v>3629</v>
      </c>
      <c r="N278" s="49" t="s">
        <v>3762</v>
      </c>
    </row>
    <row r="279" spans="1:14" ht="15" customHeight="1" x14ac:dyDescent="0.25">
      <c r="A279" s="49">
        <v>278</v>
      </c>
      <c r="B279" s="62">
        <v>43865.773495370369</v>
      </c>
      <c r="C279" s="49" t="s">
        <v>263</v>
      </c>
      <c r="D279" s="49" t="s">
        <v>879</v>
      </c>
      <c r="E279" s="49" t="s">
        <v>695</v>
      </c>
      <c r="F279" s="49" t="s">
        <v>974</v>
      </c>
      <c r="G279" s="49" t="s">
        <v>2422</v>
      </c>
      <c r="H279" s="49" t="e">
        <v>#VALUE!</v>
      </c>
      <c r="I279" s="49">
        <v>0</v>
      </c>
      <c r="J279" s="49" t="s">
        <v>254</v>
      </c>
      <c r="K279" s="276">
        <v>43865</v>
      </c>
      <c r="L279" s="49" t="s">
        <v>255</v>
      </c>
      <c r="M279" s="49" t="s">
        <v>3581</v>
      </c>
      <c r="N279" s="49" t="s">
        <v>3762</v>
      </c>
    </row>
    <row r="280" spans="1:14" ht="15" customHeight="1" x14ac:dyDescent="0.25">
      <c r="A280" s="49">
        <v>279</v>
      </c>
      <c r="B280" s="62">
        <v>43865.780659722222</v>
      </c>
      <c r="C280" s="49" t="s">
        <v>288</v>
      </c>
      <c r="D280" s="49" t="s">
        <v>971</v>
      </c>
      <c r="E280" s="49" t="s">
        <v>1122</v>
      </c>
      <c r="F280" s="49" t="s">
        <v>1092</v>
      </c>
      <c r="G280" s="49" t="s">
        <v>2423</v>
      </c>
      <c r="H280" s="49" t="e">
        <v>#VALUE!</v>
      </c>
      <c r="I280" s="49">
        <v>0</v>
      </c>
      <c r="J280" s="49" t="s">
        <v>278</v>
      </c>
      <c r="K280" s="276">
        <v>43865</v>
      </c>
      <c r="L280" s="49" t="s">
        <v>255</v>
      </c>
      <c r="M280" s="49" t="s">
        <v>3622</v>
      </c>
      <c r="N280" s="49" t="s">
        <v>3762</v>
      </c>
    </row>
    <row r="281" spans="1:14" ht="15" customHeight="1" x14ac:dyDescent="0.25">
      <c r="A281" s="49">
        <v>280</v>
      </c>
      <c r="B281" s="62">
        <v>43865.783113425925</v>
      </c>
      <c r="C281" s="49" t="s">
        <v>275</v>
      </c>
      <c r="D281" s="49" t="s">
        <v>327</v>
      </c>
      <c r="E281" s="49" t="s">
        <v>695</v>
      </c>
      <c r="F281" s="49" t="s">
        <v>1015</v>
      </c>
      <c r="G281" s="49" t="s">
        <v>2424</v>
      </c>
      <c r="H281" s="49" t="s">
        <v>3404</v>
      </c>
      <c r="I281" s="49">
        <v>5.5</v>
      </c>
      <c r="J281" s="49" t="s">
        <v>82</v>
      </c>
      <c r="K281" s="276">
        <v>43865</v>
      </c>
      <c r="L281" s="49" t="s">
        <v>332</v>
      </c>
      <c r="M281" s="49" t="s">
        <v>328</v>
      </c>
      <c r="N281" s="49" t="s">
        <v>3762</v>
      </c>
    </row>
    <row r="282" spans="1:14" ht="15" customHeight="1" x14ac:dyDescent="0.25">
      <c r="A282" s="49">
        <v>281</v>
      </c>
      <c r="B282" s="62">
        <v>43865.783773148149</v>
      </c>
      <c r="C282" s="49" t="s">
        <v>288</v>
      </c>
      <c r="D282" s="49" t="s">
        <v>1099</v>
      </c>
      <c r="E282" s="49" t="s">
        <v>883</v>
      </c>
      <c r="F282" s="49" t="s">
        <v>1100</v>
      </c>
      <c r="G282" s="49" t="s">
        <v>2425</v>
      </c>
      <c r="H282" s="49" t="e">
        <v>#VALUE!</v>
      </c>
      <c r="I282" s="49">
        <v>0</v>
      </c>
      <c r="J282" s="49" t="s">
        <v>278</v>
      </c>
      <c r="K282" s="276">
        <v>43865</v>
      </c>
      <c r="L282" s="49" t="s">
        <v>255</v>
      </c>
      <c r="M282" s="49" t="s">
        <v>3637</v>
      </c>
      <c r="N282" s="49" t="s">
        <v>3762</v>
      </c>
    </row>
    <row r="283" spans="1:14" ht="15" customHeight="1" x14ac:dyDescent="0.25">
      <c r="A283" s="49">
        <v>282</v>
      </c>
      <c r="B283" s="62">
        <v>43865.784328703703</v>
      </c>
      <c r="C283" s="49" t="s">
        <v>200</v>
      </c>
      <c r="D283" s="49" t="s">
        <v>921</v>
      </c>
      <c r="E283" s="49" t="s">
        <v>695</v>
      </c>
      <c r="F283" s="49" t="s">
        <v>1123</v>
      </c>
      <c r="G283" s="49" t="s">
        <v>2426</v>
      </c>
      <c r="H283" s="49" t="s">
        <v>3405</v>
      </c>
      <c r="I283" s="49">
        <v>6.5</v>
      </c>
      <c r="J283" s="49" t="s">
        <v>82</v>
      </c>
      <c r="K283" s="276">
        <v>43865</v>
      </c>
      <c r="L283" s="49" t="s">
        <v>3515</v>
      </c>
      <c r="M283" s="49" t="s">
        <v>3614</v>
      </c>
      <c r="N283" s="49" t="s">
        <v>3762</v>
      </c>
    </row>
    <row r="284" spans="1:14" ht="15" customHeight="1" x14ac:dyDescent="0.25">
      <c r="A284" s="49">
        <v>283</v>
      </c>
      <c r="B284" s="62">
        <v>43865.784618055557</v>
      </c>
      <c r="C284" s="49" t="s">
        <v>196</v>
      </c>
      <c r="D284" s="49" t="s">
        <v>1086</v>
      </c>
      <c r="E284" s="49" t="s">
        <v>1087</v>
      </c>
      <c r="F284" s="49" t="s">
        <v>2427</v>
      </c>
      <c r="G284" s="49" t="s">
        <v>2428</v>
      </c>
      <c r="H284" s="49" t="s">
        <v>3406</v>
      </c>
      <c r="I284" s="49">
        <v>2.5</v>
      </c>
      <c r="J284" s="49" t="s">
        <v>82</v>
      </c>
      <c r="K284" s="276">
        <v>43865</v>
      </c>
      <c r="L284" s="49" t="s">
        <v>2139</v>
      </c>
      <c r="M284" s="49" t="s">
        <v>3639</v>
      </c>
      <c r="N284" s="49" t="s">
        <v>3762</v>
      </c>
    </row>
    <row r="285" spans="1:14" ht="15" customHeight="1" x14ac:dyDescent="0.25">
      <c r="A285" s="49">
        <v>284</v>
      </c>
      <c r="B285" s="62">
        <v>43865.785717592589</v>
      </c>
      <c r="C285" s="49" t="s">
        <v>256</v>
      </c>
      <c r="D285" s="49" t="s">
        <v>975</v>
      </c>
      <c r="E285" s="49" t="s">
        <v>976</v>
      </c>
      <c r="F285" s="49" t="s">
        <v>1124</v>
      </c>
      <c r="G285" s="49" t="s">
        <v>2429</v>
      </c>
      <c r="H285" s="49" t="e">
        <v>#VALUE!</v>
      </c>
      <c r="I285" s="49">
        <v>0</v>
      </c>
      <c r="J285" s="49" t="s">
        <v>254</v>
      </c>
      <c r="K285" s="276">
        <v>43865</v>
      </c>
      <c r="L285" s="49" t="s">
        <v>255</v>
      </c>
      <c r="M285" s="49" t="s">
        <v>343</v>
      </c>
      <c r="N285" s="49" t="s">
        <v>3762</v>
      </c>
    </row>
    <row r="286" spans="1:14" ht="15" customHeight="1" x14ac:dyDescent="0.25">
      <c r="A286" s="49">
        <v>285</v>
      </c>
      <c r="B286" s="62">
        <v>43865.787523148145</v>
      </c>
      <c r="C286" s="49" t="s">
        <v>288</v>
      </c>
      <c r="D286" s="49" t="s">
        <v>1025</v>
      </c>
      <c r="E286" s="49" t="s">
        <v>874</v>
      </c>
      <c r="F286" s="49" t="s">
        <v>1125</v>
      </c>
      <c r="G286" s="49" t="s">
        <v>2430</v>
      </c>
      <c r="H286" s="49" t="e">
        <v>#VALUE!</v>
      </c>
      <c r="I286" s="49">
        <v>0</v>
      </c>
      <c r="J286" s="49" t="s">
        <v>278</v>
      </c>
      <c r="K286" s="276">
        <v>43865</v>
      </c>
      <c r="L286" s="49" t="s">
        <v>255</v>
      </c>
      <c r="M286" s="49" t="s">
        <v>3631</v>
      </c>
      <c r="N286" s="49" t="s">
        <v>3762</v>
      </c>
    </row>
    <row r="287" spans="1:14" ht="15" customHeight="1" x14ac:dyDescent="0.25">
      <c r="A287" s="49">
        <v>286</v>
      </c>
      <c r="B287" s="62">
        <v>43865.797106481485</v>
      </c>
      <c r="C287" s="49" t="s">
        <v>157</v>
      </c>
      <c r="D287" s="49" t="s">
        <v>598</v>
      </c>
      <c r="E287" s="49" t="s">
        <v>982</v>
      </c>
      <c r="F287" s="49" t="s">
        <v>983</v>
      </c>
      <c r="G287" s="49" t="s">
        <v>2431</v>
      </c>
      <c r="H287" s="49" t="s">
        <v>3378</v>
      </c>
      <c r="I287" s="49">
        <v>12.5</v>
      </c>
      <c r="J287" s="49" t="s">
        <v>82</v>
      </c>
      <c r="K287" s="276">
        <v>43865</v>
      </c>
      <c r="L287" s="49" t="s">
        <v>608</v>
      </c>
      <c r="M287" s="49" t="s">
        <v>607</v>
      </c>
      <c r="N287" s="49" t="s">
        <v>3762</v>
      </c>
    </row>
    <row r="288" spans="1:14" ht="15" customHeight="1" x14ac:dyDescent="0.25">
      <c r="A288" s="49">
        <v>287</v>
      </c>
      <c r="B288" s="62">
        <v>43865.798206018517</v>
      </c>
      <c r="C288" s="49" t="s">
        <v>22</v>
      </c>
      <c r="D288" s="49" t="s">
        <v>383</v>
      </c>
      <c r="E288" s="49" t="s">
        <v>774</v>
      </c>
      <c r="F288" s="49" t="s">
        <v>1046</v>
      </c>
      <c r="G288" s="49" t="s">
        <v>2432</v>
      </c>
      <c r="H288" s="49" t="s">
        <v>3364</v>
      </c>
      <c r="I288" s="49">
        <v>7</v>
      </c>
      <c r="J288" s="49" t="s">
        <v>82</v>
      </c>
      <c r="K288" s="276">
        <v>43865</v>
      </c>
      <c r="L288" s="49" t="s">
        <v>603</v>
      </c>
      <c r="M288" s="49" t="s">
        <v>3594</v>
      </c>
      <c r="N288" s="49" t="s">
        <v>3762</v>
      </c>
    </row>
    <row r="289" spans="1:14" ht="15" customHeight="1" x14ac:dyDescent="0.25">
      <c r="A289" s="49">
        <v>288</v>
      </c>
      <c r="B289" s="62">
        <v>43865.803020833337</v>
      </c>
      <c r="C289" s="49" t="s">
        <v>162</v>
      </c>
      <c r="D289" s="49" t="s">
        <v>760</v>
      </c>
      <c r="E289" s="49" t="s">
        <v>1129</v>
      </c>
      <c r="F289" s="49" t="s">
        <v>986</v>
      </c>
      <c r="G289" s="49" t="s">
        <v>2433</v>
      </c>
      <c r="H289" s="49" t="s">
        <v>3382</v>
      </c>
      <c r="I289" s="49">
        <v>10</v>
      </c>
      <c r="J289" s="49" t="s">
        <v>82</v>
      </c>
      <c r="K289" s="276">
        <v>43865</v>
      </c>
      <c r="L289" s="49" t="s">
        <v>3500</v>
      </c>
      <c r="M289" s="49" t="s">
        <v>3592</v>
      </c>
      <c r="N289" s="49" t="s">
        <v>3762</v>
      </c>
    </row>
    <row r="290" spans="1:14" ht="15" customHeight="1" x14ac:dyDescent="0.25">
      <c r="A290" s="49">
        <v>289</v>
      </c>
      <c r="B290" s="62">
        <v>43865.804479166669</v>
      </c>
      <c r="C290" s="49" t="s">
        <v>323</v>
      </c>
      <c r="D290" s="49" t="s">
        <v>1041</v>
      </c>
      <c r="E290" s="49" t="s">
        <v>1128</v>
      </c>
      <c r="F290" s="49" t="s">
        <v>1073</v>
      </c>
      <c r="G290" s="49" t="s">
        <v>2434</v>
      </c>
      <c r="H290" s="49" t="e">
        <v>#VALUE!</v>
      </c>
      <c r="I290" s="49">
        <v>0</v>
      </c>
      <c r="J290" s="49" t="s">
        <v>254</v>
      </c>
      <c r="K290" s="276">
        <v>43865</v>
      </c>
      <c r="L290" s="49" t="s">
        <v>255</v>
      </c>
      <c r="M290" s="49" t="s">
        <v>342</v>
      </c>
      <c r="N290" s="49" t="s">
        <v>3762</v>
      </c>
    </row>
    <row r="291" spans="1:14" ht="15" customHeight="1" x14ac:dyDescent="0.25">
      <c r="A291" s="49">
        <v>290</v>
      </c>
      <c r="B291" s="62">
        <v>43865.805555555555</v>
      </c>
      <c r="C291" s="49" t="s">
        <v>201</v>
      </c>
      <c r="D291" s="49" t="s">
        <v>1016</v>
      </c>
      <c r="E291" s="49" t="s">
        <v>1130</v>
      </c>
      <c r="F291" s="49" t="s">
        <v>1018</v>
      </c>
      <c r="G291" s="49" t="s">
        <v>2435</v>
      </c>
      <c r="H291" s="49" t="s">
        <v>3407</v>
      </c>
      <c r="I291" s="49">
        <v>12</v>
      </c>
      <c r="J291" s="49" t="s">
        <v>82</v>
      </c>
      <c r="K291" s="276">
        <v>43865</v>
      </c>
      <c r="L291" s="49" t="s">
        <v>3516</v>
      </c>
      <c r="M291" s="49" t="s">
        <v>3617</v>
      </c>
      <c r="N291" s="49" t="s">
        <v>3762</v>
      </c>
    </row>
    <row r="292" spans="1:14" ht="15" customHeight="1" x14ac:dyDescent="0.25">
      <c r="A292" s="49">
        <v>291</v>
      </c>
      <c r="B292" s="62">
        <v>43865.806921296295</v>
      </c>
      <c r="C292" s="49" t="s">
        <v>290</v>
      </c>
      <c r="D292" s="49" t="s">
        <v>760</v>
      </c>
      <c r="E292" s="49" t="s">
        <v>1131</v>
      </c>
      <c r="F292" s="49" t="s">
        <v>1093</v>
      </c>
      <c r="G292" s="49" t="s">
        <v>2436</v>
      </c>
      <c r="H292" s="49" t="e">
        <v>#VALUE!</v>
      </c>
      <c r="I292" s="49">
        <v>0</v>
      </c>
      <c r="J292" s="49" t="s">
        <v>254</v>
      </c>
      <c r="K292" s="276">
        <v>43865</v>
      </c>
      <c r="L292" s="49" t="s">
        <v>255</v>
      </c>
      <c r="M292" s="49" t="s">
        <v>3592</v>
      </c>
      <c r="N292" s="49" t="s">
        <v>3762</v>
      </c>
    </row>
    <row r="293" spans="1:14" ht="15" customHeight="1" x14ac:dyDescent="0.25">
      <c r="A293" s="49">
        <v>292</v>
      </c>
      <c r="B293" s="62">
        <v>43865.807962962965</v>
      </c>
      <c r="C293" s="49" t="s">
        <v>257</v>
      </c>
      <c r="D293" s="49" t="s">
        <v>1132</v>
      </c>
      <c r="E293" s="49" t="s">
        <v>1133</v>
      </c>
      <c r="F293" s="49" t="s">
        <v>1034</v>
      </c>
      <c r="G293" s="49" t="s">
        <v>2437</v>
      </c>
      <c r="H293" s="49" t="e">
        <v>#VALUE!</v>
      </c>
      <c r="I293" s="49">
        <v>0</v>
      </c>
      <c r="J293" s="49" t="s">
        <v>254</v>
      </c>
      <c r="K293" s="276">
        <v>43865</v>
      </c>
      <c r="L293" s="49" t="s">
        <v>255</v>
      </c>
      <c r="M293" s="49" t="s">
        <v>255</v>
      </c>
      <c r="N293" s="49" t="s">
        <v>3762</v>
      </c>
    </row>
    <row r="294" spans="1:14" ht="15" customHeight="1" x14ac:dyDescent="0.25">
      <c r="A294" s="49">
        <v>293</v>
      </c>
      <c r="B294" s="62">
        <v>43865.80773148148</v>
      </c>
      <c r="C294" s="49" t="s">
        <v>187</v>
      </c>
      <c r="D294" s="49" t="s">
        <v>355</v>
      </c>
      <c r="E294" s="49" t="s">
        <v>1085</v>
      </c>
      <c r="F294" s="49" t="s">
        <v>989</v>
      </c>
      <c r="G294" s="49" t="s">
        <v>2438</v>
      </c>
      <c r="H294" s="49" t="s">
        <v>3369</v>
      </c>
      <c r="I294" s="49">
        <v>6</v>
      </c>
      <c r="J294" s="49" t="s">
        <v>82</v>
      </c>
      <c r="K294" s="276">
        <v>43865</v>
      </c>
      <c r="L294" s="49" t="s">
        <v>3493</v>
      </c>
      <c r="M294" s="49" t="s">
        <v>3593</v>
      </c>
      <c r="N294" s="49" t="s">
        <v>3762</v>
      </c>
    </row>
    <row r="295" spans="1:14" ht="15" customHeight="1" x14ac:dyDescent="0.25">
      <c r="A295" s="49">
        <v>294</v>
      </c>
      <c r="B295" s="62">
        <v>43865.817372685182</v>
      </c>
      <c r="C295" s="49" t="s">
        <v>263</v>
      </c>
      <c r="D295" s="49" t="s">
        <v>1134</v>
      </c>
      <c r="E295" s="49" t="s">
        <v>1107</v>
      </c>
      <c r="F295" s="49" t="s">
        <v>1108</v>
      </c>
      <c r="G295" s="49" t="s">
        <v>2439</v>
      </c>
      <c r="H295" s="49" t="e">
        <v>#VALUE!</v>
      </c>
      <c r="I295" s="49">
        <v>0</v>
      </c>
      <c r="J295" s="49" t="s">
        <v>254</v>
      </c>
      <c r="K295" s="276">
        <v>43865</v>
      </c>
      <c r="L295" s="49" t="s">
        <v>255</v>
      </c>
      <c r="M295" s="49" t="s">
        <v>255</v>
      </c>
      <c r="N295" s="49" t="s">
        <v>3762</v>
      </c>
    </row>
    <row r="296" spans="1:14" ht="15" customHeight="1" x14ac:dyDescent="0.25">
      <c r="A296" s="49">
        <v>295</v>
      </c>
      <c r="B296" s="62">
        <v>43865.823437500003</v>
      </c>
      <c r="C296" s="49" t="s">
        <v>262</v>
      </c>
      <c r="D296" s="49" t="s">
        <v>1016</v>
      </c>
      <c r="E296" s="49" t="s">
        <v>1135</v>
      </c>
      <c r="F296" s="49" t="s">
        <v>1136</v>
      </c>
      <c r="G296" s="49" t="s">
        <v>2440</v>
      </c>
      <c r="H296" s="49" t="e">
        <v>#VALUE!</v>
      </c>
      <c r="I296" s="49">
        <v>0</v>
      </c>
      <c r="J296" s="49" t="s">
        <v>254</v>
      </c>
      <c r="K296" s="276">
        <v>43865</v>
      </c>
      <c r="L296" s="49" t="s">
        <v>255</v>
      </c>
      <c r="M296" s="49" t="s">
        <v>3617</v>
      </c>
      <c r="N296" s="49" t="s">
        <v>3762</v>
      </c>
    </row>
    <row r="297" spans="1:14" ht="15" customHeight="1" x14ac:dyDescent="0.25">
      <c r="A297" s="49">
        <v>296</v>
      </c>
      <c r="B297" s="62">
        <v>43865.833749999998</v>
      </c>
      <c r="C297" s="49" t="s">
        <v>279</v>
      </c>
      <c r="D297" s="49" t="s">
        <v>1114</v>
      </c>
      <c r="E297" s="49" t="s">
        <v>695</v>
      </c>
      <c r="F297" s="49" t="s">
        <v>1138</v>
      </c>
      <c r="G297" s="49" t="s">
        <v>2441</v>
      </c>
      <c r="H297" s="49" t="s">
        <v>3408</v>
      </c>
      <c r="I297" s="49">
        <v>1.5</v>
      </c>
      <c r="J297" s="49" t="s">
        <v>278</v>
      </c>
      <c r="K297" s="276">
        <v>43865</v>
      </c>
      <c r="L297" s="49" t="s">
        <v>3517</v>
      </c>
      <c r="M297" s="49" t="s">
        <v>3638</v>
      </c>
      <c r="N297" s="49" t="s">
        <v>3762</v>
      </c>
    </row>
    <row r="298" spans="1:14" ht="15" customHeight="1" x14ac:dyDescent="0.25">
      <c r="A298" s="49">
        <v>297</v>
      </c>
      <c r="B298" s="62">
        <v>43865.834675925929</v>
      </c>
      <c r="C298" s="49" t="s">
        <v>295</v>
      </c>
      <c r="D298" s="49" t="s">
        <v>1139</v>
      </c>
      <c r="E298" s="49" t="s">
        <v>695</v>
      </c>
      <c r="F298" s="49" t="s">
        <v>1140</v>
      </c>
      <c r="G298" s="49" t="s">
        <v>2442</v>
      </c>
      <c r="H298" s="49" t="e">
        <v>#VALUE!</v>
      </c>
      <c r="I298" s="49">
        <v>0</v>
      </c>
      <c r="J298" s="49" t="s">
        <v>278</v>
      </c>
      <c r="K298" s="276">
        <v>43865</v>
      </c>
      <c r="L298" s="49" t="s">
        <v>255</v>
      </c>
      <c r="M298" s="49" t="s">
        <v>3640</v>
      </c>
      <c r="N298" s="49" t="s">
        <v>3762</v>
      </c>
    </row>
    <row r="299" spans="1:14" ht="15" customHeight="1" x14ac:dyDescent="0.25">
      <c r="A299" s="49">
        <v>298</v>
      </c>
      <c r="B299" s="62">
        <v>43865.840173611112</v>
      </c>
      <c r="C299" s="49" t="s">
        <v>257</v>
      </c>
      <c r="D299" s="49" t="s">
        <v>992</v>
      </c>
      <c r="E299" s="49" t="s">
        <v>1137</v>
      </c>
      <c r="F299" s="49" t="s">
        <v>1034</v>
      </c>
      <c r="G299" s="49" t="s">
        <v>2443</v>
      </c>
      <c r="H299" s="49" t="e">
        <v>#VALUE!</v>
      </c>
      <c r="I299" s="49">
        <v>0</v>
      </c>
      <c r="J299" s="49" t="s">
        <v>254</v>
      </c>
      <c r="K299" s="276">
        <v>43865</v>
      </c>
      <c r="L299" s="49" t="s">
        <v>255</v>
      </c>
      <c r="M299" s="49" t="s">
        <v>255</v>
      </c>
      <c r="N299" s="49" t="s">
        <v>3762</v>
      </c>
    </row>
    <row r="300" spans="1:14" ht="15" customHeight="1" x14ac:dyDescent="0.25">
      <c r="A300" s="49">
        <v>299</v>
      </c>
      <c r="B300" s="62">
        <v>43865.840879629628</v>
      </c>
      <c r="C300" s="49" t="s">
        <v>133</v>
      </c>
      <c r="D300" s="49" t="s">
        <v>764</v>
      </c>
      <c r="E300" s="49" t="s">
        <v>1141</v>
      </c>
      <c r="F300" s="49" t="s">
        <v>1002</v>
      </c>
      <c r="G300" s="49" t="s">
        <v>2444</v>
      </c>
      <c r="H300" s="49" t="s">
        <v>3384</v>
      </c>
      <c r="I300" s="49">
        <v>6</v>
      </c>
      <c r="J300" s="49" t="s">
        <v>82</v>
      </c>
      <c r="K300" s="276">
        <v>43865</v>
      </c>
      <c r="L300" s="49" t="s">
        <v>294</v>
      </c>
      <c r="M300" s="49" t="s">
        <v>606</v>
      </c>
      <c r="N300" s="49" t="s">
        <v>3762</v>
      </c>
    </row>
    <row r="301" spans="1:14" ht="15" customHeight="1" x14ac:dyDescent="0.25">
      <c r="A301" s="49">
        <v>300</v>
      </c>
      <c r="B301" s="62">
        <v>43865.841689814813</v>
      </c>
      <c r="C301" s="49" t="s">
        <v>295</v>
      </c>
      <c r="D301" s="49" t="s">
        <v>1143</v>
      </c>
      <c r="E301" s="49" t="s">
        <v>695</v>
      </c>
      <c r="F301" s="49" t="s">
        <v>1144</v>
      </c>
      <c r="G301" s="49" t="s">
        <v>2445</v>
      </c>
      <c r="H301" s="49" t="e">
        <v>#VALUE!</v>
      </c>
      <c r="I301" s="49">
        <v>0</v>
      </c>
      <c r="J301" s="49" t="s">
        <v>278</v>
      </c>
      <c r="K301" s="276">
        <v>43865</v>
      </c>
      <c r="L301" s="49" t="s">
        <v>255</v>
      </c>
      <c r="M301" s="49" t="s">
        <v>3641</v>
      </c>
      <c r="N301" s="49" t="s">
        <v>3762</v>
      </c>
    </row>
    <row r="302" spans="1:14" ht="15" customHeight="1" x14ac:dyDescent="0.25">
      <c r="A302" s="49">
        <v>301</v>
      </c>
      <c r="B302" s="62">
        <v>43865.845682870371</v>
      </c>
      <c r="C302" s="49" t="s">
        <v>263</v>
      </c>
      <c r="D302" s="49" t="s">
        <v>937</v>
      </c>
      <c r="E302" s="49" t="s">
        <v>695</v>
      </c>
      <c r="F302" s="49" t="s">
        <v>974</v>
      </c>
      <c r="G302" s="49" t="s">
        <v>2446</v>
      </c>
      <c r="H302" s="49" t="e">
        <v>#VALUE!</v>
      </c>
      <c r="I302" s="49">
        <v>0</v>
      </c>
      <c r="J302" s="49" t="s">
        <v>254</v>
      </c>
      <c r="K302" s="276">
        <v>43865</v>
      </c>
      <c r="L302" s="49" t="s">
        <v>255</v>
      </c>
      <c r="M302" s="49" t="s">
        <v>3581</v>
      </c>
      <c r="N302" s="49" t="s">
        <v>3762</v>
      </c>
    </row>
    <row r="303" spans="1:14" ht="15" customHeight="1" x14ac:dyDescent="0.25">
      <c r="A303" s="49">
        <v>302</v>
      </c>
      <c r="B303" s="62">
        <v>43865.850173611114</v>
      </c>
      <c r="C303" s="49" t="s">
        <v>295</v>
      </c>
      <c r="D303" s="49" t="s">
        <v>1142</v>
      </c>
      <c r="E303" s="49" t="s">
        <v>1146</v>
      </c>
      <c r="F303" s="49" t="s">
        <v>1147</v>
      </c>
      <c r="G303" s="49" t="s">
        <v>2447</v>
      </c>
      <c r="H303" s="49" t="e">
        <v>#VALUE!</v>
      </c>
      <c r="I303" s="49">
        <v>0</v>
      </c>
      <c r="J303" s="49" t="s">
        <v>278</v>
      </c>
      <c r="K303" s="276">
        <v>43865</v>
      </c>
      <c r="L303" s="49" t="s">
        <v>255</v>
      </c>
      <c r="M303" s="49" t="s">
        <v>3642</v>
      </c>
      <c r="N303" s="49" t="s">
        <v>3762</v>
      </c>
    </row>
    <row r="304" spans="1:14" ht="15" customHeight="1" x14ac:dyDescent="0.25">
      <c r="A304" s="49">
        <v>303</v>
      </c>
      <c r="B304" s="62">
        <v>43865.852268518516</v>
      </c>
      <c r="C304" s="49" t="s">
        <v>295</v>
      </c>
      <c r="D304" s="49" t="s">
        <v>1148</v>
      </c>
      <c r="E304" s="49" t="s">
        <v>1126</v>
      </c>
      <c r="F304" s="49" t="s">
        <v>1127</v>
      </c>
      <c r="G304" s="49" t="s">
        <v>2448</v>
      </c>
      <c r="H304" s="49" t="e">
        <v>#VALUE!</v>
      </c>
      <c r="I304" s="49">
        <v>0</v>
      </c>
      <c r="J304" s="49" t="s">
        <v>278</v>
      </c>
      <c r="K304" s="276">
        <v>43865</v>
      </c>
      <c r="L304" s="49" t="s">
        <v>255</v>
      </c>
      <c r="M304" s="49" t="s">
        <v>601</v>
      </c>
      <c r="N304" s="49" t="s">
        <v>3762</v>
      </c>
    </row>
    <row r="305" spans="1:14" ht="15" customHeight="1" x14ac:dyDescent="0.25">
      <c r="A305" s="49">
        <v>304</v>
      </c>
      <c r="B305" s="62">
        <v>43865.854502314818</v>
      </c>
      <c r="C305" s="49" t="s">
        <v>295</v>
      </c>
      <c r="D305" s="49" t="s">
        <v>780</v>
      </c>
      <c r="E305" s="49" t="s">
        <v>1149</v>
      </c>
      <c r="F305" s="49" t="s">
        <v>1002</v>
      </c>
      <c r="G305" s="49" t="s">
        <v>2449</v>
      </c>
      <c r="H305" s="49" t="e">
        <v>#VALUE!</v>
      </c>
      <c r="I305" s="49">
        <v>0</v>
      </c>
      <c r="J305" s="49" t="s">
        <v>278</v>
      </c>
      <c r="K305" s="276">
        <v>43865</v>
      </c>
      <c r="L305" s="49" t="s">
        <v>255</v>
      </c>
      <c r="M305" s="49" t="s">
        <v>606</v>
      </c>
      <c r="N305" s="49" t="s">
        <v>3762</v>
      </c>
    </row>
    <row r="306" spans="1:14" ht="15" customHeight="1" x14ac:dyDescent="0.25">
      <c r="A306" s="49">
        <v>305</v>
      </c>
      <c r="B306" s="62">
        <v>43865.855717592596</v>
      </c>
      <c r="C306" s="49" t="s">
        <v>281</v>
      </c>
      <c r="D306" s="49" t="s">
        <v>815</v>
      </c>
      <c r="E306" s="49" t="s">
        <v>695</v>
      </c>
      <c r="F306" s="49" t="s">
        <v>1150</v>
      </c>
      <c r="G306" s="49" t="s">
        <v>2450</v>
      </c>
      <c r="H306" s="49" t="s">
        <v>3389</v>
      </c>
      <c r="I306" s="49">
        <v>8.5</v>
      </c>
      <c r="J306" s="49" t="s">
        <v>278</v>
      </c>
      <c r="K306" s="276">
        <v>43865</v>
      </c>
      <c r="L306" s="49" t="s">
        <v>3505</v>
      </c>
      <c r="M306" s="49" t="s">
        <v>3590</v>
      </c>
      <c r="N306" s="49" t="s">
        <v>3762</v>
      </c>
    </row>
    <row r="307" spans="1:14" ht="15" customHeight="1" x14ac:dyDescent="0.25">
      <c r="A307" s="49">
        <v>306</v>
      </c>
      <c r="B307" s="62">
        <v>43865.859432870369</v>
      </c>
      <c r="C307" s="49" t="s">
        <v>295</v>
      </c>
      <c r="D307" s="49" t="s">
        <v>1145</v>
      </c>
      <c r="E307" s="49" t="s">
        <v>695</v>
      </c>
      <c r="F307" s="49" t="s">
        <v>1144</v>
      </c>
      <c r="G307" s="49" t="s">
        <v>2451</v>
      </c>
      <c r="H307" s="49" t="e">
        <v>#VALUE!</v>
      </c>
      <c r="I307" s="49">
        <v>0</v>
      </c>
      <c r="J307" s="49" t="s">
        <v>278</v>
      </c>
      <c r="K307" s="276">
        <v>43865</v>
      </c>
      <c r="L307" s="49" t="s">
        <v>255</v>
      </c>
      <c r="M307" s="49" t="s">
        <v>3641</v>
      </c>
      <c r="N307" s="49" t="s">
        <v>3762</v>
      </c>
    </row>
    <row r="308" spans="1:14" ht="15" customHeight="1" x14ac:dyDescent="0.25">
      <c r="A308" s="49">
        <v>307</v>
      </c>
      <c r="B308" s="62">
        <v>43865.889027777775</v>
      </c>
      <c r="C308" s="49" t="s">
        <v>263</v>
      </c>
      <c r="D308" s="49" t="s">
        <v>1151</v>
      </c>
      <c r="E308" s="49" t="s">
        <v>695</v>
      </c>
      <c r="F308" s="49" t="s">
        <v>1152</v>
      </c>
      <c r="G308" s="49" t="s">
        <v>2452</v>
      </c>
      <c r="H308" s="49" t="e">
        <v>#VALUE!</v>
      </c>
      <c r="I308" s="49">
        <v>0</v>
      </c>
      <c r="J308" s="49" t="s">
        <v>254</v>
      </c>
      <c r="K308" s="276">
        <v>43865</v>
      </c>
      <c r="L308" s="49" t="s">
        <v>255</v>
      </c>
      <c r="M308" s="49" t="s">
        <v>3643</v>
      </c>
      <c r="N308" s="49" t="s">
        <v>3762</v>
      </c>
    </row>
    <row r="309" spans="1:14" ht="15" customHeight="1" x14ac:dyDescent="0.25">
      <c r="A309" s="49">
        <v>308</v>
      </c>
      <c r="B309" s="62">
        <v>43865.892326388886</v>
      </c>
      <c r="C309" s="49" t="s">
        <v>284</v>
      </c>
      <c r="D309" s="49" t="s">
        <v>891</v>
      </c>
      <c r="E309" s="49" t="s">
        <v>695</v>
      </c>
      <c r="F309" s="49" t="s">
        <v>2453</v>
      </c>
      <c r="G309" s="49" t="s">
        <v>2454</v>
      </c>
      <c r="H309" s="49" t="s">
        <v>3391</v>
      </c>
      <c r="I309" s="49">
        <v>5.5</v>
      </c>
      <c r="J309" s="49" t="s">
        <v>278</v>
      </c>
      <c r="K309" s="276">
        <v>43865</v>
      </c>
      <c r="L309" s="49" t="s">
        <v>3506</v>
      </c>
      <c r="M309" s="49" t="s">
        <v>3606</v>
      </c>
      <c r="N309" s="49" t="s">
        <v>3762</v>
      </c>
    </row>
    <row r="310" spans="1:14" ht="15" customHeight="1" x14ac:dyDescent="0.25">
      <c r="A310" s="49">
        <v>309</v>
      </c>
      <c r="B310" s="62">
        <v>43865.894444444442</v>
      </c>
      <c r="C310" s="49" t="s">
        <v>263</v>
      </c>
      <c r="D310" s="49" t="s">
        <v>1153</v>
      </c>
      <c r="E310" s="49" t="s">
        <v>695</v>
      </c>
      <c r="F310" s="49" t="s">
        <v>1154</v>
      </c>
      <c r="G310" s="49" t="s">
        <v>2455</v>
      </c>
      <c r="H310" s="49" t="e">
        <v>#VALUE!</v>
      </c>
      <c r="I310" s="49">
        <v>0</v>
      </c>
      <c r="J310" s="49" t="s">
        <v>254</v>
      </c>
      <c r="K310" s="276">
        <v>43865</v>
      </c>
      <c r="L310" s="49" t="s">
        <v>255</v>
      </c>
      <c r="M310" s="49" t="s">
        <v>3643</v>
      </c>
      <c r="N310" s="49" t="s">
        <v>3762</v>
      </c>
    </row>
    <row r="311" spans="1:14" ht="15" customHeight="1" x14ac:dyDescent="0.25">
      <c r="A311" s="49">
        <v>310</v>
      </c>
      <c r="B311" s="62">
        <v>43865.896817129629</v>
      </c>
      <c r="C311" s="49" t="s">
        <v>277</v>
      </c>
      <c r="D311" s="49" t="s">
        <v>1155</v>
      </c>
      <c r="E311" s="49" t="s">
        <v>1156</v>
      </c>
      <c r="F311" s="49" t="s">
        <v>1157</v>
      </c>
      <c r="G311" s="49" t="s">
        <v>2456</v>
      </c>
      <c r="H311" s="49" t="s">
        <v>3409</v>
      </c>
      <c r="I311" s="49">
        <v>2</v>
      </c>
      <c r="J311" s="49" t="s">
        <v>278</v>
      </c>
      <c r="K311" s="276">
        <v>43865</v>
      </c>
      <c r="L311" s="49" t="s">
        <v>334</v>
      </c>
      <c r="M311" s="49" t="s">
        <v>3644</v>
      </c>
      <c r="N311" s="49" t="s">
        <v>3762</v>
      </c>
    </row>
    <row r="312" spans="1:14" ht="15" customHeight="1" x14ac:dyDescent="0.25">
      <c r="A312" s="49">
        <v>311</v>
      </c>
      <c r="B312" s="62">
        <v>43865.897013888891</v>
      </c>
      <c r="C312" s="49" t="s">
        <v>323</v>
      </c>
      <c r="D312" s="49" t="s">
        <v>978</v>
      </c>
      <c r="E312" s="49" t="s">
        <v>1116</v>
      </c>
      <c r="F312" s="49" t="s">
        <v>1158</v>
      </c>
      <c r="G312" s="49" t="s">
        <v>2457</v>
      </c>
      <c r="H312" s="49" t="s">
        <v>3410</v>
      </c>
      <c r="I312" s="49">
        <v>3</v>
      </c>
      <c r="J312" s="49" t="s">
        <v>254</v>
      </c>
      <c r="K312" s="276">
        <v>43865</v>
      </c>
      <c r="L312" s="49" t="s">
        <v>3518</v>
      </c>
      <c r="M312" s="49" t="s">
        <v>3621</v>
      </c>
      <c r="N312" s="49" t="s">
        <v>3762</v>
      </c>
    </row>
    <row r="313" spans="1:14" ht="15" customHeight="1" x14ac:dyDescent="0.25">
      <c r="A313" s="49">
        <v>312</v>
      </c>
      <c r="B313" s="62">
        <v>43865.897291666668</v>
      </c>
      <c r="C313" s="49" t="s">
        <v>279</v>
      </c>
      <c r="D313" s="49" t="s">
        <v>1114</v>
      </c>
      <c r="E313" s="49" t="s">
        <v>695</v>
      </c>
      <c r="F313" s="49" t="s">
        <v>1159</v>
      </c>
      <c r="G313" s="49" t="s">
        <v>2458</v>
      </c>
      <c r="H313" s="49" t="s">
        <v>3408</v>
      </c>
      <c r="I313" s="49">
        <v>1.5</v>
      </c>
      <c r="J313" s="49" t="s">
        <v>278</v>
      </c>
      <c r="K313" s="276">
        <v>43865</v>
      </c>
      <c r="L313" s="49" t="s">
        <v>3517</v>
      </c>
      <c r="M313" s="49" t="s">
        <v>3638</v>
      </c>
      <c r="N313" s="49" t="s">
        <v>3762</v>
      </c>
    </row>
    <row r="314" spans="1:14" ht="15" customHeight="1" x14ac:dyDescent="0.25">
      <c r="A314" s="49">
        <v>313</v>
      </c>
      <c r="B314" s="62">
        <v>43865.91097222222</v>
      </c>
      <c r="C314" s="49" t="s">
        <v>285</v>
      </c>
      <c r="D314" s="49" t="s">
        <v>1059</v>
      </c>
      <c r="E314" s="49" t="s">
        <v>1080</v>
      </c>
      <c r="F314" s="49" t="s">
        <v>1160</v>
      </c>
      <c r="G314" s="49" t="s">
        <v>2459</v>
      </c>
      <c r="H314" s="49" t="s">
        <v>3411</v>
      </c>
      <c r="I314" s="49">
        <v>12</v>
      </c>
      <c r="J314" s="49" t="s">
        <v>278</v>
      </c>
      <c r="K314" s="276">
        <v>43865</v>
      </c>
      <c r="L314" s="49" t="s">
        <v>3519</v>
      </c>
      <c r="M314" s="49" t="s">
        <v>3634</v>
      </c>
      <c r="N314" s="49" t="s">
        <v>3762</v>
      </c>
    </row>
    <row r="315" spans="1:14" ht="15" customHeight="1" x14ac:dyDescent="0.25">
      <c r="A315" s="49">
        <v>314</v>
      </c>
      <c r="B315" s="62">
        <v>43865.953634259262</v>
      </c>
      <c r="C315" s="49" t="s">
        <v>263</v>
      </c>
      <c r="D315" s="49" t="s">
        <v>1161</v>
      </c>
      <c r="E315" s="49" t="s">
        <v>695</v>
      </c>
      <c r="F315" s="49" t="s">
        <v>1162</v>
      </c>
      <c r="G315" s="49" t="s">
        <v>2460</v>
      </c>
      <c r="H315" s="49" t="e">
        <v>#VALUE!</v>
      </c>
      <c r="I315" s="49">
        <v>0</v>
      </c>
      <c r="J315" s="49" t="s">
        <v>254</v>
      </c>
      <c r="K315" s="276">
        <v>43865</v>
      </c>
      <c r="L315" s="49" t="s">
        <v>255</v>
      </c>
      <c r="M315" s="49" t="s">
        <v>3645</v>
      </c>
      <c r="N315" s="49" t="s">
        <v>3762</v>
      </c>
    </row>
    <row r="316" spans="1:14" ht="15" customHeight="1" x14ac:dyDescent="0.25">
      <c r="A316" s="49">
        <v>315</v>
      </c>
      <c r="B316" s="62">
        <v>43865.970219907409</v>
      </c>
      <c r="C316" s="49" t="s">
        <v>263</v>
      </c>
      <c r="D316" s="49" t="s">
        <v>1164</v>
      </c>
      <c r="E316" s="49" t="s">
        <v>695</v>
      </c>
      <c r="F316" s="49" t="s">
        <v>1165</v>
      </c>
      <c r="G316" s="49" t="s">
        <v>2461</v>
      </c>
      <c r="H316" s="49" t="e">
        <v>#VALUE!</v>
      </c>
      <c r="I316" s="49">
        <v>0</v>
      </c>
      <c r="J316" s="49" t="s">
        <v>254</v>
      </c>
      <c r="K316" s="276">
        <v>43865</v>
      </c>
      <c r="L316" s="49" t="s">
        <v>255</v>
      </c>
      <c r="M316" s="49" t="s">
        <v>3646</v>
      </c>
      <c r="N316" s="49" t="s">
        <v>3762</v>
      </c>
    </row>
    <row r="317" spans="1:14" ht="15" customHeight="1" x14ac:dyDescent="0.25">
      <c r="A317" s="49">
        <v>316</v>
      </c>
      <c r="B317" s="62">
        <v>43865.971574074072</v>
      </c>
      <c r="C317" s="49" t="s">
        <v>263</v>
      </c>
      <c r="D317" s="49" t="s">
        <v>1161</v>
      </c>
      <c r="E317" s="49" t="s">
        <v>695</v>
      </c>
      <c r="F317" s="49" t="s">
        <v>1163</v>
      </c>
      <c r="G317" s="49" t="s">
        <v>2462</v>
      </c>
      <c r="H317" s="49" t="e">
        <v>#VALUE!</v>
      </c>
      <c r="I317" s="49">
        <v>0</v>
      </c>
      <c r="J317" s="49" t="s">
        <v>254</v>
      </c>
      <c r="K317" s="276">
        <v>43865</v>
      </c>
      <c r="L317" s="49" t="s">
        <v>255</v>
      </c>
      <c r="M317" s="49" t="s">
        <v>3645</v>
      </c>
      <c r="N317" s="49" t="s">
        <v>3762</v>
      </c>
    </row>
    <row r="318" spans="1:14" ht="15" customHeight="1" x14ac:dyDescent="0.25">
      <c r="A318" s="49">
        <v>317</v>
      </c>
      <c r="B318" s="62">
        <v>43865.985972222225</v>
      </c>
      <c r="C318" s="49" t="s">
        <v>261</v>
      </c>
      <c r="D318" s="49" t="s">
        <v>1121</v>
      </c>
      <c r="E318" s="49" t="s">
        <v>1117</v>
      </c>
      <c r="F318" s="49" t="s">
        <v>1166</v>
      </c>
      <c r="G318" s="49" t="s">
        <v>2463</v>
      </c>
      <c r="H318" s="49" t="s">
        <v>3412</v>
      </c>
      <c r="I318" s="49">
        <v>4</v>
      </c>
      <c r="J318" s="49" t="s">
        <v>254</v>
      </c>
      <c r="K318" s="276">
        <v>43865</v>
      </c>
      <c r="L318" s="49" t="s">
        <v>358</v>
      </c>
      <c r="M318" s="49" t="s">
        <v>3625</v>
      </c>
      <c r="N318" s="49" t="s">
        <v>3762</v>
      </c>
    </row>
    <row r="319" spans="1:14" ht="15" customHeight="1" x14ac:dyDescent="0.25">
      <c r="A319" s="49">
        <v>318</v>
      </c>
      <c r="B319" s="62">
        <v>43866.005057870374</v>
      </c>
      <c r="C319" s="49" t="s">
        <v>263</v>
      </c>
      <c r="D319" s="49" t="s">
        <v>942</v>
      </c>
      <c r="E319" s="49" t="s">
        <v>774</v>
      </c>
      <c r="F319" s="49" t="s">
        <v>1058</v>
      </c>
      <c r="G319" s="49" t="s">
        <v>2464</v>
      </c>
      <c r="H319" s="49" t="e">
        <v>#VALUE!</v>
      </c>
      <c r="I319" s="49">
        <v>0</v>
      </c>
      <c r="J319" s="49" t="s">
        <v>254</v>
      </c>
      <c r="K319" s="276">
        <v>43865</v>
      </c>
      <c r="L319" s="49" t="s">
        <v>255</v>
      </c>
      <c r="M319" s="49" t="s">
        <v>3594</v>
      </c>
      <c r="N319" s="49" t="s">
        <v>3762</v>
      </c>
    </row>
    <row r="320" spans="1:14" ht="15" customHeight="1" x14ac:dyDescent="0.25">
      <c r="A320" s="49">
        <v>319</v>
      </c>
      <c r="B320" s="62">
        <v>43866.074884259258</v>
      </c>
      <c r="C320" s="49" t="s">
        <v>263</v>
      </c>
      <c r="D320" s="49" t="s">
        <v>1168</v>
      </c>
      <c r="E320" s="49" t="s">
        <v>695</v>
      </c>
      <c r="F320" s="49" t="s">
        <v>1169</v>
      </c>
      <c r="G320" s="49" t="s">
        <v>2465</v>
      </c>
      <c r="H320" s="49" t="e">
        <v>#VALUE!</v>
      </c>
      <c r="I320" s="49">
        <v>0</v>
      </c>
      <c r="J320" s="49" t="s">
        <v>254</v>
      </c>
      <c r="K320" s="276">
        <v>43865</v>
      </c>
      <c r="L320" s="49" t="s">
        <v>255</v>
      </c>
      <c r="M320" s="49" t="s">
        <v>3647</v>
      </c>
      <c r="N320" s="49" t="s">
        <v>3762</v>
      </c>
    </row>
    <row r="321" spans="1:14" ht="15" customHeight="1" x14ac:dyDescent="0.25">
      <c r="A321" s="49">
        <v>320</v>
      </c>
      <c r="B321" s="62">
        <v>43866.078275462962</v>
      </c>
      <c r="C321" s="49" t="s">
        <v>263</v>
      </c>
      <c r="D321" s="49" t="s">
        <v>1170</v>
      </c>
      <c r="E321" s="49" t="s">
        <v>695</v>
      </c>
      <c r="F321" s="49" t="s">
        <v>1171</v>
      </c>
      <c r="G321" s="49" t="s">
        <v>2466</v>
      </c>
      <c r="H321" s="49" t="e">
        <v>#VALUE!</v>
      </c>
      <c r="I321" s="49">
        <v>0</v>
      </c>
      <c r="J321" s="49" t="s">
        <v>254</v>
      </c>
      <c r="K321" s="276">
        <v>43865</v>
      </c>
      <c r="L321" s="49" t="s">
        <v>255</v>
      </c>
      <c r="M321" s="49" t="s">
        <v>3640</v>
      </c>
      <c r="N321" s="49" t="s">
        <v>3762</v>
      </c>
    </row>
    <row r="322" spans="1:14" ht="15" customHeight="1" x14ac:dyDescent="0.25">
      <c r="A322" s="49">
        <v>321</v>
      </c>
      <c r="B322" s="62">
        <v>43866.086921296293</v>
      </c>
      <c r="C322" s="49" t="s">
        <v>257</v>
      </c>
      <c r="D322" s="49" t="s">
        <v>904</v>
      </c>
      <c r="E322" s="49" t="s">
        <v>791</v>
      </c>
      <c r="F322" s="49" t="s">
        <v>965</v>
      </c>
      <c r="G322" s="49" t="s">
        <v>2467</v>
      </c>
      <c r="H322" s="49" t="e">
        <v>#VALUE!</v>
      </c>
      <c r="I322" s="49">
        <v>0</v>
      </c>
      <c r="J322" s="49" t="s">
        <v>254</v>
      </c>
      <c r="K322" s="276">
        <v>43865</v>
      </c>
      <c r="L322" s="49" t="s">
        <v>255</v>
      </c>
      <c r="M322" s="49" t="s">
        <v>3610</v>
      </c>
      <c r="N322" s="49" t="s">
        <v>3762</v>
      </c>
    </row>
    <row r="323" spans="1:14" ht="15" customHeight="1" x14ac:dyDescent="0.25">
      <c r="A323" s="49">
        <v>322</v>
      </c>
      <c r="B323" s="62">
        <v>43866.104004629633</v>
      </c>
      <c r="C323" s="49" t="s">
        <v>263</v>
      </c>
      <c r="D323" s="49" t="s">
        <v>1172</v>
      </c>
      <c r="E323" s="49" t="s">
        <v>695</v>
      </c>
      <c r="F323" s="49" t="s">
        <v>1173</v>
      </c>
      <c r="G323" s="49" t="s">
        <v>2468</v>
      </c>
      <c r="H323" s="49" t="e">
        <v>#VALUE!</v>
      </c>
      <c r="I323" s="49">
        <v>0</v>
      </c>
      <c r="J323" s="49" t="s">
        <v>254</v>
      </c>
      <c r="K323" s="276">
        <v>43865</v>
      </c>
      <c r="L323" s="49" t="s">
        <v>255</v>
      </c>
      <c r="M323" s="49" t="s">
        <v>3646</v>
      </c>
      <c r="N323" s="49" t="s">
        <v>3762</v>
      </c>
    </row>
    <row r="324" spans="1:14" ht="15" customHeight="1" x14ac:dyDescent="0.25">
      <c r="A324" s="49">
        <v>323</v>
      </c>
      <c r="B324" s="62">
        <v>43866.130115740743</v>
      </c>
      <c r="C324" s="49" t="s">
        <v>263</v>
      </c>
      <c r="D324" s="49" t="s">
        <v>1172</v>
      </c>
      <c r="E324" s="49" t="s">
        <v>695</v>
      </c>
      <c r="F324" s="49" t="s">
        <v>1173</v>
      </c>
      <c r="G324" s="49" t="s">
        <v>2469</v>
      </c>
      <c r="H324" s="49" t="e">
        <v>#VALUE!</v>
      </c>
      <c r="I324" s="49">
        <v>0</v>
      </c>
      <c r="J324" s="49" t="s">
        <v>254</v>
      </c>
      <c r="K324" s="276">
        <v>43865</v>
      </c>
      <c r="L324" s="49" t="s">
        <v>255</v>
      </c>
      <c r="M324" s="49" t="s">
        <v>3646</v>
      </c>
      <c r="N324" s="49" t="s">
        <v>3762</v>
      </c>
    </row>
    <row r="325" spans="1:14" ht="15" customHeight="1" x14ac:dyDescent="0.25">
      <c r="A325" s="49">
        <v>324</v>
      </c>
      <c r="B325" s="62">
        <v>43866.130555555559</v>
      </c>
      <c r="C325" s="49" t="s">
        <v>257</v>
      </c>
      <c r="D325" s="49" t="s">
        <v>992</v>
      </c>
      <c r="E325" s="49" t="s">
        <v>1137</v>
      </c>
      <c r="F325" s="49" t="s">
        <v>1174</v>
      </c>
      <c r="G325" s="49" t="s">
        <v>2470</v>
      </c>
      <c r="H325" s="49" t="s">
        <v>3413</v>
      </c>
      <c r="I325" s="49">
        <v>0</v>
      </c>
      <c r="J325" s="49" t="s">
        <v>254</v>
      </c>
      <c r="K325" s="276">
        <v>43865</v>
      </c>
      <c r="L325" s="49" t="s">
        <v>3520</v>
      </c>
      <c r="M325" s="49" t="s">
        <v>3648</v>
      </c>
      <c r="N325" s="49" t="s">
        <v>3763</v>
      </c>
    </row>
    <row r="326" spans="1:14" ht="15" customHeight="1" x14ac:dyDescent="0.25">
      <c r="A326" s="49">
        <v>325</v>
      </c>
      <c r="B326" s="62">
        <v>43866.134120370371</v>
      </c>
      <c r="C326" s="49" t="s">
        <v>323</v>
      </c>
      <c r="D326" s="49" t="s">
        <v>1041</v>
      </c>
      <c r="E326" s="49" t="s">
        <v>1128</v>
      </c>
      <c r="F326" s="49" t="s">
        <v>1175</v>
      </c>
      <c r="G326" s="49" t="s">
        <v>2471</v>
      </c>
      <c r="H326" s="49" t="s">
        <v>3365</v>
      </c>
      <c r="I326" s="49">
        <v>4.5</v>
      </c>
      <c r="J326" s="49" t="s">
        <v>254</v>
      </c>
      <c r="K326" s="276">
        <v>43865</v>
      </c>
      <c r="L326" s="49" t="s">
        <v>320</v>
      </c>
      <c r="M326" s="49" t="s">
        <v>342</v>
      </c>
      <c r="N326" s="49" t="s">
        <v>3762</v>
      </c>
    </row>
    <row r="327" spans="1:14" ht="15" customHeight="1" x14ac:dyDescent="0.25">
      <c r="A327" s="49">
        <v>326</v>
      </c>
      <c r="B327" s="62">
        <v>43866.138738425929</v>
      </c>
      <c r="C327" s="49" t="s">
        <v>261</v>
      </c>
      <c r="D327" s="49" t="s">
        <v>1121</v>
      </c>
      <c r="E327" s="49" t="s">
        <v>1117</v>
      </c>
      <c r="F327" s="49" t="s">
        <v>1176</v>
      </c>
      <c r="G327" s="49" t="s">
        <v>2472</v>
      </c>
      <c r="H327" s="49" t="s">
        <v>3412</v>
      </c>
      <c r="I327" s="49">
        <v>4</v>
      </c>
      <c r="J327" s="49" t="s">
        <v>254</v>
      </c>
      <c r="K327" s="276">
        <v>43865</v>
      </c>
      <c r="L327" s="49" t="s">
        <v>358</v>
      </c>
      <c r="M327" s="49" t="s">
        <v>3625</v>
      </c>
      <c r="N327" s="49" t="s">
        <v>3762</v>
      </c>
    </row>
    <row r="328" spans="1:14" ht="15" customHeight="1" x14ac:dyDescent="0.25">
      <c r="A328" s="49">
        <v>327</v>
      </c>
      <c r="B328" s="62">
        <v>43866.142511574071</v>
      </c>
      <c r="C328" s="49" t="s">
        <v>263</v>
      </c>
      <c r="D328" s="49" t="s">
        <v>937</v>
      </c>
      <c r="E328" s="49" t="s">
        <v>695</v>
      </c>
      <c r="F328" s="49" t="s">
        <v>974</v>
      </c>
      <c r="G328" s="49" t="s">
        <v>2473</v>
      </c>
      <c r="H328" s="49" t="s">
        <v>3367</v>
      </c>
      <c r="I328" s="49">
        <v>8.5</v>
      </c>
      <c r="J328" s="49" t="s">
        <v>254</v>
      </c>
      <c r="K328" s="276">
        <v>43865</v>
      </c>
      <c r="L328" s="49" t="s">
        <v>3492</v>
      </c>
      <c r="M328" s="49" t="s">
        <v>3581</v>
      </c>
      <c r="N328" s="49" t="s">
        <v>3762</v>
      </c>
    </row>
    <row r="329" spans="1:14" ht="15" customHeight="1" x14ac:dyDescent="0.25">
      <c r="A329" s="49">
        <v>328</v>
      </c>
      <c r="B329" s="62">
        <v>43866.14398148148</v>
      </c>
      <c r="C329" s="49" t="s">
        <v>290</v>
      </c>
      <c r="D329" s="49" t="s">
        <v>760</v>
      </c>
      <c r="E329" s="49" t="s">
        <v>1131</v>
      </c>
      <c r="F329" s="49" t="s">
        <v>1093</v>
      </c>
      <c r="G329" s="49" t="s">
        <v>2474</v>
      </c>
      <c r="H329" s="49" t="s">
        <v>3382</v>
      </c>
      <c r="I329" s="49">
        <v>11</v>
      </c>
      <c r="J329" s="49" t="s">
        <v>254</v>
      </c>
      <c r="K329" s="276">
        <v>43865</v>
      </c>
      <c r="L329" s="49" t="s">
        <v>3500</v>
      </c>
      <c r="M329" s="49" t="s">
        <v>3592</v>
      </c>
      <c r="N329" s="49" t="s">
        <v>3762</v>
      </c>
    </row>
    <row r="330" spans="1:14" ht="15" customHeight="1" x14ac:dyDescent="0.25">
      <c r="A330" s="49">
        <v>329</v>
      </c>
      <c r="B330" s="62">
        <v>43866.149224537039</v>
      </c>
      <c r="C330" s="49" t="s">
        <v>263</v>
      </c>
      <c r="D330" s="49" t="s">
        <v>1106</v>
      </c>
      <c r="E330" s="49" t="s">
        <v>1177</v>
      </c>
      <c r="F330" s="49" t="s">
        <v>1178</v>
      </c>
      <c r="G330" s="49" t="s">
        <v>2475</v>
      </c>
      <c r="H330" s="49" t="s">
        <v>3370</v>
      </c>
      <c r="I330" s="49">
        <v>14</v>
      </c>
      <c r="J330" s="49" t="s">
        <v>254</v>
      </c>
      <c r="K330" s="276">
        <v>43865</v>
      </c>
      <c r="L330" s="49" t="s">
        <v>276</v>
      </c>
      <c r="M330" s="49" t="s">
        <v>3649</v>
      </c>
      <c r="N330" s="49" t="s">
        <v>3762</v>
      </c>
    </row>
    <row r="331" spans="1:14" ht="15" customHeight="1" x14ac:dyDescent="0.25">
      <c r="A331" s="49">
        <v>330</v>
      </c>
      <c r="B331" s="62">
        <v>43866.150254629632</v>
      </c>
      <c r="C331" s="49" t="s">
        <v>261</v>
      </c>
      <c r="D331" s="49" t="s">
        <v>306</v>
      </c>
      <c r="E331" s="49" t="s">
        <v>695</v>
      </c>
      <c r="F331" s="49" t="s">
        <v>1179</v>
      </c>
      <c r="G331" s="49" t="s">
        <v>2476</v>
      </c>
      <c r="H331" s="49" t="e">
        <v>#VALUE!</v>
      </c>
      <c r="I331" s="49">
        <v>0</v>
      </c>
      <c r="J331" s="49" t="s">
        <v>254</v>
      </c>
      <c r="K331" s="276">
        <v>43865</v>
      </c>
      <c r="L331" s="49" t="s">
        <v>255</v>
      </c>
      <c r="M331" s="49" t="s">
        <v>3650</v>
      </c>
      <c r="N331" s="49" t="s">
        <v>3762</v>
      </c>
    </row>
    <row r="332" spans="1:14" ht="15" customHeight="1" x14ac:dyDescent="0.25">
      <c r="A332" s="49">
        <v>331</v>
      </c>
      <c r="B332" s="62">
        <v>43866.150648148148</v>
      </c>
      <c r="C332" s="49" t="s">
        <v>262</v>
      </c>
      <c r="D332" s="49" t="s">
        <v>934</v>
      </c>
      <c r="E332" s="49" t="s">
        <v>1135</v>
      </c>
      <c r="F332" s="49" t="s">
        <v>1136</v>
      </c>
      <c r="G332" s="49" t="s">
        <v>2477</v>
      </c>
      <c r="H332" s="49" t="s">
        <v>3407</v>
      </c>
      <c r="I332" s="49">
        <v>16</v>
      </c>
      <c r="J332" s="49" t="s">
        <v>254</v>
      </c>
      <c r="K332" s="276">
        <v>43865</v>
      </c>
      <c r="L332" s="49" t="s">
        <v>3516</v>
      </c>
      <c r="M332" s="49" t="s">
        <v>3617</v>
      </c>
      <c r="N332" s="49" t="s">
        <v>3762</v>
      </c>
    </row>
    <row r="333" spans="1:14" ht="15" customHeight="1" x14ac:dyDescent="0.25">
      <c r="A333" s="49">
        <v>332</v>
      </c>
      <c r="B333" s="62">
        <v>43866.155659722222</v>
      </c>
      <c r="C333" s="49" t="s">
        <v>263</v>
      </c>
      <c r="D333" s="49" t="s">
        <v>1153</v>
      </c>
      <c r="E333" s="49" t="s">
        <v>695</v>
      </c>
      <c r="F333" s="49" t="s">
        <v>1180</v>
      </c>
      <c r="G333" s="49" t="s">
        <v>2478</v>
      </c>
      <c r="H333" s="49" t="s">
        <v>3414</v>
      </c>
      <c r="I333" s="49">
        <v>7.5</v>
      </c>
      <c r="J333" s="49" t="s">
        <v>254</v>
      </c>
      <c r="K333" s="276">
        <v>43865</v>
      </c>
      <c r="L333" s="49" t="s">
        <v>3521</v>
      </c>
      <c r="M333" s="49" t="s">
        <v>3643</v>
      </c>
      <c r="N333" s="49" t="s">
        <v>3762</v>
      </c>
    </row>
    <row r="334" spans="1:14" ht="15" customHeight="1" x14ac:dyDescent="0.25">
      <c r="A334" s="49">
        <v>333</v>
      </c>
      <c r="B334" s="62">
        <v>43866.15996527778</v>
      </c>
      <c r="C334" s="49" t="s">
        <v>256</v>
      </c>
      <c r="D334" s="49" t="s">
        <v>975</v>
      </c>
      <c r="E334" s="49" t="s">
        <v>976</v>
      </c>
      <c r="F334" s="49" t="s">
        <v>1181</v>
      </c>
      <c r="G334" s="49" t="s">
        <v>2479</v>
      </c>
      <c r="H334" s="49" t="s">
        <v>3415</v>
      </c>
      <c r="I334" s="49">
        <v>8</v>
      </c>
      <c r="J334" s="49" t="s">
        <v>254</v>
      </c>
      <c r="K334" s="276">
        <v>43865</v>
      </c>
      <c r="L334" s="49" t="s">
        <v>649</v>
      </c>
      <c r="M334" s="49" t="s">
        <v>343</v>
      </c>
      <c r="N334" s="49" t="s">
        <v>3762</v>
      </c>
    </row>
    <row r="335" spans="1:14" ht="15" customHeight="1" x14ac:dyDescent="0.25">
      <c r="A335" s="49">
        <v>334</v>
      </c>
      <c r="B335" s="62">
        <v>43866.408310185187</v>
      </c>
      <c r="C335" s="49" t="s">
        <v>182</v>
      </c>
      <c r="D335" s="49" t="s">
        <v>636</v>
      </c>
      <c r="E335" s="49" t="s">
        <v>695</v>
      </c>
      <c r="F335" s="49" t="s">
        <v>1191</v>
      </c>
      <c r="G335" s="49" t="s">
        <v>2481</v>
      </c>
      <c r="H335" s="49" t="e">
        <v>#VALUE!</v>
      </c>
      <c r="I335" s="49">
        <v>0</v>
      </c>
      <c r="J335" s="49" t="s">
        <v>82</v>
      </c>
      <c r="K335" s="276">
        <v>43866</v>
      </c>
      <c r="L335" s="49" t="s">
        <v>255</v>
      </c>
      <c r="M335" s="49" t="s">
        <v>292</v>
      </c>
      <c r="N335" s="49" t="s">
        <v>3762</v>
      </c>
    </row>
    <row r="336" spans="1:14" ht="15" customHeight="1" x14ac:dyDescent="0.25">
      <c r="A336" s="49">
        <v>335</v>
      </c>
      <c r="B336" s="62">
        <v>43866.415995370371</v>
      </c>
      <c r="C336" s="49" t="s">
        <v>215</v>
      </c>
      <c r="D336" s="49" t="s">
        <v>1077</v>
      </c>
      <c r="E336" s="49" t="s">
        <v>1081</v>
      </c>
      <c r="F336" s="49" t="s">
        <v>1102</v>
      </c>
      <c r="G336" s="49" t="s">
        <v>2482</v>
      </c>
      <c r="H336" s="49" t="e">
        <v>#VALUE!</v>
      </c>
      <c r="I336" s="49">
        <v>0</v>
      </c>
      <c r="J336" s="49" t="s">
        <v>82</v>
      </c>
      <c r="K336" s="276">
        <v>43866</v>
      </c>
      <c r="L336" s="49" t="s">
        <v>255</v>
      </c>
      <c r="M336" s="49" t="s">
        <v>235</v>
      </c>
      <c r="N336" s="49" t="s">
        <v>3762</v>
      </c>
    </row>
    <row r="337" spans="1:14" ht="15" customHeight="1" x14ac:dyDescent="0.25">
      <c r="A337" s="49">
        <v>336</v>
      </c>
      <c r="B337" s="62">
        <v>43866.426944444444</v>
      </c>
      <c r="C337" s="49" t="s">
        <v>22</v>
      </c>
      <c r="D337" s="49" t="s">
        <v>383</v>
      </c>
      <c r="E337" s="49" t="s">
        <v>695</v>
      </c>
      <c r="F337" s="49" t="s">
        <v>1192</v>
      </c>
      <c r="G337" s="49" t="s">
        <v>2483</v>
      </c>
      <c r="H337" s="49" t="e">
        <v>#VALUE!</v>
      </c>
      <c r="I337" s="49">
        <v>0</v>
      </c>
      <c r="J337" s="49" t="s">
        <v>82</v>
      </c>
      <c r="K337" s="276">
        <v>43866</v>
      </c>
      <c r="L337" s="49" t="s">
        <v>255</v>
      </c>
      <c r="M337" s="49" t="s">
        <v>3594</v>
      </c>
      <c r="N337" s="49" t="s">
        <v>3762</v>
      </c>
    </row>
    <row r="338" spans="1:14" ht="15" customHeight="1" x14ac:dyDescent="0.25">
      <c r="A338" s="49">
        <v>337</v>
      </c>
      <c r="B338" s="62">
        <v>43866.427175925928</v>
      </c>
      <c r="C338" s="49" t="s">
        <v>166</v>
      </c>
      <c r="D338" s="49" t="s">
        <v>927</v>
      </c>
      <c r="E338" s="49" t="s">
        <v>928</v>
      </c>
      <c r="F338" s="49" t="s">
        <v>1193</v>
      </c>
      <c r="G338" s="49" t="s">
        <v>2484</v>
      </c>
      <c r="H338" s="49" t="e">
        <v>#VALUE!</v>
      </c>
      <c r="I338" s="49">
        <v>0</v>
      </c>
      <c r="J338" s="49" t="s">
        <v>82</v>
      </c>
      <c r="K338" s="276">
        <v>43866</v>
      </c>
      <c r="L338" s="49" t="s">
        <v>255</v>
      </c>
      <c r="M338" s="49" t="s">
        <v>302</v>
      </c>
      <c r="N338" s="49" t="s">
        <v>3762</v>
      </c>
    </row>
    <row r="339" spans="1:14" ht="15" customHeight="1" x14ac:dyDescent="0.25">
      <c r="A339" s="49">
        <v>338</v>
      </c>
      <c r="B339" s="62">
        <v>43866.430937500001</v>
      </c>
      <c r="C339" s="49" t="s">
        <v>162</v>
      </c>
      <c r="D339" s="49" t="s">
        <v>760</v>
      </c>
      <c r="E339" s="49" t="s">
        <v>695</v>
      </c>
      <c r="F339" s="49" t="s">
        <v>1194</v>
      </c>
      <c r="G339" s="49" t="s">
        <v>2485</v>
      </c>
      <c r="H339" s="49" t="e">
        <v>#VALUE!</v>
      </c>
      <c r="I339" s="49">
        <v>0</v>
      </c>
      <c r="J339" s="49" t="s">
        <v>82</v>
      </c>
      <c r="K339" s="276">
        <v>43866</v>
      </c>
      <c r="L339" s="49" t="s">
        <v>255</v>
      </c>
      <c r="M339" s="49" t="s">
        <v>3592</v>
      </c>
      <c r="N339" s="49" t="s">
        <v>3762</v>
      </c>
    </row>
    <row r="340" spans="1:14" ht="15" customHeight="1" x14ac:dyDescent="0.25">
      <c r="A340" s="49">
        <v>339</v>
      </c>
      <c r="B340" s="62">
        <v>43866.431805555556</v>
      </c>
      <c r="C340" s="49" t="s">
        <v>182</v>
      </c>
      <c r="D340" s="49" t="s">
        <v>1195</v>
      </c>
      <c r="E340" s="49" t="s">
        <v>695</v>
      </c>
      <c r="F340" s="49" t="s">
        <v>1196</v>
      </c>
      <c r="G340" s="49" t="s">
        <v>2486</v>
      </c>
      <c r="H340" s="49" t="e">
        <v>#VALUE!</v>
      </c>
      <c r="I340" s="49">
        <v>0</v>
      </c>
      <c r="J340" s="49" t="s">
        <v>82</v>
      </c>
      <c r="K340" s="276">
        <v>43866</v>
      </c>
      <c r="L340" s="49" t="s">
        <v>255</v>
      </c>
      <c r="M340" s="49" t="s">
        <v>3651</v>
      </c>
      <c r="N340" s="49" t="s">
        <v>3762</v>
      </c>
    </row>
    <row r="341" spans="1:14" ht="15" customHeight="1" x14ac:dyDescent="0.25">
      <c r="A341" s="49">
        <v>340</v>
      </c>
      <c r="B341" s="62">
        <v>43866.432800925926</v>
      </c>
      <c r="C341" s="49" t="s">
        <v>157</v>
      </c>
      <c r="D341" s="49" t="s">
        <v>598</v>
      </c>
      <c r="E341" s="49" t="s">
        <v>695</v>
      </c>
      <c r="F341" s="49" t="s">
        <v>1197</v>
      </c>
      <c r="G341" s="49" t="s">
        <v>2487</v>
      </c>
      <c r="H341" s="49" t="e">
        <v>#VALUE!</v>
      </c>
      <c r="I341" s="49">
        <v>0</v>
      </c>
      <c r="J341" s="49" t="s">
        <v>82</v>
      </c>
      <c r="K341" s="276">
        <v>43866</v>
      </c>
      <c r="L341" s="49" t="s">
        <v>255</v>
      </c>
      <c r="M341" s="49" t="s">
        <v>607</v>
      </c>
      <c r="N341" s="49" t="s">
        <v>3762</v>
      </c>
    </row>
    <row r="342" spans="1:14" ht="15" customHeight="1" x14ac:dyDescent="0.25">
      <c r="A342" s="49">
        <v>341</v>
      </c>
      <c r="B342" s="62">
        <v>43866.437719907408</v>
      </c>
      <c r="C342" s="49" t="s">
        <v>201</v>
      </c>
      <c r="D342" s="49" t="s">
        <v>647</v>
      </c>
      <c r="E342" s="49" t="s">
        <v>1198</v>
      </c>
      <c r="F342" s="49" t="s">
        <v>1199</v>
      </c>
      <c r="G342" s="49" t="s">
        <v>2488</v>
      </c>
      <c r="H342" s="49" t="e">
        <v>#VALUE!</v>
      </c>
      <c r="I342" s="49">
        <v>0</v>
      </c>
      <c r="J342" s="49" t="s">
        <v>82</v>
      </c>
      <c r="K342" s="276">
        <v>43866</v>
      </c>
      <c r="L342" s="49" t="s">
        <v>255</v>
      </c>
      <c r="M342" s="49" t="s">
        <v>337</v>
      </c>
      <c r="N342" s="49" t="s">
        <v>3762</v>
      </c>
    </row>
    <row r="343" spans="1:14" ht="15" customHeight="1" x14ac:dyDescent="0.25">
      <c r="A343" s="49">
        <v>342</v>
      </c>
      <c r="B343" s="62">
        <v>43866.441574074073</v>
      </c>
      <c r="C343" s="49" t="s">
        <v>206</v>
      </c>
      <c r="D343" s="49" t="s">
        <v>387</v>
      </c>
      <c r="E343" s="49" t="s">
        <v>1005</v>
      </c>
      <c r="F343" s="49" t="s">
        <v>1200</v>
      </c>
      <c r="G343" s="49" t="s">
        <v>2489</v>
      </c>
      <c r="H343" s="49" t="e">
        <v>#VALUE!</v>
      </c>
      <c r="I343" s="49">
        <v>0</v>
      </c>
      <c r="J343" s="49" t="s">
        <v>82</v>
      </c>
      <c r="K343" s="276">
        <v>43866</v>
      </c>
      <c r="L343" s="49" t="s">
        <v>255</v>
      </c>
      <c r="M343" s="49" t="s">
        <v>3626</v>
      </c>
      <c r="N343" s="49" t="s">
        <v>3762</v>
      </c>
    </row>
    <row r="344" spans="1:14" ht="15" customHeight="1" x14ac:dyDescent="0.25">
      <c r="A344" s="49">
        <v>343</v>
      </c>
      <c r="B344" s="62">
        <v>43866.447268518517</v>
      </c>
      <c r="C344" s="49" t="s">
        <v>211</v>
      </c>
      <c r="D344" s="49" t="s">
        <v>699</v>
      </c>
      <c r="E344" s="49" t="s">
        <v>889</v>
      </c>
      <c r="F344" s="49" t="s">
        <v>1201</v>
      </c>
      <c r="G344" s="49" t="s">
        <v>2490</v>
      </c>
      <c r="H344" s="49" t="e">
        <v>#VALUE!</v>
      </c>
      <c r="I344" s="49">
        <v>0</v>
      </c>
      <c r="J344" s="49" t="s">
        <v>82</v>
      </c>
      <c r="K344" s="276">
        <v>43866</v>
      </c>
      <c r="L344" s="49" t="s">
        <v>255</v>
      </c>
      <c r="M344" s="49" t="s">
        <v>3582</v>
      </c>
      <c r="N344" s="49" t="s">
        <v>3762</v>
      </c>
    </row>
    <row r="345" spans="1:14" ht="15" customHeight="1" x14ac:dyDescent="0.25">
      <c r="A345" s="49">
        <v>344</v>
      </c>
      <c r="B345" s="62">
        <v>43866.447372685187</v>
      </c>
      <c r="C345" s="49" t="s">
        <v>163</v>
      </c>
      <c r="D345" s="49" t="s">
        <v>341</v>
      </c>
      <c r="E345" s="49" t="s">
        <v>695</v>
      </c>
      <c r="F345" s="49" t="s">
        <v>1202</v>
      </c>
      <c r="G345" s="49" t="s">
        <v>2491</v>
      </c>
      <c r="H345" s="49" t="e">
        <v>#VALUE!</v>
      </c>
      <c r="I345" s="49">
        <v>0</v>
      </c>
      <c r="J345" s="49" t="s">
        <v>82</v>
      </c>
      <c r="K345" s="276">
        <v>43866</v>
      </c>
      <c r="L345" s="49" t="s">
        <v>255</v>
      </c>
      <c r="M345" s="49" t="s">
        <v>342</v>
      </c>
      <c r="N345" s="49" t="s">
        <v>3762</v>
      </c>
    </row>
    <row r="346" spans="1:14" ht="15" customHeight="1" x14ac:dyDescent="0.25">
      <c r="A346" s="49">
        <v>345</v>
      </c>
      <c r="B346" s="62">
        <v>43866.447743055556</v>
      </c>
      <c r="C346" s="49" t="s">
        <v>165</v>
      </c>
      <c r="D346" s="49" t="s">
        <v>287</v>
      </c>
      <c r="E346" s="49" t="s">
        <v>695</v>
      </c>
      <c r="F346" s="49" t="s">
        <v>1203</v>
      </c>
      <c r="G346" s="49" t="s">
        <v>2492</v>
      </c>
      <c r="H346" s="49" t="e">
        <v>#VALUE!</v>
      </c>
      <c r="I346" s="49">
        <v>0</v>
      </c>
      <c r="J346" s="49" t="s">
        <v>82</v>
      </c>
      <c r="K346" s="276">
        <v>43866</v>
      </c>
      <c r="L346" s="49" t="s">
        <v>255</v>
      </c>
      <c r="M346" s="49" t="s">
        <v>3636</v>
      </c>
      <c r="N346" s="49" t="s">
        <v>3762</v>
      </c>
    </row>
    <row r="347" spans="1:14" ht="15" customHeight="1" x14ac:dyDescent="0.25">
      <c r="A347" s="49">
        <v>346</v>
      </c>
      <c r="B347" s="62">
        <v>43866.448437500003</v>
      </c>
      <c r="C347" s="49" t="s">
        <v>134</v>
      </c>
      <c r="D347" s="49" t="s">
        <v>1016</v>
      </c>
      <c r="E347" s="49" t="s">
        <v>1204</v>
      </c>
      <c r="F347" s="49" t="s">
        <v>1205</v>
      </c>
      <c r="G347" s="49" t="s">
        <v>2493</v>
      </c>
      <c r="H347" s="49" t="e">
        <v>#VALUE!</v>
      </c>
      <c r="I347" s="49">
        <v>0</v>
      </c>
      <c r="J347" s="49" t="s">
        <v>82</v>
      </c>
      <c r="K347" s="276">
        <v>43866</v>
      </c>
      <c r="L347" s="49" t="s">
        <v>255</v>
      </c>
      <c r="M347" s="49" t="s">
        <v>3617</v>
      </c>
      <c r="N347" s="49" t="s">
        <v>3762</v>
      </c>
    </row>
    <row r="348" spans="1:14" ht="15" customHeight="1" x14ac:dyDescent="0.25">
      <c r="A348" s="49">
        <v>347</v>
      </c>
      <c r="B348" s="62">
        <v>43866.451689814814</v>
      </c>
      <c r="C348" s="49" t="s">
        <v>167</v>
      </c>
      <c r="D348" s="49" t="s">
        <v>973</v>
      </c>
      <c r="E348" s="49" t="s">
        <v>1206</v>
      </c>
      <c r="F348" s="49" t="s">
        <v>1207</v>
      </c>
      <c r="G348" s="49" t="s">
        <v>2494</v>
      </c>
      <c r="H348" s="49" t="e">
        <v>#VALUE!</v>
      </c>
      <c r="I348" s="49">
        <v>0</v>
      </c>
      <c r="J348" s="49" t="s">
        <v>82</v>
      </c>
      <c r="K348" s="276">
        <v>43866</v>
      </c>
      <c r="L348" s="49" t="s">
        <v>255</v>
      </c>
      <c r="M348" s="49" t="s">
        <v>3622</v>
      </c>
      <c r="N348" s="49" t="s">
        <v>3762</v>
      </c>
    </row>
    <row r="349" spans="1:14" ht="15" customHeight="1" x14ac:dyDescent="0.25">
      <c r="A349" s="49">
        <v>348</v>
      </c>
      <c r="B349" s="62">
        <v>43866.451655092591</v>
      </c>
      <c r="C349" s="49" t="s">
        <v>275</v>
      </c>
      <c r="D349" s="49" t="s">
        <v>327</v>
      </c>
      <c r="E349" s="49" t="s">
        <v>695</v>
      </c>
      <c r="F349" s="49" t="s">
        <v>1208</v>
      </c>
      <c r="G349" s="49" t="s">
        <v>2495</v>
      </c>
      <c r="H349" s="49" t="e">
        <v>#VALUE!</v>
      </c>
      <c r="I349" s="49">
        <v>0</v>
      </c>
      <c r="J349" s="49" t="s">
        <v>82</v>
      </c>
      <c r="K349" s="276">
        <v>43866</v>
      </c>
      <c r="L349" s="49" t="s">
        <v>255</v>
      </c>
      <c r="M349" s="49" t="s">
        <v>328</v>
      </c>
      <c r="N349" s="49" t="s">
        <v>3762</v>
      </c>
    </row>
    <row r="350" spans="1:14" ht="15" customHeight="1" x14ac:dyDescent="0.25">
      <c r="A350" s="49">
        <v>349</v>
      </c>
      <c r="B350" s="62">
        <v>43866.451435185183</v>
      </c>
      <c r="C350" s="49" t="s">
        <v>215</v>
      </c>
      <c r="D350" s="49" t="s">
        <v>1209</v>
      </c>
      <c r="E350" s="49" t="s">
        <v>1210</v>
      </c>
      <c r="F350" s="49" t="s">
        <v>1211</v>
      </c>
      <c r="G350" s="49" t="s">
        <v>2496</v>
      </c>
      <c r="H350" s="49" t="e">
        <v>#VALUE!</v>
      </c>
      <c r="I350" s="49">
        <v>0</v>
      </c>
      <c r="J350" s="49" t="s">
        <v>82</v>
      </c>
      <c r="K350" s="276">
        <v>43866</v>
      </c>
      <c r="L350" s="49" t="s">
        <v>255</v>
      </c>
      <c r="M350" s="49" t="s">
        <v>3652</v>
      </c>
      <c r="N350" s="49" t="s">
        <v>3762</v>
      </c>
    </row>
    <row r="351" spans="1:14" ht="15" customHeight="1" x14ac:dyDescent="0.25">
      <c r="A351" s="49">
        <v>350</v>
      </c>
      <c r="B351" s="62">
        <v>43866.453449074077</v>
      </c>
      <c r="C351" s="49" t="s">
        <v>162</v>
      </c>
      <c r="D351" s="49" t="s">
        <v>1212</v>
      </c>
      <c r="E351" s="49" t="s">
        <v>695</v>
      </c>
      <c r="F351" s="49" t="s">
        <v>1213</v>
      </c>
      <c r="G351" s="49" t="s">
        <v>2497</v>
      </c>
      <c r="H351" s="49" t="e">
        <v>#VALUE!</v>
      </c>
      <c r="I351" s="49">
        <v>0</v>
      </c>
      <c r="J351" s="49" t="s">
        <v>82</v>
      </c>
      <c r="K351" s="276">
        <v>43866</v>
      </c>
      <c r="L351" s="49" t="s">
        <v>255</v>
      </c>
      <c r="M351" s="49" t="s">
        <v>3635</v>
      </c>
      <c r="N351" s="49" t="s">
        <v>3762</v>
      </c>
    </row>
    <row r="352" spans="1:14" ht="15" customHeight="1" x14ac:dyDescent="0.25">
      <c r="A352" s="49">
        <v>351</v>
      </c>
      <c r="B352" s="62">
        <v>43866.46125</v>
      </c>
      <c r="C352" s="49" t="s">
        <v>163</v>
      </c>
      <c r="D352" s="49" t="s">
        <v>341</v>
      </c>
      <c r="E352" s="49" t="s">
        <v>1214</v>
      </c>
      <c r="F352" s="49" t="s">
        <v>1202</v>
      </c>
      <c r="G352" s="49" t="s">
        <v>2498</v>
      </c>
      <c r="H352" s="49" t="e">
        <v>#VALUE!</v>
      </c>
      <c r="I352" s="49">
        <v>0</v>
      </c>
      <c r="J352" s="49" t="s">
        <v>82</v>
      </c>
      <c r="K352" s="276">
        <v>43866</v>
      </c>
      <c r="L352" s="49" t="s">
        <v>255</v>
      </c>
      <c r="M352" s="49" t="s">
        <v>342</v>
      </c>
      <c r="N352" s="49" t="s">
        <v>3762</v>
      </c>
    </row>
    <row r="353" spans="1:14" ht="15" customHeight="1" x14ac:dyDescent="0.25">
      <c r="A353" s="49">
        <v>352</v>
      </c>
      <c r="B353" s="62">
        <v>43866.461574074077</v>
      </c>
      <c r="C353" s="49" t="s">
        <v>206</v>
      </c>
      <c r="D353" s="49" t="s">
        <v>306</v>
      </c>
      <c r="E353" s="49" t="s">
        <v>1215</v>
      </c>
      <c r="F353" s="49" t="s">
        <v>1216</v>
      </c>
      <c r="G353" s="49" t="s">
        <v>2499</v>
      </c>
      <c r="H353" s="49" t="e">
        <v>#VALUE!</v>
      </c>
      <c r="I353" s="49">
        <v>0</v>
      </c>
      <c r="J353" s="49" t="s">
        <v>82</v>
      </c>
      <c r="K353" s="276">
        <v>43866</v>
      </c>
      <c r="L353" s="49" t="s">
        <v>255</v>
      </c>
      <c r="M353" s="49" t="s">
        <v>3650</v>
      </c>
      <c r="N353" s="49" t="s">
        <v>3762</v>
      </c>
    </row>
    <row r="354" spans="1:14" ht="15" customHeight="1" x14ac:dyDescent="0.25">
      <c r="A354" s="49">
        <v>353</v>
      </c>
      <c r="B354" s="62">
        <v>43866.462789351855</v>
      </c>
      <c r="C354" s="49" t="s">
        <v>215</v>
      </c>
      <c r="D354" s="49" t="s">
        <v>1217</v>
      </c>
      <c r="E354" s="49" t="s">
        <v>1218</v>
      </c>
      <c r="F354" s="49" t="s">
        <v>1219</v>
      </c>
      <c r="G354" s="49" t="s">
        <v>2500</v>
      </c>
      <c r="H354" s="49" t="e">
        <v>#VALUE!</v>
      </c>
      <c r="I354" s="49">
        <v>0</v>
      </c>
      <c r="J354" s="49" t="s">
        <v>82</v>
      </c>
      <c r="K354" s="276">
        <v>43866</v>
      </c>
      <c r="L354" s="49" t="s">
        <v>255</v>
      </c>
      <c r="M354" s="49" t="s">
        <v>3653</v>
      </c>
      <c r="N354" s="49" t="s">
        <v>3762</v>
      </c>
    </row>
    <row r="355" spans="1:14" ht="15" customHeight="1" x14ac:dyDescent="0.25">
      <c r="A355" s="49">
        <v>354</v>
      </c>
      <c r="B355" s="62">
        <v>43866.462997685187</v>
      </c>
      <c r="C355" s="49" t="s">
        <v>133</v>
      </c>
      <c r="D355" s="49" t="s">
        <v>764</v>
      </c>
      <c r="E355" s="49" t="s">
        <v>1001</v>
      </c>
      <c r="F355" s="49" t="s">
        <v>1220</v>
      </c>
      <c r="G355" s="49" t="s">
        <v>2501</v>
      </c>
      <c r="H355" s="49" t="e">
        <v>#VALUE!</v>
      </c>
      <c r="I355" s="49">
        <v>0</v>
      </c>
      <c r="J355" s="49" t="s">
        <v>82</v>
      </c>
      <c r="K355" s="276">
        <v>43866</v>
      </c>
      <c r="L355" s="49" t="s">
        <v>255</v>
      </c>
      <c r="M355" s="49" t="s">
        <v>606</v>
      </c>
      <c r="N355" s="49" t="s">
        <v>3762</v>
      </c>
    </row>
    <row r="356" spans="1:14" ht="15" customHeight="1" x14ac:dyDescent="0.25">
      <c r="A356" s="49">
        <v>355</v>
      </c>
      <c r="B356" s="62">
        <v>43866.463148148148</v>
      </c>
      <c r="C356" s="49" t="s">
        <v>200</v>
      </c>
      <c r="D356" s="49" t="s">
        <v>1221</v>
      </c>
      <c r="E356" s="49" t="s">
        <v>695</v>
      </c>
      <c r="F356" s="49" t="s">
        <v>1222</v>
      </c>
      <c r="G356" s="49" t="s">
        <v>2502</v>
      </c>
      <c r="H356" s="49" t="e">
        <v>#VALUE!</v>
      </c>
      <c r="I356" s="49">
        <v>0</v>
      </c>
      <c r="J356" s="49" t="s">
        <v>82</v>
      </c>
      <c r="K356" s="276">
        <v>43866</v>
      </c>
      <c r="L356" s="49" t="s">
        <v>255</v>
      </c>
      <c r="M356" s="49" t="s">
        <v>3654</v>
      </c>
      <c r="N356" s="49" t="s">
        <v>3762</v>
      </c>
    </row>
    <row r="357" spans="1:14" ht="15" customHeight="1" x14ac:dyDescent="0.25">
      <c r="A357" s="49">
        <v>356</v>
      </c>
      <c r="B357" s="62">
        <v>43866.46539351852</v>
      </c>
      <c r="C357" s="49" t="s">
        <v>213</v>
      </c>
      <c r="D357" s="49" t="s">
        <v>1019</v>
      </c>
      <c r="E357" s="49" t="s">
        <v>695</v>
      </c>
      <c r="F357" s="49" t="s">
        <v>1223</v>
      </c>
      <c r="G357" s="49" t="s">
        <v>2503</v>
      </c>
      <c r="H357" s="49" t="e">
        <v>#VALUE!</v>
      </c>
      <c r="I357" s="49">
        <v>0</v>
      </c>
      <c r="J357" s="49" t="s">
        <v>82</v>
      </c>
      <c r="K357" s="276">
        <v>43866</v>
      </c>
      <c r="L357" s="49" t="s">
        <v>255</v>
      </c>
      <c r="M357" s="49" t="s">
        <v>3629</v>
      </c>
      <c r="N357" s="49" t="s">
        <v>3762</v>
      </c>
    </row>
    <row r="358" spans="1:14" ht="15" customHeight="1" x14ac:dyDescent="0.25">
      <c r="A358" s="49">
        <v>357</v>
      </c>
      <c r="B358" s="62">
        <v>43866.471331018518</v>
      </c>
      <c r="C358" s="49" t="s">
        <v>215</v>
      </c>
      <c r="D358" s="49" t="s">
        <v>1224</v>
      </c>
      <c r="E358" s="49" t="s">
        <v>695</v>
      </c>
      <c r="F358" s="49" t="s">
        <v>1225</v>
      </c>
      <c r="G358" s="49" t="s">
        <v>2504</v>
      </c>
      <c r="H358" s="49" t="e">
        <v>#VALUE!</v>
      </c>
      <c r="I358" s="49">
        <v>0</v>
      </c>
      <c r="J358" s="49" t="s">
        <v>82</v>
      </c>
      <c r="K358" s="276">
        <v>43866</v>
      </c>
      <c r="L358" s="49" t="s">
        <v>255</v>
      </c>
      <c r="M358" s="49" t="s">
        <v>3655</v>
      </c>
      <c r="N358" s="49" t="s">
        <v>3762</v>
      </c>
    </row>
    <row r="359" spans="1:14" ht="15" customHeight="1" x14ac:dyDescent="0.25">
      <c r="A359" s="49">
        <v>358</v>
      </c>
      <c r="B359" s="62">
        <v>43866.471631944441</v>
      </c>
      <c r="C359" s="49" t="s">
        <v>187</v>
      </c>
      <c r="D359" s="49" t="s">
        <v>355</v>
      </c>
      <c r="E359" s="49" t="s">
        <v>1085</v>
      </c>
      <c r="F359" s="49" t="s">
        <v>1226</v>
      </c>
      <c r="G359" s="49" t="s">
        <v>2505</v>
      </c>
      <c r="H359" s="49" t="e">
        <v>#VALUE!</v>
      </c>
      <c r="I359" s="49">
        <v>0</v>
      </c>
      <c r="J359" s="49" t="s">
        <v>82</v>
      </c>
      <c r="K359" s="276">
        <v>43866</v>
      </c>
      <c r="L359" s="49" t="s">
        <v>255</v>
      </c>
      <c r="M359" s="49" t="s">
        <v>3593</v>
      </c>
      <c r="N359" s="49" t="s">
        <v>3762</v>
      </c>
    </row>
    <row r="360" spans="1:14" ht="15" customHeight="1" x14ac:dyDescent="0.25">
      <c r="A360" s="49">
        <v>359</v>
      </c>
      <c r="B360" s="62">
        <v>43866.472245370373</v>
      </c>
      <c r="C360" s="49" t="s">
        <v>196</v>
      </c>
      <c r="D360" s="49" t="s">
        <v>1227</v>
      </c>
      <c r="E360" s="49" t="s">
        <v>1228</v>
      </c>
      <c r="F360" s="49" t="s">
        <v>1229</v>
      </c>
      <c r="G360" s="49" t="s">
        <v>2506</v>
      </c>
      <c r="H360" s="49" t="e">
        <v>#VALUE!</v>
      </c>
      <c r="I360" s="49">
        <v>0</v>
      </c>
      <c r="J360" s="49" t="s">
        <v>82</v>
      </c>
      <c r="K360" s="276">
        <v>43866</v>
      </c>
      <c r="L360" s="49" t="s">
        <v>255</v>
      </c>
      <c r="M360" s="49" t="s">
        <v>3656</v>
      </c>
      <c r="N360" s="49" t="s">
        <v>3762</v>
      </c>
    </row>
    <row r="361" spans="1:14" ht="15" customHeight="1" x14ac:dyDescent="0.25">
      <c r="A361" s="49">
        <v>360</v>
      </c>
      <c r="B361" s="62">
        <v>43866.474791666667</v>
      </c>
      <c r="C361" s="49" t="s">
        <v>215</v>
      </c>
      <c r="D361" s="49" t="s">
        <v>1153</v>
      </c>
      <c r="E361" s="49" t="s">
        <v>791</v>
      </c>
      <c r="F361" s="49" t="s">
        <v>1180</v>
      </c>
      <c r="G361" s="49" t="s">
        <v>2507</v>
      </c>
      <c r="H361" s="49" t="e">
        <v>#VALUE!</v>
      </c>
      <c r="I361" s="49">
        <v>0</v>
      </c>
      <c r="J361" s="49" t="s">
        <v>82</v>
      </c>
      <c r="K361" s="276">
        <v>43866</v>
      </c>
      <c r="L361" s="49" t="s">
        <v>255</v>
      </c>
      <c r="M361" s="49" t="s">
        <v>3643</v>
      </c>
      <c r="N361" s="49" t="s">
        <v>3762</v>
      </c>
    </row>
    <row r="362" spans="1:14" ht="15" customHeight="1" x14ac:dyDescent="0.25">
      <c r="A362" s="49">
        <v>361</v>
      </c>
      <c r="B362" s="62">
        <v>43866.475451388891</v>
      </c>
      <c r="C362" s="49" t="s">
        <v>198</v>
      </c>
      <c r="D362" s="49" t="s">
        <v>1145</v>
      </c>
      <c r="E362" s="49" t="s">
        <v>695</v>
      </c>
      <c r="F362" s="49" t="s">
        <v>1232</v>
      </c>
      <c r="G362" s="49" t="s">
        <v>2508</v>
      </c>
      <c r="H362" s="49" t="e">
        <v>#VALUE!</v>
      </c>
      <c r="I362" s="49">
        <v>0</v>
      </c>
      <c r="J362" s="49" t="s">
        <v>82</v>
      </c>
      <c r="K362" s="276">
        <v>43866</v>
      </c>
      <c r="L362" s="49" t="s">
        <v>255</v>
      </c>
      <c r="M362" s="49" t="s">
        <v>3641</v>
      </c>
      <c r="N362" s="49" t="s">
        <v>3762</v>
      </c>
    </row>
    <row r="363" spans="1:14" ht="15" customHeight="1" x14ac:dyDescent="0.25">
      <c r="A363" s="49">
        <v>362</v>
      </c>
      <c r="B363" s="62">
        <v>43866.476342592592</v>
      </c>
      <c r="C363" s="49" t="s">
        <v>784</v>
      </c>
      <c r="D363" s="49" t="s">
        <v>1234</v>
      </c>
      <c r="E363" s="49" t="s">
        <v>695</v>
      </c>
      <c r="F363" s="49" t="s">
        <v>1235</v>
      </c>
      <c r="G363" s="49" t="s">
        <v>2509</v>
      </c>
      <c r="H363" s="49" t="e">
        <v>#VALUE!</v>
      </c>
      <c r="I363" s="49">
        <v>0</v>
      </c>
      <c r="J363" s="49" t="e">
        <v>#N/A</v>
      </c>
      <c r="K363" s="276">
        <v>43866</v>
      </c>
      <c r="L363" s="49" t="s">
        <v>255</v>
      </c>
      <c r="M363" s="49" t="s">
        <v>3657</v>
      </c>
      <c r="N363" s="49" t="s">
        <v>3762</v>
      </c>
    </row>
    <row r="364" spans="1:14" ht="15" customHeight="1" x14ac:dyDescent="0.25">
      <c r="A364" s="49">
        <v>363</v>
      </c>
      <c r="B364" s="62">
        <v>43866.477129629631</v>
      </c>
      <c r="C364" s="49" t="s">
        <v>215</v>
      </c>
      <c r="D364" s="49" t="s">
        <v>1230</v>
      </c>
      <c r="E364" s="49" t="s">
        <v>1231</v>
      </c>
      <c r="F364" s="49" t="s">
        <v>1236</v>
      </c>
      <c r="G364" s="49" t="s">
        <v>2510</v>
      </c>
      <c r="H364" s="49" t="e">
        <v>#VALUE!</v>
      </c>
      <c r="I364" s="49">
        <v>0</v>
      </c>
      <c r="J364" s="49" t="s">
        <v>82</v>
      </c>
      <c r="K364" s="276">
        <v>43866</v>
      </c>
      <c r="L364" s="49" t="s">
        <v>255</v>
      </c>
      <c r="M364" s="49" t="s">
        <v>3653</v>
      </c>
      <c r="N364" s="49" t="s">
        <v>3762</v>
      </c>
    </row>
    <row r="365" spans="1:14" ht="15" customHeight="1" x14ac:dyDescent="0.25">
      <c r="A365" s="49">
        <v>364</v>
      </c>
      <c r="B365" s="62">
        <v>43866.477210648147</v>
      </c>
      <c r="C365" s="49" t="s">
        <v>165</v>
      </c>
      <c r="D365" s="49" t="s">
        <v>287</v>
      </c>
      <c r="E365" s="49" t="s">
        <v>695</v>
      </c>
      <c r="F365" s="49" t="s">
        <v>1203</v>
      </c>
      <c r="G365" s="49" t="s">
        <v>2511</v>
      </c>
      <c r="H365" s="49" t="e">
        <v>#VALUE!</v>
      </c>
      <c r="I365" s="49">
        <v>0</v>
      </c>
      <c r="J365" s="49" t="s">
        <v>82</v>
      </c>
      <c r="K365" s="276">
        <v>43866</v>
      </c>
      <c r="L365" s="49" t="s">
        <v>255</v>
      </c>
      <c r="M365" s="49" t="s">
        <v>3636</v>
      </c>
      <c r="N365" s="49" t="s">
        <v>3762</v>
      </c>
    </row>
    <row r="366" spans="1:14" ht="15" customHeight="1" x14ac:dyDescent="0.25">
      <c r="A366" s="49">
        <v>365</v>
      </c>
      <c r="B366" s="62">
        <v>43866.477986111109</v>
      </c>
      <c r="C366" s="49" t="s">
        <v>179</v>
      </c>
      <c r="D366" s="49" t="s">
        <v>646</v>
      </c>
      <c r="E366" s="49" t="s">
        <v>817</v>
      </c>
      <c r="F366" s="49" t="s">
        <v>1237</v>
      </c>
      <c r="G366" s="49" t="s">
        <v>2512</v>
      </c>
      <c r="H366" s="49" t="e">
        <v>#VALUE!</v>
      </c>
      <c r="I366" s="49">
        <v>0</v>
      </c>
      <c r="J366" s="49" t="s">
        <v>82</v>
      </c>
      <c r="K366" s="276">
        <v>43866</v>
      </c>
      <c r="L366" s="49" t="s">
        <v>255</v>
      </c>
      <c r="M366" s="49" t="s">
        <v>3651</v>
      </c>
      <c r="N366" s="49" t="s">
        <v>3762</v>
      </c>
    </row>
    <row r="367" spans="1:14" ht="15" customHeight="1" x14ac:dyDescent="0.25">
      <c r="A367" s="49">
        <v>366</v>
      </c>
      <c r="B367" s="62">
        <v>43866.478194444448</v>
      </c>
      <c r="C367" s="49" t="s">
        <v>165</v>
      </c>
      <c r="D367" s="49" t="s">
        <v>858</v>
      </c>
      <c r="E367" s="49" t="s">
        <v>695</v>
      </c>
      <c r="F367" s="49" t="s">
        <v>1238</v>
      </c>
      <c r="G367" s="49" t="s">
        <v>2513</v>
      </c>
      <c r="H367" s="49" t="e">
        <v>#VALUE!</v>
      </c>
      <c r="I367" s="49">
        <v>0</v>
      </c>
      <c r="J367" s="49" t="s">
        <v>82</v>
      </c>
      <c r="K367" s="276">
        <v>43866</v>
      </c>
      <c r="L367" s="49" t="s">
        <v>255</v>
      </c>
      <c r="M367" s="49" t="s">
        <v>2141</v>
      </c>
      <c r="N367" s="49" t="s">
        <v>3762</v>
      </c>
    </row>
    <row r="368" spans="1:14" ht="15" customHeight="1" x14ac:dyDescent="0.25">
      <c r="A368" s="49">
        <v>367</v>
      </c>
      <c r="B368" s="62">
        <v>43866.479884259257</v>
      </c>
      <c r="C368" s="49" t="s">
        <v>196</v>
      </c>
      <c r="D368" s="49" t="s">
        <v>1086</v>
      </c>
      <c r="E368" s="49" t="s">
        <v>1239</v>
      </c>
      <c r="F368" s="49" t="s">
        <v>2514</v>
      </c>
      <c r="G368" s="49" t="s">
        <v>2515</v>
      </c>
      <c r="H368" s="49" t="e">
        <v>#VALUE!</v>
      </c>
      <c r="I368" s="49">
        <v>0</v>
      </c>
      <c r="J368" s="49" t="s">
        <v>82</v>
      </c>
      <c r="K368" s="276">
        <v>43866</v>
      </c>
      <c r="L368" s="49" t="s">
        <v>255</v>
      </c>
      <c r="M368" s="49" t="s">
        <v>3639</v>
      </c>
      <c r="N368" s="49" t="s">
        <v>3762</v>
      </c>
    </row>
    <row r="369" spans="1:14" ht="15" customHeight="1" x14ac:dyDescent="0.25">
      <c r="A369" s="49">
        <v>368</v>
      </c>
      <c r="B369" s="62">
        <v>43866.479988425926</v>
      </c>
      <c r="C369" s="49" t="s">
        <v>182</v>
      </c>
      <c r="D369" s="49" t="s">
        <v>1240</v>
      </c>
      <c r="E369" s="49" t="s">
        <v>695</v>
      </c>
      <c r="F369" s="49" t="s">
        <v>1241</v>
      </c>
      <c r="G369" s="49" t="s">
        <v>2516</v>
      </c>
      <c r="H369" s="49" t="e">
        <v>#VALUE!</v>
      </c>
      <c r="I369" s="49">
        <v>0</v>
      </c>
      <c r="J369" s="49" t="s">
        <v>82</v>
      </c>
      <c r="K369" s="276">
        <v>43866</v>
      </c>
      <c r="L369" s="49" t="s">
        <v>255</v>
      </c>
      <c r="M369" s="49" t="s">
        <v>3645</v>
      </c>
      <c r="N369" s="49" t="s">
        <v>3762</v>
      </c>
    </row>
    <row r="370" spans="1:14" ht="15" customHeight="1" x14ac:dyDescent="0.25">
      <c r="A370" s="49">
        <v>369</v>
      </c>
      <c r="B370" s="62">
        <v>43866.481469907405</v>
      </c>
      <c r="C370" s="49" t="s">
        <v>215</v>
      </c>
      <c r="D370" s="49" t="s">
        <v>978</v>
      </c>
      <c r="E370" s="49" t="s">
        <v>1242</v>
      </c>
      <c r="F370" s="49" t="s">
        <v>1243</v>
      </c>
      <c r="G370" s="49" t="s">
        <v>2517</v>
      </c>
      <c r="H370" s="49" t="e">
        <v>#VALUE!</v>
      </c>
      <c r="I370" s="49">
        <v>0</v>
      </c>
      <c r="J370" s="49" t="s">
        <v>82</v>
      </c>
      <c r="K370" s="276">
        <v>43866</v>
      </c>
      <c r="L370" s="49" t="s">
        <v>255</v>
      </c>
      <c r="M370" s="49" t="s">
        <v>3621</v>
      </c>
      <c r="N370" s="49" t="s">
        <v>3762</v>
      </c>
    </row>
    <row r="371" spans="1:14" ht="15" customHeight="1" x14ac:dyDescent="0.25">
      <c r="A371" s="49">
        <v>370</v>
      </c>
      <c r="B371" s="62">
        <v>43866.48232638889</v>
      </c>
      <c r="C371" s="49" t="s">
        <v>196</v>
      </c>
      <c r="D371" s="49" t="s">
        <v>1244</v>
      </c>
      <c r="E371" s="49" t="s">
        <v>1245</v>
      </c>
      <c r="F371" s="49" t="s">
        <v>1246</v>
      </c>
      <c r="G371" s="49" t="s">
        <v>2518</v>
      </c>
      <c r="H371" s="49" t="e">
        <v>#VALUE!</v>
      </c>
      <c r="I371" s="49">
        <v>0</v>
      </c>
      <c r="J371" s="49" t="s">
        <v>82</v>
      </c>
      <c r="K371" s="276">
        <v>43866</v>
      </c>
      <c r="L371" s="49" t="s">
        <v>255</v>
      </c>
      <c r="M371" s="49" t="s">
        <v>601</v>
      </c>
      <c r="N371" s="49" t="s">
        <v>3762</v>
      </c>
    </row>
    <row r="372" spans="1:14" ht="15" customHeight="1" x14ac:dyDescent="0.25">
      <c r="A372" s="49">
        <v>371</v>
      </c>
      <c r="B372" s="62">
        <v>43866.484131944446</v>
      </c>
      <c r="C372" s="49" t="s">
        <v>209</v>
      </c>
      <c r="D372" s="49" t="s">
        <v>1025</v>
      </c>
      <c r="E372" s="49" t="s">
        <v>1247</v>
      </c>
      <c r="F372" s="49" t="s">
        <v>1248</v>
      </c>
      <c r="G372" s="49" t="s">
        <v>2519</v>
      </c>
      <c r="H372" s="49" t="e">
        <v>#VALUE!</v>
      </c>
      <c r="I372" s="49">
        <v>0</v>
      </c>
      <c r="J372" s="49" t="s">
        <v>82</v>
      </c>
      <c r="K372" s="276">
        <v>43866</v>
      </c>
      <c r="L372" s="49" t="s">
        <v>255</v>
      </c>
      <c r="M372" s="49" t="s">
        <v>3631</v>
      </c>
      <c r="N372" s="49" t="s">
        <v>3762</v>
      </c>
    </row>
    <row r="373" spans="1:14" ht="15" customHeight="1" x14ac:dyDescent="0.25">
      <c r="A373" s="49">
        <v>372</v>
      </c>
      <c r="B373" s="62">
        <v>43866.485625000001</v>
      </c>
      <c r="C373" s="49" t="s">
        <v>215</v>
      </c>
      <c r="D373" s="49" t="s">
        <v>871</v>
      </c>
      <c r="E373" s="49" t="s">
        <v>1249</v>
      </c>
      <c r="F373" s="49" t="s">
        <v>1250</v>
      </c>
      <c r="G373" s="49" t="s">
        <v>2520</v>
      </c>
      <c r="H373" s="49" t="e">
        <v>#VALUE!</v>
      </c>
      <c r="I373" s="49">
        <v>0</v>
      </c>
      <c r="J373" s="49" t="s">
        <v>82</v>
      </c>
      <c r="K373" s="276">
        <v>43866</v>
      </c>
      <c r="L373" s="49" t="s">
        <v>255</v>
      </c>
      <c r="M373" s="49" t="s">
        <v>3608</v>
      </c>
      <c r="N373" s="49" t="s">
        <v>3762</v>
      </c>
    </row>
    <row r="374" spans="1:14" ht="15" customHeight="1" x14ac:dyDescent="0.25">
      <c r="A374" s="49">
        <v>373</v>
      </c>
      <c r="B374" s="62">
        <v>43866.487615740742</v>
      </c>
      <c r="C374" s="49" t="s">
        <v>211</v>
      </c>
      <c r="D374" s="49" t="s">
        <v>995</v>
      </c>
      <c r="E374" s="49" t="s">
        <v>695</v>
      </c>
      <c r="F374" s="49" t="s">
        <v>1251</v>
      </c>
      <c r="G374" s="49" t="s">
        <v>2521</v>
      </c>
      <c r="H374" s="49" t="e">
        <v>#VALUE!</v>
      </c>
      <c r="I374" s="49">
        <v>0</v>
      </c>
      <c r="J374" s="49" t="s">
        <v>82</v>
      </c>
      <c r="K374" s="276">
        <v>43866</v>
      </c>
      <c r="L374" s="49" t="s">
        <v>255</v>
      </c>
      <c r="M374" s="49" t="s">
        <v>3624</v>
      </c>
      <c r="N374" s="49" t="s">
        <v>3762</v>
      </c>
    </row>
    <row r="375" spans="1:14" ht="15" customHeight="1" x14ac:dyDescent="0.25">
      <c r="A375" s="49">
        <v>374</v>
      </c>
      <c r="B375" s="62">
        <v>43866.488553240742</v>
      </c>
      <c r="C375" s="49" t="s">
        <v>215</v>
      </c>
      <c r="D375" s="49" t="s">
        <v>1185</v>
      </c>
      <c r="E375" s="49" t="s">
        <v>1252</v>
      </c>
      <c r="F375" s="49" t="s">
        <v>2480</v>
      </c>
      <c r="G375" s="49" t="s">
        <v>2522</v>
      </c>
      <c r="H375" s="49" t="e">
        <v>#VALUE!</v>
      </c>
      <c r="I375" s="49">
        <v>0</v>
      </c>
      <c r="J375" s="49" t="s">
        <v>82</v>
      </c>
      <c r="K375" s="276">
        <v>43866</v>
      </c>
      <c r="L375" s="49" t="s">
        <v>255</v>
      </c>
      <c r="M375" s="49" t="s">
        <v>336</v>
      </c>
      <c r="N375" s="49" t="s">
        <v>3762</v>
      </c>
    </row>
    <row r="376" spans="1:14" ht="15" customHeight="1" x14ac:dyDescent="0.25">
      <c r="A376" s="49">
        <v>375</v>
      </c>
      <c r="B376" s="62">
        <v>43866.490659722222</v>
      </c>
      <c r="C376" s="49" t="s">
        <v>215</v>
      </c>
      <c r="D376" s="49" t="s">
        <v>1121</v>
      </c>
      <c r="E376" s="49" t="s">
        <v>1253</v>
      </c>
      <c r="F376" s="49" t="s">
        <v>1254</v>
      </c>
      <c r="G376" s="49" t="s">
        <v>2523</v>
      </c>
      <c r="H376" s="49" t="e">
        <v>#VALUE!</v>
      </c>
      <c r="I376" s="49">
        <v>0</v>
      </c>
      <c r="J376" s="49" t="s">
        <v>82</v>
      </c>
      <c r="K376" s="276">
        <v>43866</v>
      </c>
      <c r="L376" s="49" t="s">
        <v>255</v>
      </c>
      <c r="M376" s="49" t="s">
        <v>3625</v>
      </c>
      <c r="N376" s="49" t="s">
        <v>3762</v>
      </c>
    </row>
    <row r="377" spans="1:14" ht="15" customHeight="1" x14ac:dyDescent="0.25">
      <c r="A377" s="49">
        <v>376</v>
      </c>
      <c r="B377" s="62">
        <v>43866.493541666663</v>
      </c>
      <c r="C377" s="49" t="s">
        <v>215</v>
      </c>
      <c r="D377" s="49" t="s">
        <v>1037</v>
      </c>
      <c r="E377" s="49" t="s">
        <v>1255</v>
      </c>
      <c r="F377" s="49" t="s">
        <v>1184</v>
      </c>
      <c r="G377" s="49" t="s">
        <v>2524</v>
      </c>
      <c r="H377" s="49" t="e">
        <v>#VALUE!</v>
      </c>
      <c r="I377" s="49">
        <v>0</v>
      </c>
      <c r="J377" s="49" t="s">
        <v>82</v>
      </c>
      <c r="K377" s="276">
        <v>43866</v>
      </c>
      <c r="L377" s="49" t="s">
        <v>255</v>
      </c>
      <c r="M377" s="49" t="s">
        <v>3634</v>
      </c>
      <c r="N377" s="49" t="s">
        <v>3762</v>
      </c>
    </row>
    <row r="378" spans="1:14" ht="15" customHeight="1" x14ac:dyDescent="0.25">
      <c r="A378" s="49">
        <v>377</v>
      </c>
      <c r="B378" s="62">
        <v>43866.49459490741</v>
      </c>
      <c r="C378" s="49" t="s">
        <v>265</v>
      </c>
      <c r="D378" s="49" t="s">
        <v>1209</v>
      </c>
      <c r="E378" s="49" t="s">
        <v>1256</v>
      </c>
      <c r="F378" s="49" t="s">
        <v>1257</v>
      </c>
      <c r="G378" s="49" t="s">
        <v>2525</v>
      </c>
      <c r="H378" s="49" t="e">
        <v>#VALUE!</v>
      </c>
      <c r="I378" s="49">
        <v>0</v>
      </c>
      <c r="J378" s="49" t="s">
        <v>266</v>
      </c>
      <c r="K378" s="276">
        <v>43866</v>
      </c>
      <c r="L378" s="49" t="s">
        <v>255</v>
      </c>
      <c r="M378" s="49" t="s">
        <v>3652</v>
      </c>
      <c r="N378" s="49" t="s">
        <v>3762</v>
      </c>
    </row>
    <row r="379" spans="1:14" ht="15" customHeight="1" x14ac:dyDescent="0.25">
      <c r="A379" s="49">
        <v>378</v>
      </c>
      <c r="B379" s="62">
        <v>43866.508935185186</v>
      </c>
      <c r="C379" s="49" t="s">
        <v>196</v>
      </c>
      <c r="D379" s="49" t="s">
        <v>1227</v>
      </c>
      <c r="E379" s="49" t="s">
        <v>695</v>
      </c>
      <c r="F379" s="49" t="s">
        <v>1229</v>
      </c>
      <c r="G379" s="49" t="s">
        <v>2526</v>
      </c>
      <c r="H379" s="49" t="e">
        <v>#VALUE!</v>
      </c>
      <c r="I379" s="49">
        <v>0</v>
      </c>
      <c r="J379" s="49" t="s">
        <v>82</v>
      </c>
      <c r="K379" s="276">
        <v>43866</v>
      </c>
      <c r="L379" s="49" t="s">
        <v>255</v>
      </c>
      <c r="M379" s="49" t="s">
        <v>3656</v>
      </c>
      <c r="N379" s="49" t="s">
        <v>3762</v>
      </c>
    </row>
    <row r="380" spans="1:14" ht="15" customHeight="1" x14ac:dyDescent="0.25">
      <c r="A380" s="49">
        <v>379</v>
      </c>
      <c r="B380" s="62">
        <v>43866.51457175926</v>
      </c>
      <c r="C380" s="49" t="s">
        <v>265</v>
      </c>
      <c r="D380" s="49" t="s">
        <v>1186</v>
      </c>
      <c r="E380" s="49" t="s">
        <v>1256</v>
      </c>
      <c r="F380" s="49" t="s">
        <v>1258</v>
      </c>
      <c r="G380" s="49" t="s">
        <v>2527</v>
      </c>
      <c r="H380" s="49" t="e">
        <v>#VALUE!</v>
      </c>
      <c r="I380" s="49">
        <v>0</v>
      </c>
      <c r="J380" s="49" t="s">
        <v>266</v>
      </c>
      <c r="K380" s="276">
        <v>43866</v>
      </c>
      <c r="L380" s="49" t="s">
        <v>255</v>
      </c>
      <c r="M380" s="49" t="s">
        <v>3652</v>
      </c>
      <c r="N380" s="49" t="s">
        <v>3762</v>
      </c>
    </row>
    <row r="381" spans="1:14" ht="15" customHeight="1" x14ac:dyDescent="0.25">
      <c r="A381" s="49">
        <v>380</v>
      </c>
      <c r="B381" s="62">
        <v>43866.516145833331</v>
      </c>
      <c r="C381" s="49" t="s">
        <v>265</v>
      </c>
      <c r="D381" s="49" t="s">
        <v>1186</v>
      </c>
      <c r="E381" s="49" t="s">
        <v>1256</v>
      </c>
      <c r="F381" s="49" t="s">
        <v>1258</v>
      </c>
      <c r="G381" s="49" t="s">
        <v>2528</v>
      </c>
      <c r="H381" s="49" t="e">
        <v>#VALUE!</v>
      </c>
      <c r="I381" s="49">
        <v>0</v>
      </c>
      <c r="J381" s="49" t="s">
        <v>266</v>
      </c>
      <c r="K381" s="276">
        <v>43866</v>
      </c>
      <c r="L381" s="49" t="s">
        <v>255</v>
      </c>
      <c r="M381" s="49" t="s">
        <v>3652</v>
      </c>
      <c r="N381" s="49" t="s">
        <v>3762</v>
      </c>
    </row>
    <row r="382" spans="1:14" ht="15" customHeight="1" x14ac:dyDescent="0.25">
      <c r="A382" s="49">
        <v>381</v>
      </c>
      <c r="B382" s="62">
        <v>43866.523900462962</v>
      </c>
      <c r="C382" s="49" t="s">
        <v>215</v>
      </c>
      <c r="D382" s="49" t="s">
        <v>1259</v>
      </c>
      <c r="E382" s="49" t="s">
        <v>1260</v>
      </c>
      <c r="F382" s="49" t="s">
        <v>1261</v>
      </c>
      <c r="G382" s="49" t="s">
        <v>2529</v>
      </c>
      <c r="H382" s="49" t="e">
        <v>#VALUE!</v>
      </c>
      <c r="I382" s="49">
        <v>0</v>
      </c>
      <c r="J382" s="49" t="s">
        <v>82</v>
      </c>
      <c r="K382" s="276">
        <v>43866</v>
      </c>
      <c r="L382" s="49" t="s">
        <v>255</v>
      </c>
      <c r="M382" s="49" t="s">
        <v>255</v>
      </c>
      <c r="N382" s="49" t="s">
        <v>3762</v>
      </c>
    </row>
    <row r="383" spans="1:14" ht="15" customHeight="1" x14ac:dyDescent="0.25">
      <c r="A383" s="49">
        <v>382</v>
      </c>
      <c r="B383" s="62">
        <v>43866.530775462961</v>
      </c>
      <c r="C383" s="49" t="s">
        <v>215</v>
      </c>
      <c r="D383" s="49" t="s">
        <v>1262</v>
      </c>
      <c r="E383" s="49" t="s">
        <v>695</v>
      </c>
      <c r="F383" s="49" t="s">
        <v>1263</v>
      </c>
      <c r="G383" s="49" t="s">
        <v>2530</v>
      </c>
      <c r="H383" s="49" t="e">
        <v>#VALUE!</v>
      </c>
      <c r="I383" s="49">
        <v>0</v>
      </c>
      <c r="J383" s="49" t="s">
        <v>82</v>
      </c>
      <c r="K383" s="276">
        <v>43866</v>
      </c>
      <c r="L383" s="49" t="s">
        <v>255</v>
      </c>
      <c r="M383" s="49" t="s">
        <v>3658</v>
      </c>
      <c r="N383" s="49" t="s">
        <v>3762</v>
      </c>
    </row>
    <row r="384" spans="1:14" ht="15" customHeight="1" x14ac:dyDescent="0.25">
      <c r="A384" s="49">
        <v>383</v>
      </c>
      <c r="B384" s="62">
        <v>43866.537175925929</v>
      </c>
      <c r="C384" s="49" t="s">
        <v>279</v>
      </c>
      <c r="D384" s="49" t="s">
        <v>1114</v>
      </c>
      <c r="E384" s="49" t="s">
        <v>695</v>
      </c>
      <c r="F384" s="49" t="s">
        <v>1159</v>
      </c>
      <c r="G384" s="49" t="s">
        <v>2531</v>
      </c>
      <c r="H384" s="49" t="e">
        <v>#VALUE!</v>
      </c>
      <c r="I384" s="49">
        <v>0</v>
      </c>
      <c r="J384" s="49" t="s">
        <v>278</v>
      </c>
      <c r="K384" s="276">
        <v>43866</v>
      </c>
      <c r="L384" s="49" t="s">
        <v>255</v>
      </c>
      <c r="M384" s="49" t="s">
        <v>3638</v>
      </c>
      <c r="N384" s="49" t="s">
        <v>3762</v>
      </c>
    </row>
    <row r="385" spans="1:14" ht="15" customHeight="1" x14ac:dyDescent="0.25">
      <c r="A385" s="49">
        <v>384</v>
      </c>
      <c r="B385" s="62">
        <v>43866.537627314814</v>
      </c>
      <c r="C385" s="49" t="s">
        <v>295</v>
      </c>
      <c r="D385" s="49" t="s">
        <v>905</v>
      </c>
      <c r="E385" s="49" t="s">
        <v>695</v>
      </c>
      <c r="F385" s="49" t="s">
        <v>906</v>
      </c>
      <c r="G385" s="49" t="s">
        <v>2532</v>
      </c>
      <c r="H385" s="49" t="e">
        <v>#VALUE!</v>
      </c>
      <c r="I385" s="49">
        <v>0</v>
      </c>
      <c r="J385" s="49" t="s">
        <v>278</v>
      </c>
      <c r="K385" s="276">
        <v>43866</v>
      </c>
      <c r="L385" s="49" t="s">
        <v>255</v>
      </c>
      <c r="M385" s="49" t="s">
        <v>3609</v>
      </c>
      <c r="N385" s="49" t="s">
        <v>3762</v>
      </c>
    </row>
    <row r="386" spans="1:14" ht="15" customHeight="1" x14ac:dyDescent="0.25">
      <c r="A386" s="49">
        <v>385</v>
      </c>
      <c r="B386" s="62">
        <v>43866.541458333333</v>
      </c>
      <c r="C386" s="49" t="s">
        <v>187</v>
      </c>
      <c r="D386" s="49" t="s">
        <v>777</v>
      </c>
      <c r="E386" s="49" t="s">
        <v>1085</v>
      </c>
      <c r="F386" s="49" t="s">
        <v>1264</v>
      </c>
      <c r="G386" s="49" t="s">
        <v>2533</v>
      </c>
      <c r="H386" s="49" t="s">
        <v>3369</v>
      </c>
      <c r="I386" s="49">
        <v>1.5</v>
      </c>
      <c r="J386" s="49" t="s">
        <v>82</v>
      </c>
      <c r="K386" s="276">
        <v>43866</v>
      </c>
      <c r="L386" s="49" t="s">
        <v>3493</v>
      </c>
      <c r="M386" s="49" t="s">
        <v>3593</v>
      </c>
      <c r="N386" s="49" t="s">
        <v>3762</v>
      </c>
    </row>
    <row r="387" spans="1:14" ht="15" customHeight="1" x14ac:dyDescent="0.25">
      <c r="A387" s="49">
        <v>386</v>
      </c>
      <c r="B387" s="62">
        <v>43866.542881944442</v>
      </c>
      <c r="C387" s="49" t="s">
        <v>265</v>
      </c>
      <c r="D387" s="49" t="s">
        <v>1186</v>
      </c>
      <c r="E387" s="49" t="s">
        <v>1256</v>
      </c>
      <c r="F387" s="49" t="s">
        <v>1265</v>
      </c>
      <c r="G387" s="49" t="s">
        <v>2534</v>
      </c>
      <c r="H387" s="49" t="s">
        <v>3416</v>
      </c>
      <c r="I387" s="49">
        <v>1</v>
      </c>
      <c r="J387" s="49" t="s">
        <v>266</v>
      </c>
      <c r="K387" s="276">
        <v>43866</v>
      </c>
      <c r="L387" s="49" t="s">
        <v>3522</v>
      </c>
      <c r="M387" s="49" t="s">
        <v>3652</v>
      </c>
      <c r="N387" s="49" t="s">
        <v>3762</v>
      </c>
    </row>
    <row r="388" spans="1:14" ht="15" customHeight="1" x14ac:dyDescent="0.25">
      <c r="A388" s="49">
        <v>387</v>
      </c>
      <c r="B388" s="62">
        <v>43866.546296296299</v>
      </c>
      <c r="C388" s="49" t="s">
        <v>162</v>
      </c>
      <c r="D388" s="49" t="s">
        <v>760</v>
      </c>
      <c r="E388" s="49" t="s">
        <v>695</v>
      </c>
      <c r="F388" s="49" t="s">
        <v>1266</v>
      </c>
      <c r="G388" s="49" t="s">
        <v>2535</v>
      </c>
      <c r="H388" s="49" t="s">
        <v>3382</v>
      </c>
      <c r="I388" s="49">
        <v>2.5</v>
      </c>
      <c r="J388" s="49" t="s">
        <v>82</v>
      </c>
      <c r="K388" s="276">
        <v>43866</v>
      </c>
      <c r="L388" s="49" t="s">
        <v>3500</v>
      </c>
      <c r="M388" s="49" t="s">
        <v>3592</v>
      </c>
      <c r="N388" s="49" t="s">
        <v>3762</v>
      </c>
    </row>
    <row r="389" spans="1:14" ht="15" customHeight="1" x14ac:dyDescent="0.25">
      <c r="A389" s="49">
        <v>388</v>
      </c>
      <c r="B389" s="62">
        <v>43866.547939814816</v>
      </c>
      <c r="C389" s="49" t="s">
        <v>215</v>
      </c>
      <c r="D389" s="49" t="s">
        <v>729</v>
      </c>
      <c r="E389" s="49" t="s">
        <v>1267</v>
      </c>
      <c r="F389" s="49" t="s">
        <v>1268</v>
      </c>
      <c r="G389" s="49" t="s">
        <v>2536</v>
      </c>
      <c r="H389" s="49" t="e">
        <v>#VALUE!</v>
      </c>
      <c r="I389" s="49">
        <v>0</v>
      </c>
      <c r="J389" s="49" t="s">
        <v>82</v>
      </c>
      <c r="K389" s="276">
        <v>43866</v>
      </c>
      <c r="L389" s="49" t="s">
        <v>255</v>
      </c>
      <c r="M389" s="49" t="s">
        <v>3598</v>
      </c>
      <c r="N389" s="49" t="s">
        <v>3762</v>
      </c>
    </row>
    <row r="390" spans="1:14" ht="15" customHeight="1" x14ac:dyDescent="0.25">
      <c r="A390" s="49">
        <v>389</v>
      </c>
      <c r="B390" s="62">
        <v>43866.552164351851</v>
      </c>
      <c r="C390" s="49" t="s">
        <v>295</v>
      </c>
      <c r="D390" s="49" t="s">
        <v>1185</v>
      </c>
      <c r="E390" s="49" t="s">
        <v>1269</v>
      </c>
      <c r="F390" s="49" t="s">
        <v>2208</v>
      </c>
      <c r="G390" s="49" t="s">
        <v>2537</v>
      </c>
      <c r="H390" s="49" t="e">
        <v>#VALUE!</v>
      </c>
      <c r="I390" s="49">
        <v>0</v>
      </c>
      <c r="J390" s="49" t="s">
        <v>278</v>
      </c>
      <c r="K390" s="276">
        <v>43866</v>
      </c>
      <c r="L390" s="49" t="s">
        <v>255</v>
      </c>
      <c r="M390" s="49" t="s">
        <v>336</v>
      </c>
      <c r="N390" s="49" t="s">
        <v>3762</v>
      </c>
    </row>
    <row r="391" spans="1:14" ht="15" customHeight="1" x14ac:dyDescent="0.25">
      <c r="A391" s="49">
        <v>390</v>
      </c>
      <c r="B391" s="62">
        <v>43866.554224537038</v>
      </c>
      <c r="C391" s="49" t="s">
        <v>277</v>
      </c>
      <c r="D391" s="49" t="s">
        <v>1155</v>
      </c>
      <c r="E391" s="49" t="s">
        <v>1156</v>
      </c>
      <c r="F391" s="49" t="s">
        <v>1157</v>
      </c>
      <c r="G391" s="49" t="s">
        <v>2538</v>
      </c>
      <c r="H391" s="49" t="e">
        <v>#VALUE!</v>
      </c>
      <c r="I391" s="49">
        <v>0</v>
      </c>
      <c r="J391" s="49" t="s">
        <v>278</v>
      </c>
      <c r="K391" s="276">
        <v>43866</v>
      </c>
      <c r="L391" s="49" t="s">
        <v>255</v>
      </c>
      <c r="M391" s="49" t="s">
        <v>3644</v>
      </c>
      <c r="N391" s="49" t="s">
        <v>3762</v>
      </c>
    </row>
    <row r="392" spans="1:14" ht="15" customHeight="1" x14ac:dyDescent="0.25">
      <c r="A392" s="49">
        <v>391</v>
      </c>
      <c r="B392" s="62">
        <v>43866.55605324074</v>
      </c>
      <c r="C392" s="49" t="s">
        <v>215</v>
      </c>
      <c r="D392" s="49" t="s">
        <v>871</v>
      </c>
      <c r="E392" s="49" t="s">
        <v>1249</v>
      </c>
      <c r="F392" s="49" t="s">
        <v>1250</v>
      </c>
      <c r="G392" s="49" t="s">
        <v>2539</v>
      </c>
      <c r="H392" s="49" t="e">
        <v>#VALUE!</v>
      </c>
      <c r="I392" s="49">
        <v>0</v>
      </c>
      <c r="J392" s="49" t="s">
        <v>82</v>
      </c>
      <c r="K392" s="276">
        <v>43866</v>
      </c>
      <c r="L392" s="49" t="s">
        <v>255</v>
      </c>
      <c r="M392" s="49" t="s">
        <v>3608</v>
      </c>
      <c r="N392" s="49" t="s">
        <v>3762</v>
      </c>
    </row>
    <row r="393" spans="1:14" ht="15" customHeight="1" x14ac:dyDescent="0.25">
      <c r="A393" s="49">
        <v>392</v>
      </c>
      <c r="B393" s="62">
        <v>43866.560960648145</v>
      </c>
      <c r="C393" s="49" t="s">
        <v>162</v>
      </c>
      <c r="D393" s="49" t="s">
        <v>1212</v>
      </c>
      <c r="E393" s="49" t="s">
        <v>695</v>
      </c>
      <c r="F393" s="49" t="s">
        <v>1213</v>
      </c>
      <c r="G393" s="49" t="s">
        <v>2540</v>
      </c>
      <c r="H393" s="49" t="e">
        <v>#VALUE!</v>
      </c>
      <c r="I393" s="49">
        <v>0</v>
      </c>
      <c r="J393" s="49" t="s">
        <v>82</v>
      </c>
      <c r="K393" s="276">
        <v>43866</v>
      </c>
      <c r="L393" s="49" t="s">
        <v>255</v>
      </c>
      <c r="M393" s="49" t="s">
        <v>3635</v>
      </c>
      <c r="N393" s="49" t="s">
        <v>3762</v>
      </c>
    </row>
    <row r="394" spans="1:14" ht="15" customHeight="1" x14ac:dyDescent="0.25">
      <c r="A394" s="49">
        <v>393</v>
      </c>
      <c r="B394" s="62">
        <v>43866.566365740742</v>
      </c>
      <c r="C394" s="49" t="s">
        <v>295</v>
      </c>
      <c r="D394" s="49" t="s">
        <v>1167</v>
      </c>
      <c r="E394" s="49" t="s">
        <v>695</v>
      </c>
      <c r="F394" s="49" t="s">
        <v>1140</v>
      </c>
      <c r="G394" s="49" t="s">
        <v>2541</v>
      </c>
      <c r="H394" s="49" t="e">
        <v>#VALUE!</v>
      </c>
      <c r="I394" s="49">
        <v>0</v>
      </c>
      <c r="J394" s="49" t="s">
        <v>278</v>
      </c>
      <c r="K394" s="276">
        <v>43866</v>
      </c>
      <c r="L394" s="49" t="s">
        <v>255</v>
      </c>
      <c r="M394" s="49" t="s">
        <v>3640</v>
      </c>
      <c r="N394" s="49" t="s">
        <v>3762</v>
      </c>
    </row>
    <row r="395" spans="1:14" ht="15" customHeight="1" x14ac:dyDescent="0.25">
      <c r="A395" s="49">
        <v>394</v>
      </c>
      <c r="B395" s="62">
        <v>43866.573564814818</v>
      </c>
      <c r="C395" s="49" t="s">
        <v>285</v>
      </c>
      <c r="D395" s="49" t="s">
        <v>1059</v>
      </c>
      <c r="E395" s="49" t="s">
        <v>1080</v>
      </c>
      <c r="F395" s="49" t="s">
        <v>1160</v>
      </c>
      <c r="G395" s="49" t="s">
        <v>2542</v>
      </c>
      <c r="H395" s="49" t="e">
        <v>#VALUE!</v>
      </c>
      <c r="I395" s="49">
        <v>0</v>
      </c>
      <c r="J395" s="49" t="s">
        <v>278</v>
      </c>
      <c r="K395" s="276">
        <v>43866</v>
      </c>
      <c r="L395" s="49" t="s">
        <v>255</v>
      </c>
      <c r="M395" s="49" t="s">
        <v>3634</v>
      </c>
      <c r="N395" s="49" t="s">
        <v>3762</v>
      </c>
    </row>
    <row r="396" spans="1:14" ht="15" customHeight="1" x14ac:dyDescent="0.25">
      <c r="A396" s="49">
        <v>395</v>
      </c>
      <c r="B396" s="62">
        <v>43866.573333333334</v>
      </c>
      <c r="C396" s="49" t="s">
        <v>202</v>
      </c>
      <c r="D396" s="49" t="s">
        <v>1270</v>
      </c>
      <c r="E396" s="49" t="s">
        <v>695</v>
      </c>
      <c r="F396" s="49" t="s">
        <v>1271</v>
      </c>
      <c r="G396" s="49" t="s">
        <v>2543</v>
      </c>
      <c r="H396" s="49" t="e">
        <v>#VALUE!</v>
      </c>
      <c r="I396" s="49">
        <v>0</v>
      </c>
      <c r="J396" s="49" t="s">
        <v>82</v>
      </c>
      <c r="K396" s="276">
        <v>43866</v>
      </c>
      <c r="L396" s="49" t="s">
        <v>255</v>
      </c>
      <c r="M396" s="49" t="s">
        <v>293</v>
      </c>
      <c r="N396" s="49" t="s">
        <v>3762</v>
      </c>
    </row>
    <row r="397" spans="1:14" ht="15" customHeight="1" x14ac:dyDescent="0.25">
      <c r="A397" s="49">
        <v>396</v>
      </c>
      <c r="B397" s="62">
        <v>43866.579328703701</v>
      </c>
      <c r="C397" s="49" t="s">
        <v>215</v>
      </c>
      <c r="D397" s="49" t="s">
        <v>729</v>
      </c>
      <c r="E397" s="49" t="s">
        <v>1267</v>
      </c>
      <c r="F397" s="49" t="s">
        <v>1268</v>
      </c>
      <c r="G397" s="49" t="s">
        <v>2544</v>
      </c>
      <c r="H397" s="49" t="e">
        <v>#VALUE!</v>
      </c>
      <c r="I397" s="49">
        <v>0</v>
      </c>
      <c r="J397" s="49" t="s">
        <v>82</v>
      </c>
      <c r="K397" s="276">
        <v>43866</v>
      </c>
      <c r="L397" s="49" t="s">
        <v>255</v>
      </c>
      <c r="M397" s="49" t="s">
        <v>3598</v>
      </c>
      <c r="N397" s="49" t="s">
        <v>3762</v>
      </c>
    </row>
    <row r="398" spans="1:14" ht="15" customHeight="1" x14ac:dyDescent="0.25">
      <c r="A398" s="49">
        <v>397</v>
      </c>
      <c r="B398" s="62">
        <v>43866.580868055556</v>
      </c>
      <c r="C398" s="49" t="s">
        <v>182</v>
      </c>
      <c r="D398" s="49" t="s">
        <v>1240</v>
      </c>
      <c r="E398" s="49" t="s">
        <v>695</v>
      </c>
      <c r="F398" s="49" t="s">
        <v>1241</v>
      </c>
      <c r="G398" s="49" t="s">
        <v>2545</v>
      </c>
      <c r="H398" s="49" t="e">
        <v>#VALUE!</v>
      </c>
      <c r="I398" s="49">
        <v>0</v>
      </c>
      <c r="J398" s="49" t="s">
        <v>82</v>
      </c>
      <c r="K398" s="276">
        <v>43866</v>
      </c>
      <c r="L398" s="49" t="s">
        <v>255</v>
      </c>
      <c r="M398" s="49" t="s">
        <v>3645</v>
      </c>
      <c r="N398" s="49" t="s">
        <v>3762</v>
      </c>
    </row>
    <row r="399" spans="1:14" ht="15" customHeight="1" x14ac:dyDescent="0.25">
      <c r="A399" s="49">
        <v>398</v>
      </c>
      <c r="B399" s="62">
        <v>43866.58216435185</v>
      </c>
      <c r="C399" s="49" t="s">
        <v>284</v>
      </c>
      <c r="D399" s="49" t="s">
        <v>1099</v>
      </c>
      <c r="E399" s="49" t="s">
        <v>695</v>
      </c>
      <c r="F399" s="49" t="s">
        <v>1100</v>
      </c>
      <c r="G399" s="49" t="s">
        <v>2546</v>
      </c>
      <c r="H399" s="49" t="e">
        <v>#VALUE!</v>
      </c>
      <c r="I399" s="49">
        <v>0</v>
      </c>
      <c r="J399" s="49" t="s">
        <v>278</v>
      </c>
      <c r="K399" s="276">
        <v>43866</v>
      </c>
      <c r="L399" s="49" t="s">
        <v>255</v>
      </c>
      <c r="M399" s="49" t="s">
        <v>3637</v>
      </c>
      <c r="N399" s="49" t="s">
        <v>3762</v>
      </c>
    </row>
    <row r="400" spans="1:14" ht="15" customHeight="1" x14ac:dyDescent="0.25">
      <c r="A400" s="49">
        <v>399</v>
      </c>
      <c r="B400" s="62">
        <v>43866.585243055553</v>
      </c>
      <c r="C400" s="49" t="s">
        <v>279</v>
      </c>
      <c r="D400" s="49" t="s">
        <v>1114</v>
      </c>
      <c r="E400" s="49" t="s">
        <v>695</v>
      </c>
      <c r="F400" s="49" t="s">
        <v>1272</v>
      </c>
      <c r="G400" s="49" t="s">
        <v>2547</v>
      </c>
      <c r="H400" s="49" t="s">
        <v>3408</v>
      </c>
      <c r="I400" s="49">
        <v>1</v>
      </c>
      <c r="J400" s="49" t="s">
        <v>278</v>
      </c>
      <c r="K400" s="276">
        <v>43866</v>
      </c>
      <c r="L400" s="49" t="s">
        <v>3517</v>
      </c>
      <c r="M400" s="49" t="s">
        <v>3638</v>
      </c>
      <c r="N400" s="49" t="s">
        <v>3762</v>
      </c>
    </row>
    <row r="401" spans="1:14" ht="15" customHeight="1" x14ac:dyDescent="0.25">
      <c r="A401" s="49">
        <v>400</v>
      </c>
      <c r="B401" s="62">
        <v>43866.587013888886</v>
      </c>
      <c r="C401" s="49" t="s">
        <v>22</v>
      </c>
      <c r="D401" s="49" t="s">
        <v>383</v>
      </c>
      <c r="E401" s="49" t="s">
        <v>695</v>
      </c>
      <c r="F401" s="49" t="s">
        <v>1192</v>
      </c>
      <c r="G401" s="49" t="s">
        <v>2548</v>
      </c>
      <c r="H401" s="49" t="s">
        <v>3364</v>
      </c>
      <c r="I401" s="49">
        <v>2.5</v>
      </c>
      <c r="J401" s="49" t="s">
        <v>82</v>
      </c>
      <c r="K401" s="276">
        <v>43866</v>
      </c>
      <c r="L401" s="49" t="s">
        <v>603</v>
      </c>
      <c r="M401" s="49" t="s">
        <v>3594</v>
      </c>
      <c r="N401" s="49" t="s">
        <v>3762</v>
      </c>
    </row>
    <row r="402" spans="1:14" ht="15" customHeight="1" x14ac:dyDescent="0.25">
      <c r="A402" s="49">
        <v>401</v>
      </c>
      <c r="B402" s="62">
        <v>43866.597951388889</v>
      </c>
      <c r="C402" s="49" t="s">
        <v>493</v>
      </c>
      <c r="D402" s="49" t="s">
        <v>1090</v>
      </c>
      <c r="E402" s="49" t="s">
        <v>1097</v>
      </c>
      <c r="F402" s="49" t="s">
        <v>1273</v>
      </c>
      <c r="H402" s="49" t="e">
        <v>#VALUE!</v>
      </c>
      <c r="I402" s="49">
        <v>0</v>
      </c>
      <c r="J402" s="49" t="s">
        <v>278</v>
      </c>
      <c r="K402" s="276">
        <v>43866</v>
      </c>
      <c r="L402" s="49" t="s">
        <v>255</v>
      </c>
      <c r="M402" s="49" t="s">
        <v>255</v>
      </c>
      <c r="N402" s="49" t="s">
        <v>3762</v>
      </c>
    </row>
    <row r="403" spans="1:14" ht="15" customHeight="1" x14ac:dyDescent="0.25">
      <c r="A403" s="49">
        <v>402</v>
      </c>
      <c r="B403" s="62">
        <v>43866.603483796294</v>
      </c>
      <c r="C403" s="49" t="s">
        <v>215</v>
      </c>
      <c r="D403" s="49" t="s">
        <v>778</v>
      </c>
      <c r="E403" s="49" t="s">
        <v>791</v>
      </c>
      <c r="F403" s="49" t="s">
        <v>1274</v>
      </c>
      <c r="G403" s="49" t="s">
        <v>2549</v>
      </c>
      <c r="H403" s="49" t="e">
        <v>#VALUE!</v>
      </c>
      <c r="I403" s="49">
        <v>0</v>
      </c>
      <c r="J403" s="49" t="s">
        <v>82</v>
      </c>
      <c r="K403" s="276">
        <v>43866</v>
      </c>
      <c r="L403" s="49" t="s">
        <v>255</v>
      </c>
      <c r="M403" s="49" t="s">
        <v>3581</v>
      </c>
      <c r="N403" s="49" t="s">
        <v>3762</v>
      </c>
    </row>
    <row r="404" spans="1:14" ht="15" customHeight="1" x14ac:dyDescent="0.25">
      <c r="A404" s="49">
        <v>403</v>
      </c>
      <c r="B404" s="62">
        <v>43866.604317129626</v>
      </c>
      <c r="C404" s="49" t="s">
        <v>206</v>
      </c>
      <c r="D404" s="49" t="s">
        <v>306</v>
      </c>
      <c r="E404" s="49" t="s">
        <v>695</v>
      </c>
      <c r="F404" s="49" t="s">
        <v>1276</v>
      </c>
      <c r="G404" s="49" t="s">
        <v>2550</v>
      </c>
      <c r="H404" s="49" t="e">
        <v>#VALUE!</v>
      </c>
      <c r="I404" s="49">
        <v>0</v>
      </c>
      <c r="J404" s="49" t="s">
        <v>82</v>
      </c>
      <c r="K404" s="276">
        <v>43866</v>
      </c>
      <c r="L404" s="49" t="s">
        <v>255</v>
      </c>
      <c r="M404" s="49" t="s">
        <v>3650</v>
      </c>
      <c r="N404" s="49" t="s">
        <v>3762</v>
      </c>
    </row>
    <row r="405" spans="1:14" ht="15" customHeight="1" x14ac:dyDescent="0.25">
      <c r="A405" s="49">
        <v>404</v>
      </c>
      <c r="B405" s="62">
        <v>43866.607604166667</v>
      </c>
      <c r="C405" s="49" t="s">
        <v>215</v>
      </c>
      <c r="D405" s="49" t="s">
        <v>1277</v>
      </c>
      <c r="E405" s="49" t="s">
        <v>695</v>
      </c>
      <c r="F405" s="49" t="s">
        <v>1278</v>
      </c>
      <c r="G405" s="49" t="s">
        <v>2551</v>
      </c>
      <c r="H405" s="49" t="e">
        <v>#VALUE!</v>
      </c>
      <c r="I405" s="49">
        <v>0</v>
      </c>
      <c r="J405" s="49" t="s">
        <v>82</v>
      </c>
      <c r="K405" s="276">
        <v>43866</v>
      </c>
      <c r="L405" s="49" t="s">
        <v>255</v>
      </c>
      <c r="M405" s="49" t="s">
        <v>3659</v>
      </c>
      <c r="N405" s="49" t="s">
        <v>3762</v>
      </c>
    </row>
    <row r="406" spans="1:14" ht="15" customHeight="1" x14ac:dyDescent="0.25">
      <c r="A406" s="49">
        <v>405</v>
      </c>
      <c r="B406" s="62">
        <v>43866.612071759257</v>
      </c>
      <c r="C406" s="49" t="s">
        <v>187</v>
      </c>
      <c r="D406" s="49" t="s">
        <v>355</v>
      </c>
      <c r="E406" s="49" t="s">
        <v>1085</v>
      </c>
      <c r="F406" s="49" t="s">
        <v>1264</v>
      </c>
      <c r="G406" s="49" t="s">
        <v>2552</v>
      </c>
      <c r="H406" s="49" t="e">
        <v>#VALUE!</v>
      </c>
      <c r="I406" s="49">
        <v>0</v>
      </c>
      <c r="J406" s="49" t="s">
        <v>82</v>
      </c>
      <c r="K406" s="276">
        <v>43866</v>
      </c>
      <c r="L406" s="49" t="s">
        <v>255</v>
      </c>
      <c r="M406" s="49" t="s">
        <v>3593</v>
      </c>
      <c r="N406" s="49" t="s">
        <v>3762</v>
      </c>
    </row>
    <row r="407" spans="1:14" ht="15" customHeight="1" x14ac:dyDescent="0.25">
      <c r="A407" s="49">
        <v>406</v>
      </c>
      <c r="B407" s="62">
        <v>43866.625462962962</v>
      </c>
      <c r="C407" s="49" t="s">
        <v>331</v>
      </c>
      <c r="D407" s="49" t="s">
        <v>1280</v>
      </c>
      <c r="E407" s="49" t="s">
        <v>695</v>
      </c>
      <c r="F407" s="49" t="s">
        <v>1281</v>
      </c>
      <c r="H407" s="49" t="e">
        <v>#VALUE!</v>
      </c>
      <c r="I407" s="49">
        <v>0</v>
      </c>
      <c r="J407" s="49" t="s">
        <v>278</v>
      </c>
      <c r="K407" s="276">
        <v>43866</v>
      </c>
      <c r="L407" s="49" t="s">
        <v>255</v>
      </c>
      <c r="M407" s="49" t="s">
        <v>255</v>
      </c>
      <c r="N407" s="49" t="s">
        <v>3762</v>
      </c>
    </row>
    <row r="408" spans="1:14" ht="15" customHeight="1" x14ac:dyDescent="0.25">
      <c r="A408" s="49">
        <v>407</v>
      </c>
      <c r="B408" s="62">
        <v>43866.629861111112</v>
      </c>
      <c r="C408" s="49" t="s">
        <v>284</v>
      </c>
      <c r="D408" s="49" t="s">
        <v>1095</v>
      </c>
      <c r="E408" s="49" t="s">
        <v>1282</v>
      </c>
      <c r="F408" s="49" t="s">
        <v>1100</v>
      </c>
      <c r="G408" s="49" t="s">
        <v>2553</v>
      </c>
      <c r="H408" s="49" t="e">
        <v>#VALUE!</v>
      </c>
      <c r="I408" s="49">
        <v>0</v>
      </c>
      <c r="J408" s="49" t="s">
        <v>278</v>
      </c>
      <c r="K408" s="276">
        <v>43866</v>
      </c>
      <c r="L408" s="49" t="s">
        <v>255</v>
      </c>
      <c r="M408" s="49" t="s">
        <v>3637</v>
      </c>
      <c r="N408" s="49" t="s">
        <v>3762</v>
      </c>
    </row>
    <row r="409" spans="1:14" ht="15" customHeight="1" x14ac:dyDescent="0.25">
      <c r="A409" s="49">
        <v>408</v>
      </c>
      <c r="B409" s="62">
        <v>43866.640243055554</v>
      </c>
      <c r="C409" s="49" t="s">
        <v>279</v>
      </c>
      <c r="D409" s="49" t="s">
        <v>1114</v>
      </c>
      <c r="E409" s="49" t="s">
        <v>695</v>
      </c>
      <c r="F409" s="49" t="s">
        <v>1272</v>
      </c>
      <c r="G409" s="49" t="s">
        <v>2554</v>
      </c>
      <c r="H409" s="49" t="e">
        <v>#VALUE!</v>
      </c>
      <c r="I409" s="49">
        <v>0</v>
      </c>
      <c r="J409" s="49" t="s">
        <v>278</v>
      </c>
      <c r="K409" s="276">
        <v>43866</v>
      </c>
      <c r="L409" s="49" t="s">
        <v>255</v>
      </c>
      <c r="M409" s="49" t="s">
        <v>3638</v>
      </c>
      <c r="N409" s="49" t="s">
        <v>3762</v>
      </c>
    </row>
    <row r="410" spans="1:14" ht="15" customHeight="1" x14ac:dyDescent="0.25">
      <c r="A410" s="49">
        <v>409</v>
      </c>
      <c r="B410" s="62">
        <v>43866.649930555555</v>
      </c>
      <c r="C410" s="49" t="s">
        <v>215</v>
      </c>
      <c r="D410" s="49" t="s">
        <v>1283</v>
      </c>
      <c r="E410" s="49" t="s">
        <v>695</v>
      </c>
      <c r="F410" s="49" t="s">
        <v>1284</v>
      </c>
      <c r="G410" s="49" t="s">
        <v>2555</v>
      </c>
      <c r="H410" s="49" t="e">
        <v>#VALUE!</v>
      </c>
      <c r="I410" s="49">
        <v>0</v>
      </c>
      <c r="J410" s="49" t="s">
        <v>82</v>
      </c>
      <c r="K410" s="276">
        <v>43866</v>
      </c>
      <c r="L410" s="49" t="s">
        <v>255</v>
      </c>
      <c r="M410" s="49" t="s">
        <v>3659</v>
      </c>
      <c r="N410" s="49" t="s">
        <v>3762</v>
      </c>
    </row>
    <row r="411" spans="1:14" ht="15" customHeight="1" x14ac:dyDescent="0.25">
      <c r="A411" s="49">
        <v>410</v>
      </c>
      <c r="B411" s="62">
        <v>43866.654664351852</v>
      </c>
      <c r="C411" s="49" t="s">
        <v>196</v>
      </c>
      <c r="D411" s="49" t="s">
        <v>1244</v>
      </c>
      <c r="E411" s="49" t="s">
        <v>1245</v>
      </c>
      <c r="F411" s="49" t="s">
        <v>1246</v>
      </c>
      <c r="G411" s="49" t="s">
        <v>2556</v>
      </c>
      <c r="H411" s="49" t="s">
        <v>3364</v>
      </c>
      <c r="I411" s="49">
        <v>1.5</v>
      </c>
      <c r="J411" s="49" t="s">
        <v>82</v>
      </c>
      <c r="K411" s="276">
        <v>43866</v>
      </c>
      <c r="L411" s="49" t="s">
        <v>603</v>
      </c>
      <c r="M411" s="49" t="s">
        <v>601</v>
      </c>
      <c r="N411" s="49" t="s">
        <v>3762</v>
      </c>
    </row>
    <row r="412" spans="1:14" ht="15" customHeight="1" x14ac:dyDescent="0.25">
      <c r="A412" s="49">
        <v>411</v>
      </c>
      <c r="B412" s="62">
        <v>43866.656423611108</v>
      </c>
      <c r="C412" s="49" t="s">
        <v>493</v>
      </c>
      <c r="D412" s="49" t="s">
        <v>1049</v>
      </c>
      <c r="E412" s="49" t="s">
        <v>695</v>
      </c>
      <c r="F412" s="49" t="s">
        <v>1275</v>
      </c>
      <c r="G412" s="49" t="s">
        <v>2557</v>
      </c>
      <c r="H412" s="49" t="e">
        <v>#VALUE!</v>
      </c>
      <c r="I412" s="49">
        <v>0</v>
      </c>
      <c r="J412" s="49" t="s">
        <v>278</v>
      </c>
      <c r="K412" s="276">
        <v>43866</v>
      </c>
      <c r="L412" s="49" t="s">
        <v>255</v>
      </c>
      <c r="M412" s="49" t="s">
        <v>255</v>
      </c>
      <c r="N412" s="49" t="s">
        <v>3762</v>
      </c>
    </row>
    <row r="413" spans="1:14" ht="15" customHeight="1" x14ac:dyDescent="0.25">
      <c r="A413" s="49">
        <v>412</v>
      </c>
      <c r="B413" s="62">
        <v>43866.66097222222</v>
      </c>
      <c r="C413" s="49" t="s">
        <v>213</v>
      </c>
      <c r="D413" s="49" t="s">
        <v>637</v>
      </c>
      <c r="E413" s="49" t="s">
        <v>1285</v>
      </c>
      <c r="F413" s="49" t="s">
        <v>1286</v>
      </c>
      <c r="G413" s="49" t="s">
        <v>2558</v>
      </c>
      <c r="H413" s="49" t="e">
        <v>#VALUE!</v>
      </c>
      <c r="I413" s="49">
        <v>0</v>
      </c>
      <c r="J413" s="49" t="s">
        <v>82</v>
      </c>
      <c r="K413" s="276">
        <v>43866</v>
      </c>
      <c r="L413" s="49" t="s">
        <v>255</v>
      </c>
      <c r="M413" s="49" t="s">
        <v>255</v>
      </c>
      <c r="N413" s="49" t="s">
        <v>3762</v>
      </c>
    </row>
    <row r="414" spans="1:14" ht="15" customHeight="1" x14ac:dyDescent="0.25">
      <c r="A414" s="49">
        <v>413</v>
      </c>
      <c r="B414" s="62">
        <v>43866.66128472222</v>
      </c>
      <c r="C414" s="49" t="s">
        <v>179</v>
      </c>
      <c r="D414" s="49" t="s">
        <v>646</v>
      </c>
      <c r="E414" s="49" t="s">
        <v>817</v>
      </c>
      <c r="F414" s="49" t="s">
        <v>1287</v>
      </c>
      <c r="G414" s="49" t="s">
        <v>2559</v>
      </c>
      <c r="H414" s="49" t="s">
        <v>3370</v>
      </c>
      <c r="I414" s="49">
        <v>10</v>
      </c>
      <c r="J414" s="49" t="s">
        <v>82</v>
      </c>
      <c r="K414" s="276">
        <v>43866</v>
      </c>
      <c r="L414" s="49" t="s">
        <v>276</v>
      </c>
      <c r="M414" s="49" t="s">
        <v>3651</v>
      </c>
      <c r="N414" s="49" t="s">
        <v>3762</v>
      </c>
    </row>
    <row r="415" spans="1:14" ht="15" customHeight="1" x14ac:dyDescent="0.25">
      <c r="A415" s="49">
        <v>414</v>
      </c>
      <c r="B415" s="62">
        <v>43866.663287037038</v>
      </c>
      <c r="C415" s="49" t="s">
        <v>157</v>
      </c>
      <c r="D415" s="49" t="s">
        <v>598</v>
      </c>
      <c r="E415" s="49" t="s">
        <v>695</v>
      </c>
      <c r="F415" s="49" t="s">
        <v>1197</v>
      </c>
      <c r="G415" s="49" t="s">
        <v>2560</v>
      </c>
      <c r="H415" s="49" t="e">
        <v>#VALUE!</v>
      </c>
      <c r="I415" s="49">
        <v>0</v>
      </c>
      <c r="J415" s="49" t="s">
        <v>82</v>
      </c>
      <c r="K415" s="276">
        <v>43866</v>
      </c>
      <c r="L415" s="49" t="s">
        <v>255</v>
      </c>
      <c r="M415" s="49" t="s">
        <v>607</v>
      </c>
      <c r="N415" s="49" t="s">
        <v>3762</v>
      </c>
    </row>
    <row r="416" spans="1:14" ht="15" customHeight="1" x14ac:dyDescent="0.25">
      <c r="A416" s="49">
        <v>415</v>
      </c>
      <c r="B416" s="62">
        <v>43866.671064814815</v>
      </c>
      <c r="C416" s="49" t="s">
        <v>289</v>
      </c>
      <c r="D416" s="49" t="s">
        <v>865</v>
      </c>
      <c r="E416" s="49" t="s">
        <v>866</v>
      </c>
      <c r="F416" s="49" t="s">
        <v>1288</v>
      </c>
      <c r="G416" s="49" t="s">
        <v>2561</v>
      </c>
      <c r="H416" s="49" t="e">
        <v>#VALUE!</v>
      </c>
      <c r="I416" s="49">
        <v>0</v>
      </c>
      <c r="J416" s="49" t="s">
        <v>278</v>
      </c>
      <c r="K416" s="276">
        <v>43866</v>
      </c>
      <c r="L416" s="49" t="s">
        <v>255</v>
      </c>
      <c r="M416" s="49" t="s">
        <v>255</v>
      </c>
      <c r="N416" s="49" t="s">
        <v>3762</v>
      </c>
    </row>
    <row r="417" spans="1:14" ht="15" customHeight="1" x14ac:dyDescent="0.25">
      <c r="A417" s="49">
        <v>416</v>
      </c>
      <c r="B417" s="62">
        <v>43866.678553240738</v>
      </c>
      <c r="C417" s="49" t="s">
        <v>198</v>
      </c>
      <c r="D417" s="49" t="s">
        <v>1289</v>
      </c>
      <c r="E417" s="49" t="s">
        <v>695</v>
      </c>
      <c r="F417" s="49" t="s">
        <v>1290</v>
      </c>
      <c r="G417" s="49" t="s">
        <v>2562</v>
      </c>
      <c r="H417" s="49" t="s">
        <v>3417</v>
      </c>
      <c r="I417" s="49">
        <v>3</v>
      </c>
      <c r="J417" s="49" t="s">
        <v>82</v>
      </c>
      <c r="K417" s="276">
        <v>43866</v>
      </c>
      <c r="L417" s="49" t="s">
        <v>3523</v>
      </c>
      <c r="M417" s="49" t="s">
        <v>3641</v>
      </c>
      <c r="N417" s="49" t="s">
        <v>3762</v>
      </c>
    </row>
    <row r="418" spans="1:14" ht="15" customHeight="1" x14ac:dyDescent="0.25">
      <c r="A418" s="49">
        <v>417</v>
      </c>
      <c r="B418" s="62">
        <v>43866.694201388891</v>
      </c>
      <c r="C418" s="49" t="s">
        <v>284</v>
      </c>
      <c r="D418" s="49" t="s">
        <v>1293</v>
      </c>
      <c r="E418" s="49" t="s">
        <v>695</v>
      </c>
      <c r="F418" s="49" t="s">
        <v>1294</v>
      </c>
      <c r="G418" s="49" t="s">
        <v>2563</v>
      </c>
      <c r="H418" s="49" t="s">
        <v>3418</v>
      </c>
      <c r="I418" s="49">
        <v>2</v>
      </c>
      <c r="J418" s="49" t="s">
        <v>278</v>
      </c>
      <c r="K418" s="276">
        <v>43866</v>
      </c>
      <c r="L418" s="49" t="s">
        <v>3524</v>
      </c>
      <c r="M418" s="49" t="s">
        <v>3637</v>
      </c>
      <c r="N418" s="49" t="s">
        <v>3762</v>
      </c>
    </row>
    <row r="419" spans="1:14" ht="15" customHeight="1" x14ac:dyDescent="0.25">
      <c r="A419" s="49">
        <v>418</v>
      </c>
      <c r="B419" s="62">
        <v>43866.699861111112</v>
      </c>
      <c r="C419" s="49" t="s">
        <v>1295</v>
      </c>
      <c r="D419" s="49" t="s">
        <v>1296</v>
      </c>
      <c r="E419" s="49" t="s">
        <v>1297</v>
      </c>
      <c r="F419" s="49" t="s">
        <v>1298</v>
      </c>
      <c r="G419" s="49" t="s">
        <v>2564</v>
      </c>
      <c r="H419" s="49" t="e">
        <v>#VALUE!</v>
      </c>
      <c r="I419" s="49">
        <v>0</v>
      </c>
      <c r="J419" s="49" t="e">
        <v>#N/A</v>
      </c>
      <c r="K419" s="276">
        <v>43866</v>
      </c>
      <c r="L419" s="49" t="s">
        <v>255</v>
      </c>
      <c r="M419" s="49" t="s">
        <v>255</v>
      </c>
      <c r="N419" s="49" t="s">
        <v>3762</v>
      </c>
    </row>
    <row r="420" spans="1:14" ht="15" customHeight="1" x14ac:dyDescent="0.25">
      <c r="A420" s="49">
        <v>419</v>
      </c>
      <c r="B420" s="62">
        <v>43866.70275462963</v>
      </c>
      <c r="C420" s="49" t="s">
        <v>167</v>
      </c>
      <c r="D420" s="49" t="s">
        <v>973</v>
      </c>
      <c r="E420" s="49" t="s">
        <v>1122</v>
      </c>
      <c r="F420" s="49" t="s">
        <v>1207</v>
      </c>
      <c r="G420" s="49" t="s">
        <v>2565</v>
      </c>
      <c r="H420" s="49" t="e">
        <v>#VALUE!</v>
      </c>
      <c r="I420" s="49">
        <v>0</v>
      </c>
      <c r="J420" s="49" t="s">
        <v>82</v>
      </c>
      <c r="K420" s="276">
        <v>43866</v>
      </c>
      <c r="L420" s="49" t="s">
        <v>255</v>
      </c>
      <c r="M420" s="49" t="s">
        <v>3622</v>
      </c>
      <c r="N420" s="49" t="s">
        <v>3762</v>
      </c>
    </row>
    <row r="421" spans="1:14" ht="15" customHeight="1" x14ac:dyDescent="0.25">
      <c r="A421" s="49">
        <v>420</v>
      </c>
      <c r="B421" s="62">
        <v>43866.705995370372</v>
      </c>
      <c r="C421" s="49" t="s">
        <v>215</v>
      </c>
      <c r="D421" s="49" t="s">
        <v>1299</v>
      </c>
      <c r="E421" s="49" t="s">
        <v>695</v>
      </c>
      <c r="F421" s="49" t="s">
        <v>1300</v>
      </c>
      <c r="G421" s="49" t="s">
        <v>2566</v>
      </c>
      <c r="H421" s="49" t="e">
        <v>#VALUE!</v>
      </c>
      <c r="I421" s="49">
        <v>0</v>
      </c>
      <c r="J421" s="49" t="s">
        <v>82</v>
      </c>
      <c r="K421" s="276">
        <v>43866</v>
      </c>
      <c r="L421" s="49" t="s">
        <v>255</v>
      </c>
      <c r="M421" s="49" t="s">
        <v>3660</v>
      </c>
      <c r="N421" s="49" t="s">
        <v>3762</v>
      </c>
    </row>
    <row r="422" spans="1:14" ht="15" customHeight="1" x14ac:dyDescent="0.25">
      <c r="A422" s="49">
        <v>421</v>
      </c>
      <c r="B422" s="62">
        <v>43866.717766203707</v>
      </c>
      <c r="C422" s="49" t="s">
        <v>215</v>
      </c>
      <c r="D422" s="49" t="s">
        <v>1291</v>
      </c>
      <c r="E422" s="49" t="s">
        <v>695</v>
      </c>
      <c r="F422" s="49" t="s">
        <v>1301</v>
      </c>
      <c r="G422" s="49" t="s">
        <v>2567</v>
      </c>
      <c r="H422" s="49" t="e">
        <v>#VALUE!</v>
      </c>
      <c r="I422" s="49">
        <v>0</v>
      </c>
      <c r="J422" s="49" t="s">
        <v>82</v>
      </c>
      <c r="K422" s="276">
        <v>43866</v>
      </c>
      <c r="L422" s="49" t="s">
        <v>255</v>
      </c>
      <c r="M422" s="49" t="s">
        <v>3660</v>
      </c>
      <c r="N422" s="49" t="s">
        <v>3762</v>
      </c>
    </row>
    <row r="423" spans="1:14" ht="15" customHeight="1" x14ac:dyDescent="0.25">
      <c r="A423" s="49">
        <v>422</v>
      </c>
      <c r="B423" s="62">
        <v>43866.72452546296</v>
      </c>
      <c r="C423" s="49" t="s">
        <v>295</v>
      </c>
      <c r="D423" s="49" t="s">
        <v>1221</v>
      </c>
      <c r="E423" s="49" t="s">
        <v>1302</v>
      </c>
      <c r="F423" s="49" t="s">
        <v>1147</v>
      </c>
      <c r="G423" s="49" t="s">
        <v>2568</v>
      </c>
      <c r="H423" s="49" t="e">
        <v>#VALUE!</v>
      </c>
      <c r="I423" s="49">
        <v>0</v>
      </c>
      <c r="J423" s="49" t="s">
        <v>278</v>
      </c>
      <c r="K423" s="276">
        <v>43866</v>
      </c>
      <c r="L423" s="49" t="s">
        <v>255</v>
      </c>
      <c r="M423" s="49" t="s">
        <v>3642</v>
      </c>
      <c r="N423" s="49" t="s">
        <v>3762</v>
      </c>
    </row>
    <row r="424" spans="1:14" ht="15" customHeight="1" x14ac:dyDescent="0.25">
      <c r="A424" s="49">
        <v>423</v>
      </c>
      <c r="B424" s="62">
        <v>43866.725092592591</v>
      </c>
      <c r="C424" s="49" t="s">
        <v>200</v>
      </c>
      <c r="D424" s="49" t="s">
        <v>346</v>
      </c>
      <c r="E424" s="49" t="s">
        <v>695</v>
      </c>
      <c r="F424" s="49" t="s">
        <v>1303</v>
      </c>
      <c r="G424" s="49" t="s">
        <v>2569</v>
      </c>
      <c r="H424" s="49" t="e">
        <v>#VALUE!</v>
      </c>
      <c r="I424" s="49">
        <v>0</v>
      </c>
      <c r="J424" s="49" t="s">
        <v>82</v>
      </c>
      <c r="K424" s="276">
        <v>43866</v>
      </c>
      <c r="L424" s="49" t="s">
        <v>255</v>
      </c>
      <c r="M424" s="49" t="s">
        <v>348</v>
      </c>
      <c r="N424" s="49" t="s">
        <v>3762</v>
      </c>
    </row>
    <row r="425" spans="1:14" ht="15" customHeight="1" x14ac:dyDescent="0.25">
      <c r="A425" s="49">
        <v>424</v>
      </c>
      <c r="B425" s="62">
        <v>43866.724861111114</v>
      </c>
      <c r="C425" s="49" t="s">
        <v>263</v>
      </c>
      <c r="D425" s="49" t="s">
        <v>937</v>
      </c>
      <c r="E425" s="49" t="s">
        <v>695</v>
      </c>
      <c r="F425" s="49" t="s">
        <v>974</v>
      </c>
      <c r="G425" s="49" t="s">
        <v>2570</v>
      </c>
      <c r="H425" s="49" t="e">
        <v>#VALUE!</v>
      </c>
      <c r="I425" s="49">
        <v>0</v>
      </c>
      <c r="J425" s="49" t="s">
        <v>254</v>
      </c>
      <c r="K425" s="276">
        <v>43866</v>
      </c>
      <c r="L425" s="49" t="s">
        <v>255</v>
      </c>
      <c r="M425" s="49" t="s">
        <v>3581</v>
      </c>
      <c r="N425" s="49" t="s">
        <v>3762</v>
      </c>
    </row>
    <row r="426" spans="1:14" ht="15" customHeight="1" x14ac:dyDescent="0.25">
      <c r="A426" s="49">
        <v>425</v>
      </c>
      <c r="B426" s="62">
        <v>43866.729120370372</v>
      </c>
      <c r="C426" s="49" t="s">
        <v>295</v>
      </c>
      <c r="D426" s="49" t="s">
        <v>1296</v>
      </c>
      <c r="E426" s="49" t="s">
        <v>1304</v>
      </c>
      <c r="F426" s="49" t="s">
        <v>1305</v>
      </c>
      <c r="G426" s="49" t="s">
        <v>2571</v>
      </c>
      <c r="H426" s="49" t="e">
        <v>#VALUE!</v>
      </c>
      <c r="I426" s="49">
        <v>0</v>
      </c>
      <c r="J426" s="49" t="s">
        <v>278</v>
      </c>
      <c r="K426" s="276">
        <v>43866</v>
      </c>
      <c r="L426" s="49" t="s">
        <v>255</v>
      </c>
      <c r="M426" s="49" t="s">
        <v>255</v>
      </c>
      <c r="N426" s="49" t="s">
        <v>3762</v>
      </c>
    </row>
    <row r="427" spans="1:14" ht="15" customHeight="1" x14ac:dyDescent="0.25">
      <c r="A427" s="49">
        <v>426</v>
      </c>
      <c r="B427" s="62">
        <v>43866.732060185182</v>
      </c>
      <c r="C427" s="49" t="s">
        <v>263</v>
      </c>
      <c r="D427" s="49" t="s">
        <v>1306</v>
      </c>
      <c r="E427" s="49" t="s">
        <v>695</v>
      </c>
      <c r="F427" s="49" t="s">
        <v>1307</v>
      </c>
      <c r="G427" s="49" t="s">
        <v>2572</v>
      </c>
      <c r="H427" s="49" t="e">
        <v>#VALUE!</v>
      </c>
      <c r="I427" s="49">
        <v>0</v>
      </c>
      <c r="J427" s="49" t="s">
        <v>254</v>
      </c>
      <c r="K427" s="276">
        <v>43866</v>
      </c>
      <c r="L427" s="49" t="s">
        <v>255</v>
      </c>
      <c r="M427" s="49" t="s">
        <v>2141</v>
      </c>
      <c r="N427" s="49" t="s">
        <v>3762</v>
      </c>
    </row>
    <row r="428" spans="1:14" ht="15" customHeight="1" x14ac:dyDescent="0.25">
      <c r="A428" s="49">
        <v>427</v>
      </c>
      <c r="B428" s="62">
        <v>43866.735775462963</v>
      </c>
      <c r="C428" s="49" t="s">
        <v>263</v>
      </c>
      <c r="D428" s="49" t="s">
        <v>1310</v>
      </c>
      <c r="E428" s="49" t="s">
        <v>695</v>
      </c>
      <c r="F428" s="49" t="s">
        <v>1180</v>
      </c>
      <c r="G428" s="49" t="s">
        <v>2573</v>
      </c>
      <c r="H428" s="49" t="e">
        <v>#VALUE!</v>
      </c>
      <c r="I428" s="49">
        <v>0</v>
      </c>
      <c r="J428" s="49" t="s">
        <v>254</v>
      </c>
      <c r="K428" s="276">
        <v>43866</v>
      </c>
      <c r="L428" s="49" t="s">
        <v>255</v>
      </c>
      <c r="M428" s="49" t="s">
        <v>3643</v>
      </c>
      <c r="N428" s="49" t="s">
        <v>3762</v>
      </c>
    </row>
    <row r="429" spans="1:14" ht="15" customHeight="1" x14ac:dyDescent="0.25">
      <c r="A429" s="49">
        <v>428</v>
      </c>
      <c r="B429" s="62">
        <v>43866.737673611111</v>
      </c>
      <c r="C429" s="49" t="s">
        <v>295</v>
      </c>
      <c r="D429" s="49" t="s">
        <v>1308</v>
      </c>
      <c r="E429" s="49" t="s">
        <v>1309</v>
      </c>
      <c r="F429" s="49" t="s">
        <v>1305</v>
      </c>
      <c r="G429" s="49" t="s">
        <v>2574</v>
      </c>
      <c r="H429" s="49" t="e">
        <v>#VALUE!</v>
      </c>
      <c r="I429" s="49">
        <v>0</v>
      </c>
      <c r="J429" s="49" t="s">
        <v>278</v>
      </c>
      <c r="K429" s="276">
        <v>43866</v>
      </c>
      <c r="L429" s="49" t="s">
        <v>255</v>
      </c>
      <c r="M429" s="49" t="s">
        <v>255</v>
      </c>
      <c r="N429" s="49" t="s">
        <v>3762</v>
      </c>
    </row>
    <row r="430" spans="1:14" ht="15" customHeight="1" x14ac:dyDescent="0.25">
      <c r="A430" s="49">
        <v>429</v>
      </c>
      <c r="B430" s="62">
        <v>43866.746967592589</v>
      </c>
      <c r="C430" s="49" t="s">
        <v>163</v>
      </c>
      <c r="D430" s="49" t="s">
        <v>695</v>
      </c>
      <c r="F430" s="49" t="s">
        <v>1202</v>
      </c>
      <c r="G430" s="49" t="s">
        <v>2575</v>
      </c>
      <c r="H430" s="49" t="e">
        <v>#VALUE!</v>
      </c>
      <c r="I430" s="49">
        <v>0</v>
      </c>
      <c r="J430" s="49" t="s">
        <v>82</v>
      </c>
      <c r="K430" s="276">
        <v>43866</v>
      </c>
      <c r="L430" s="49" t="s">
        <v>255</v>
      </c>
      <c r="M430" s="49" t="s">
        <v>342</v>
      </c>
      <c r="N430" s="49" t="s">
        <v>3762</v>
      </c>
    </row>
    <row r="431" spans="1:14" ht="15" customHeight="1" x14ac:dyDescent="0.25">
      <c r="A431" s="49">
        <v>430</v>
      </c>
      <c r="B431" s="62">
        <v>43866.749050925922</v>
      </c>
      <c r="C431" s="49" t="s">
        <v>295</v>
      </c>
      <c r="D431" s="49" t="s">
        <v>1308</v>
      </c>
      <c r="E431" s="49" t="s">
        <v>1312</v>
      </c>
      <c r="F431" s="49" t="s">
        <v>1305</v>
      </c>
      <c r="G431" s="49" t="s">
        <v>2576</v>
      </c>
      <c r="H431" s="49" t="e">
        <v>#VALUE!</v>
      </c>
      <c r="I431" s="49">
        <v>0</v>
      </c>
      <c r="J431" s="49" t="s">
        <v>278</v>
      </c>
      <c r="K431" s="276">
        <v>43866</v>
      </c>
      <c r="L431" s="49" t="s">
        <v>255</v>
      </c>
      <c r="M431" s="49" t="s">
        <v>255</v>
      </c>
      <c r="N431" s="49" t="s">
        <v>3762</v>
      </c>
    </row>
    <row r="432" spans="1:14" ht="15" customHeight="1" x14ac:dyDescent="0.25">
      <c r="A432" s="49">
        <v>431</v>
      </c>
      <c r="B432" s="62">
        <v>43866.756041666667</v>
      </c>
      <c r="C432" s="49" t="s">
        <v>323</v>
      </c>
      <c r="D432" s="49" t="s">
        <v>871</v>
      </c>
      <c r="E432" s="49" t="s">
        <v>695</v>
      </c>
      <c r="F432" s="49" t="s">
        <v>1250</v>
      </c>
      <c r="G432" s="49" t="s">
        <v>2577</v>
      </c>
      <c r="H432" s="49" t="e">
        <v>#VALUE!</v>
      </c>
      <c r="I432" s="49">
        <v>0</v>
      </c>
      <c r="J432" s="49" t="s">
        <v>254</v>
      </c>
      <c r="K432" s="276">
        <v>43866</v>
      </c>
      <c r="L432" s="49" t="s">
        <v>255</v>
      </c>
      <c r="M432" s="49" t="s">
        <v>3608</v>
      </c>
      <c r="N432" s="49" t="s">
        <v>3762</v>
      </c>
    </row>
    <row r="433" spans="1:14" ht="15" customHeight="1" x14ac:dyDescent="0.25">
      <c r="A433" s="49">
        <v>432</v>
      </c>
      <c r="B433" s="62">
        <v>43866.759270833332</v>
      </c>
      <c r="C433" s="49" t="s">
        <v>261</v>
      </c>
      <c r="D433" s="49" t="s">
        <v>1121</v>
      </c>
      <c r="E433" s="49" t="s">
        <v>1117</v>
      </c>
      <c r="F433" s="49" t="s">
        <v>1313</v>
      </c>
      <c r="G433" s="49" t="s">
        <v>2578</v>
      </c>
      <c r="H433" s="49" t="e">
        <v>#VALUE!</v>
      </c>
      <c r="I433" s="49">
        <v>0</v>
      </c>
      <c r="J433" s="49" t="s">
        <v>254</v>
      </c>
      <c r="K433" s="276">
        <v>43866</v>
      </c>
      <c r="L433" s="49" t="s">
        <v>255</v>
      </c>
      <c r="M433" s="49" t="s">
        <v>3625</v>
      </c>
      <c r="N433" s="49" t="s">
        <v>3762</v>
      </c>
    </row>
    <row r="434" spans="1:14" ht="15" customHeight="1" x14ac:dyDescent="0.25">
      <c r="A434" s="49">
        <v>433</v>
      </c>
      <c r="B434" s="62">
        <v>43866.761458333334</v>
      </c>
      <c r="C434" s="49" t="s">
        <v>323</v>
      </c>
      <c r="D434" s="49" t="s">
        <v>978</v>
      </c>
      <c r="E434" s="49" t="s">
        <v>791</v>
      </c>
      <c r="F434" s="49" t="s">
        <v>1243</v>
      </c>
      <c r="G434" s="49" t="s">
        <v>2579</v>
      </c>
      <c r="H434" s="49" t="e">
        <v>#VALUE!</v>
      </c>
      <c r="I434" s="49">
        <v>0</v>
      </c>
      <c r="J434" s="49" t="s">
        <v>254</v>
      </c>
      <c r="K434" s="276">
        <v>43866</v>
      </c>
      <c r="L434" s="49" t="s">
        <v>255</v>
      </c>
      <c r="M434" s="49" t="s">
        <v>3621</v>
      </c>
      <c r="N434" s="49" t="s">
        <v>3762</v>
      </c>
    </row>
    <row r="435" spans="1:14" ht="15" customHeight="1" x14ac:dyDescent="0.25">
      <c r="A435" s="49">
        <v>434</v>
      </c>
      <c r="B435" s="62">
        <v>43866.768518518518</v>
      </c>
      <c r="C435" s="49" t="s">
        <v>290</v>
      </c>
      <c r="D435" s="49" t="s">
        <v>1172</v>
      </c>
      <c r="E435" s="49" t="s">
        <v>791</v>
      </c>
      <c r="F435" s="49" t="s">
        <v>1173</v>
      </c>
      <c r="G435" s="49" t="s">
        <v>2580</v>
      </c>
      <c r="H435" s="49" t="e">
        <v>#VALUE!</v>
      </c>
      <c r="I435" s="49">
        <v>0</v>
      </c>
      <c r="J435" s="49" t="s">
        <v>254</v>
      </c>
      <c r="K435" s="276">
        <v>43866</v>
      </c>
      <c r="L435" s="49" t="s">
        <v>255</v>
      </c>
      <c r="M435" s="49" t="s">
        <v>3646</v>
      </c>
      <c r="N435" s="49" t="s">
        <v>3762</v>
      </c>
    </row>
    <row r="436" spans="1:14" ht="15" customHeight="1" x14ac:dyDescent="0.25">
      <c r="A436" s="49">
        <v>435</v>
      </c>
      <c r="B436" s="62">
        <v>43866.773831018516</v>
      </c>
      <c r="C436" s="49" t="s">
        <v>295</v>
      </c>
      <c r="D436" s="49" t="s">
        <v>1283</v>
      </c>
      <c r="E436" s="49" t="s">
        <v>874</v>
      </c>
      <c r="F436" s="49" t="s">
        <v>1314</v>
      </c>
      <c r="G436" s="49" t="s">
        <v>2581</v>
      </c>
      <c r="H436" s="49" t="s">
        <v>3419</v>
      </c>
      <c r="I436" s="49">
        <v>2</v>
      </c>
      <c r="J436" s="49" t="s">
        <v>278</v>
      </c>
      <c r="K436" s="276">
        <v>43866</v>
      </c>
      <c r="L436" s="49" t="s">
        <v>3525</v>
      </c>
      <c r="M436" s="49" t="s">
        <v>3659</v>
      </c>
      <c r="N436" s="49" t="s">
        <v>3762</v>
      </c>
    </row>
    <row r="437" spans="1:14" ht="15" customHeight="1" x14ac:dyDescent="0.25">
      <c r="A437" s="49">
        <v>436</v>
      </c>
      <c r="B437" s="62">
        <v>43866.774722222224</v>
      </c>
      <c r="C437" s="49" t="s">
        <v>261</v>
      </c>
      <c r="D437" s="49" t="s">
        <v>1315</v>
      </c>
      <c r="E437" s="49" t="s">
        <v>695</v>
      </c>
      <c r="F437" s="49" t="s">
        <v>1316</v>
      </c>
      <c r="G437" s="49" t="s">
        <v>2582</v>
      </c>
      <c r="H437" s="49" t="e">
        <v>#VALUE!</v>
      </c>
      <c r="I437" s="49">
        <v>0</v>
      </c>
      <c r="J437" s="49" t="s">
        <v>254</v>
      </c>
      <c r="K437" s="276">
        <v>43866</v>
      </c>
      <c r="L437" s="49" t="s">
        <v>255</v>
      </c>
      <c r="M437" s="49" t="s">
        <v>3661</v>
      </c>
      <c r="N437" s="49" t="s">
        <v>3762</v>
      </c>
    </row>
    <row r="438" spans="1:14" ht="15" customHeight="1" x14ac:dyDescent="0.25">
      <c r="A438" s="49">
        <v>437</v>
      </c>
      <c r="B438" s="62">
        <v>43866.775405092594</v>
      </c>
      <c r="C438" s="49" t="s">
        <v>200</v>
      </c>
      <c r="D438" s="49" t="s">
        <v>1221</v>
      </c>
      <c r="E438" s="49" t="s">
        <v>695</v>
      </c>
      <c r="F438" s="49" t="s">
        <v>1317</v>
      </c>
      <c r="G438" s="49" t="s">
        <v>2583</v>
      </c>
      <c r="H438" s="49" t="s">
        <v>3420</v>
      </c>
      <c r="I438" s="49">
        <v>4.5</v>
      </c>
      <c r="J438" s="49" t="s">
        <v>82</v>
      </c>
      <c r="K438" s="276">
        <v>43866</v>
      </c>
      <c r="L438" s="49" t="s">
        <v>3526</v>
      </c>
      <c r="M438" s="49" t="s">
        <v>3654</v>
      </c>
      <c r="N438" s="49" t="s">
        <v>3762</v>
      </c>
    </row>
    <row r="439" spans="1:14" ht="15" customHeight="1" x14ac:dyDescent="0.25">
      <c r="A439" s="49">
        <v>438</v>
      </c>
      <c r="B439" s="62">
        <v>43866.776469907411</v>
      </c>
      <c r="C439" s="49" t="s">
        <v>284</v>
      </c>
      <c r="D439" s="49" t="s">
        <v>1293</v>
      </c>
      <c r="E439" s="49" t="s">
        <v>695</v>
      </c>
      <c r="F439" s="49" t="s">
        <v>1294</v>
      </c>
      <c r="G439" s="49" t="s">
        <v>2584</v>
      </c>
      <c r="H439" s="49" t="e">
        <v>#VALUE!</v>
      </c>
      <c r="I439" s="49">
        <v>0</v>
      </c>
      <c r="J439" s="49" t="s">
        <v>278</v>
      </c>
      <c r="K439" s="276">
        <v>43866</v>
      </c>
      <c r="L439" s="49" t="s">
        <v>255</v>
      </c>
      <c r="M439" s="49" t="s">
        <v>3637</v>
      </c>
      <c r="N439" s="49" t="s">
        <v>3762</v>
      </c>
    </row>
    <row r="440" spans="1:14" ht="15" customHeight="1" x14ac:dyDescent="0.25">
      <c r="A440" s="49">
        <v>439</v>
      </c>
      <c r="B440" s="62">
        <v>43866.777118055557</v>
      </c>
      <c r="C440" s="49" t="s">
        <v>290</v>
      </c>
      <c r="D440" s="49" t="s">
        <v>1172</v>
      </c>
      <c r="E440" s="49" t="s">
        <v>791</v>
      </c>
      <c r="F440" s="49" t="s">
        <v>1173</v>
      </c>
      <c r="G440" s="49" t="s">
        <v>2585</v>
      </c>
      <c r="H440" s="49" t="e">
        <v>#VALUE!</v>
      </c>
      <c r="I440" s="49">
        <v>0</v>
      </c>
      <c r="J440" s="49" t="s">
        <v>254</v>
      </c>
      <c r="K440" s="276">
        <v>43866</v>
      </c>
      <c r="L440" s="49" t="s">
        <v>255</v>
      </c>
      <c r="M440" s="49" t="s">
        <v>3646</v>
      </c>
      <c r="N440" s="49" t="s">
        <v>3762</v>
      </c>
    </row>
    <row r="441" spans="1:14" ht="15" customHeight="1" x14ac:dyDescent="0.25">
      <c r="A441" s="49">
        <v>440</v>
      </c>
      <c r="B441" s="62">
        <v>43866.778854166667</v>
      </c>
      <c r="C441" s="49" t="s">
        <v>165</v>
      </c>
      <c r="D441" s="49" t="s">
        <v>287</v>
      </c>
      <c r="E441" s="49" t="s">
        <v>695</v>
      </c>
      <c r="F441" s="49" t="s">
        <v>1318</v>
      </c>
      <c r="G441" s="49" t="s">
        <v>2586</v>
      </c>
      <c r="H441" s="49" t="s">
        <v>3370</v>
      </c>
      <c r="I441" s="49">
        <v>7</v>
      </c>
      <c r="J441" s="49" t="s">
        <v>82</v>
      </c>
      <c r="K441" s="276">
        <v>43866</v>
      </c>
      <c r="L441" s="49" t="s">
        <v>276</v>
      </c>
      <c r="M441" s="49" t="s">
        <v>3636</v>
      </c>
      <c r="N441" s="49" t="s">
        <v>3762</v>
      </c>
    </row>
    <row r="442" spans="1:14" ht="15" customHeight="1" x14ac:dyDescent="0.25">
      <c r="A442" s="49">
        <v>441</v>
      </c>
      <c r="B442" s="62">
        <v>43866.781886574077</v>
      </c>
      <c r="C442" s="49" t="s">
        <v>182</v>
      </c>
      <c r="D442" s="49" t="s">
        <v>1195</v>
      </c>
      <c r="E442" s="49" t="s">
        <v>695</v>
      </c>
      <c r="F442" s="49" t="s">
        <v>1319</v>
      </c>
      <c r="G442" s="49" t="s">
        <v>2587</v>
      </c>
      <c r="H442" s="49" t="s">
        <v>3421</v>
      </c>
      <c r="I442" s="49">
        <v>1.5</v>
      </c>
      <c r="J442" s="49" t="s">
        <v>82</v>
      </c>
      <c r="K442" s="276">
        <v>43866</v>
      </c>
      <c r="L442" s="49" t="s">
        <v>3527</v>
      </c>
      <c r="M442" s="49" t="s">
        <v>3651</v>
      </c>
      <c r="N442" s="49" t="s">
        <v>3762</v>
      </c>
    </row>
    <row r="443" spans="1:14" ht="15" customHeight="1" x14ac:dyDescent="0.25">
      <c r="A443" s="49">
        <v>442</v>
      </c>
      <c r="B443" s="62">
        <v>43866.782569444447</v>
      </c>
      <c r="C443" s="49" t="s">
        <v>211</v>
      </c>
      <c r="D443" s="49" t="s">
        <v>995</v>
      </c>
      <c r="E443" s="49" t="s">
        <v>695</v>
      </c>
      <c r="F443" s="49" t="s">
        <v>1320</v>
      </c>
      <c r="G443" s="49" t="s">
        <v>2588</v>
      </c>
      <c r="H443" s="49" t="s">
        <v>3403</v>
      </c>
      <c r="I443" s="49">
        <v>8</v>
      </c>
      <c r="J443" s="49" t="s">
        <v>82</v>
      </c>
      <c r="K443" s="276">
        <v>43866</v>
      </c>
      <c r="L443" s="49" t="s">
        <v>3514</v>
      </c>
      <c r="M443" s="49" t="s">
        <v>3624</v>
      </c>
      <c r="N443" s="49" t="s">
        <v>3762</v>
      </c>
    </row>
    <row r="444" spans="1:14" ht="15" customHeight="1" x14ac:dyDescent="0.25">
      <c r="A444" s="49">
        <v>443</v>
      </c>
      <c r="B444" s="62">
        <v>43866.783043981479</v>
      </c>
      <c r="C444" s="49" t="s">
        <v>182</v>
      </c>
      <c r="D444" s="49" t="s">
        <v>1240</v>
      </c>
      <c r="E444" s="49" t="s">
        <v>1321</v>
      </c>
      <c r="F444" s="49" t="s">
        <v>1322</v>
      </c>
      <c r="G444" s="49" t="s">
        <v>2589</v>
      </c>
      <c r="H444" s="49" t="s">
        <v>3422</v>
      </c>
      <c r="I444" s="49">
        <v>3</v>
      </c>
      <c r="J444" s="49" t="s">
        <v>82</v>
      </c>
      <c r="K444" s="276">
        <v>43866</v>
      </c>
      <c r="L444" s="49" t="s">
        <v>3528</v>
      </c>
      <c r="M444" s="49" t="s">
        <v>3645</v>
      </c>
      <c r="N444" s="49" t="s">
        <v>3762</v>
      </c>
    </row>
    <row r="445" spans="1:14" ht="15" customHeight="1" x14ac:dyDescent="0.25">
      <c r="A445" s="49">
        <v>444</v>
      </c>
      <c r="B445" s="62">
        <v>43866.78396990741</v>
      </c>
      <c r="C445" s="49" t="s">
        <v>166</v>
      </c>
      <c r="D445" s="49" t="s">
        <v>927</v>
      </c>
      <c r="E445" s="49" t="s">
        <v>928</v>
      </c>
      <c r="F445" s="49" t="s">
        <v>1193</v>
      </c>
      <c r="G445" s="49" t="s">
        <v>2590</v>
      </c>
      <c r="H445" s="49" t="s">
        <v>3377</v>
      </c>
      <c r="I445" s="49">
        <v>8</v>
      </c>
      <c r="J445" s="49" t="s">
        <v>82</v>
      </c>
      <c r="K445" s="276">
        <v>43866</v>
      </c>
      <c r="L445" s="49" t="s">
        <v>301</v>
      </c>
      <c r="M445" s="49" t="s">
        <v>302</v>
      </c>
      <c r="N445" s="49" t="s">
        <v>3762</v>
      </c>
    </row>
    <row r="446" spans="1:14" ht="15" customHeight="1" x14ac:dyDescent="0.25">
      <c r="A446" s="49">
        <v>445</v>
      </c>
      <c r="B446" s="62">
        <v>43866.783715277779</v>
      </c>
      <c r="C446" s="49" t="s">
        <v>179</v>
      </c>
      <c r="D446" s="49" t="s">
        <v>646</v>
      </c>
      <c r="E446" s="49" t="s">
        <v>817</v>
      </c>
      <c r="F446" s="49" t="s">
        <v>1287</v>
      </c>
      <c r="G446" s="49" t="s">
        <v>2591</v>
      </c>
      <c r="H446" s="49" t="s">
        <v>3370</v>
      </c>
      <c r="I446" s="49">
        <v>11</v>
      </c>
      <c r="J446" s="49" t="s">
        <v>82</v>
      </c>
      <c r="K446" s="276">
        <v>43866</v>
      </c>
      <c r="L446" s="49" t="s">
        <v>276</v>
      </c>
      <c r="M446" s="49" t="s">
        <v>3651</v>
      </c>
      <c r="N446" s="49" t="s">
        <v>3762</v>
      </c>
    </row>
    <row r="447" spans="1:14" ht="15" customHeight="1" x14ac:dyDescent="0.25">
      <c r="A447" s="49">
        <v>446</v>
      </c>
      <c r="B447" s="62">
        <v>43866.78633101852</v>
      </c>
      <c r="C447" s="49" t="s">
        <v>198</v>
      </c>
      <c r="D447" s="49" t="s">
        <v>1143</v>
      </c>
      <c r="E447" s="49" t="s">
        <v>695</v>
      </c>
      <c r="F447" s="49" t="s">
        <v>1290</v>
      </c>
      <c r="G447" s="49" t="s">
        <v>2592</v>
      </c>
      <c r="H447" s="49" t="e">
        <v>#VALUE!</v>
      </c>
      <c r="I447" s="49">
        <v>0</v>
      </c>
      <c r="J447" s="49" t="s">
        <v>82</v>
      </c>
      <c r="K447" s="276">
        <v>43866</v>
      </c>
      <c r="L447" s="49" t="s">
        <v>255</v>
      </c>
      <c r="M447" s="49" t="s">
        <v>3641</v>
      </c>
      <c r="N447" s="49" t="s">
        <v>3762</v>
      </c>
    </row>
    <row r="448" spans="1:14" ht="15" customHeight="1" x14ac:dyDescent="0.25">
      <c r="A448" s="49">
        <v>447</v>
      </c>
      <c r="B448" s="62">
        <v>43866.78869212963</v>
      </c>
      <c r="C448" s="49" t="s">
        <v>275</v>
      </c>
      <c r="D448" s="49" t="s">
        <v>327</v>
      </c>
      <c r="E448" s="49" t="s">
        <v>695</v>
      </c>
      <c r="F448" s="49" t="s">
        <v>1323</v>
      </c>
      <c r="G448" s="49" t="s">
        <v>2593</v>
      </c>
      <c r="H448" s="49" t="s">
        <v>3404</v>
      </c>
      <c r="I448" s="49">
        <v>6</v>
      </c>
      <c r="J448" s="49" t="s">
        <v>82</v>
      </c>
      <c r="K448" s="276">
        <v>43866</v>
      </c>
      <c r="L448" s="49" t="s">
        <v>332</v>
      </c>
      <c r="M448" s="49" t="s">
        <v>328</v>
      </c>
      <c r="N448" s="49" t="s">
        <v>3762</v>
      </c>
    </row>
    <row r="449" spans="1:14" ht="15" customHeight="1" x14ac:dyDescent="0.25">
      <c r="A449" s="49">
        <v>448</v>
      </c>
      <c r="B449" s="62">
        <v>43866.789571759262</v>
      </c>
      <c r="C449" s="49" t="s">
        <v>167</v>
      </c>
      <c r="D449" s="63" t="s">
        <v>1324</v>
      </c>
      <c r="E449" s="49" t="s">
        <v>1122</v>
      </c>
      <c r="F449" s="49" t="s">
        <v>1325</v>
      </c>
      <c r="G449" s="49" t="s">
        <v>2594</v>
      </c>
      <c r="H449" s="49" t="s">
        <v>3401</v>
      </c>
      <c r="I449" s="49">
        <v>5</v>
      </c>
      <c r="J449" s="49" t="s">
        <v>82</v>
      </c>
      <c r="K449" s="276">
        <v>43866</v>
      </c>
      <c r="L449" s="49" t="s">
        <v>3512</v>
      </c>
      <c r="M449" s="49" t="s">
        <v>3622</v>
      </c>
      <c r="N449" s="49" t="s">
        <v>3762</v>
      </c>
    </row>
    <row r="450" spans="1:14" ht="15" customHeight="1" x14ac:dyDescent="0.25">
      <c r="A450" s="49">
        <v>449</v>
      </c>
      <c r="B450" s="62">
        <v>43866.792268518519</v>
      </c>
      <c r="C450" s="49" t="s">
        <v>256</v>
      </c>
      <c r="D450" s="49" t="s">
        <v>1168</v>
      </c>
      <c r="E450" s="49" t="s">
        <v>695</v>
      </c>
      <c r="F450" s="49" t="s">
        <v>1326</v>
      </c>
      <c r="G450" s="49" t="s">
        <v>2595</v>
      </c>
      <c r="H450" s="49" t="e">
        <v>#VALUE!</v>
      </c>
      <c r="I450" s="49">
        <v>0</v>
      </c>
      <c r="J450" s="49" t="s">
        <v>254</v>
      </c>
      <c r="K450" s="276">
        <v>43866</v>
      </c>
      <c r="L450" s="49" t="s">
        <v>255</v>
      </c>
      <c r="M450" s="49" t="s">
        <v>3647</v>
      </c>
      <c r="N450" s="49" t="s">
        <v>3762</v>
      </c>
    </row>
    <row r="451" spans="1:14" ht="15" customHeight="1" x14ac:dyDescent="0.25">
      <c r="A451" s="49">
        <v>450</v>
      </c>
      <c r="B451" s="62">
        <v>43866.792847222219</v>
      </c>
      <c r="C451" s="49" t="s">
        <v>784</v>
      </c>
      <c r="D451" s="49" t="s">
        <v>1234</v>
      </c>
      <c r="E451" s="49" t="s">
        <v>695</v>
      </c>
      <c r="F451" s="49" t="s">
        <v>1327</v>
      </c>
      <c r="G451" s="49" t="s">
        <v>2596</v>
      </c>
      <c r="H451" s="49" t="s">
        <v>3423</v>
      </c>
      <c r="I451" s="49">
        <v>7</v>
      </c>
      <c r="J451" s="49" t="e">
        <v>#N/A</v>
      </c>
      <c r="K451" s="276">
        <v>43866</v>
      </c>
      <c r="L451" s="49" t="s">
        <v>237</v>
      </c>
      <c r="M451" s="49" t="s">
        <v>3657</v>
      </c>
      <c r="N451" s="49" t="s">
        <v>3762</v>
      </c>
    </row>
    <row r="452" spans="1:14" ht="15" customHeight="1" x14ac:dyDescent="0.25">
      <c r="A452" s="49">
        <v>451</v>
      </c>
      <c r="B452" s="62">
        <v>43866.792731481481</v>
      </c>
      <c r="C452" s="49" t="s">
        <v>157</v>
      </c>
      <c r="D452" s="49" t="s">
        <v>598</v>
      </c>
      <c r="E452" s="49" t="s">
        <v>695</v>
      </c>
      <c r="F452" s="49" t="s">
        <v>1197</v>
      </c>
      <c r="G452" s="49" t="s">
        <v>2597</v>
      </c>
      <c r="H452" s="49" t="s">
        <v>3378</v>
      </c>
      <c r="I452" s="49">
        <v>7.5</v>
      </c>
      <c r="J452" s="49" t="s">
        <v>82</v>
      </c>
      <c r="K452" s="276">
        <v>43866</v>
      </c>
      <c r="L452" s="49" t="s">
        <v>608</v>
      </c>
      <c r="M452" s="49" t="s">
        <v>607</v>
      </c>
      <c r="N452" s="49" t="s">
        <v>3762</v>
      </c>
    </row>
    <row r="453" spans="1:14" ht="15" customHeight="1" x14ac:dyDescent="0.25">
      <c r="A453" s="49">
        <v>452</v>
      </c>
      <c r="B453" s="62">
        <v>43866.798148148147</v>
      </c>
      <c r="C453" s="49" t="s">
        <v>196</v>
      </c>
      <c r="D453" s="49" t="s">
        <v>1227</v>
      </c>
      <c r="E453" s="49" t="s">
        <v>695</v>
      </c>
      <c r="F453" s="49" t="s">
        <v>1328</v>
      </c>
      <c r="G453" s="49" t="s">
        <v>2598</v>
      </c>
      <c r="H453" s="49" t="s">
        <v>3370</v>
      </c>
      <c r="I453" s="49">
        <v>2.5</v>
      </c>
      <c r="J453" s="49" t="s">
        <v>82</v>
      </c>
      <c r="K453" s="276">
        <v>43866</v>
      </c>
      <c r="L453" s="49" t="s">
        <v>276</v>
      </c>
      <c r="M453" s="49" t="s">
        <v>3656</v>
      </c>
      <c r="N453" s="49" t="s">
        <v>3762</v>
      </c>
    </row>
    <row r="454" spans="1:14" ht="15" customHeight="1" x14ac:dyDescent="0.25">
      <c r="A454" s="49">
        <v>453</v>
      </c>
      <c r="B454" s="62">
        <v>43866.802384259259</v>
      </c>
      <c r="C454" s="49" t="s">
        <v>277</v>
      </c>
      <c r="D454" s="49" t="s">
        <v>1139</v>
      </c>
      <c r="E454" s="49" t="s">
        <v>695</v>
      </c>
      <c r="F454" s="49" t="s">
        <v>1329</v>
      </c>
      <c r="G454" s="49" t="s">
        <v>2599</v>
      </c>
      <c r="H454" s="49" t="s">
        <v>3424</v>
      </c>
      <c r="I454" s="49">
        <v>5</v>
      </c>
      <c r="J454" s="49" t="s">
        <v>278</v>
      </c>
      <c r="K454" s="276">
        <v>43866</v>
      </c>
      <c r="L454" s="49" t="s">
        <v>3529</v>
      </c>
      <c r="M454" s="49" t="s">
        <v>3640</v>
      </c>
      <c r="N454" s="49" t="s">
        <v>3762</v>
      </c>
    </row>
    <row r="455" spans="1:14" ht="15" customHeight="1" x14ac:dyDescent="0.25">
      <c r="A455" s="49">
        <v>454</v>
      </c>
      <c r="B455" s="62">
        <v>43866.809224537035</v>
      </c>
      <c r="C455" s="49" t="s">
        <v>133</v>
      </c>
      <c r="D455" s="49" t="s">
        <v>764</v>
      </c>
      <c r="E455" s="49" t="s">
        <v>1001</v>
      </c>
      <c r="F455" s="49" t="s">
        <v>1220</v>
      </c>
      <c r="G455" s="49" t="s">
        <v>2600</v>
      </c>
      <c r="H455" s="49" t="s">
        <v>3384</v>
      </c>
      <c r="I455" s="49">
        <v>8</v>
      </c>
      <c r="J455" s="49" t="s">
        <v>82</v>
      </c>
      <c r="K455" s="276">
        <v>43866</v>
      </c>
      <c r="L455" s="49" t="s">
        <v>294</v>
      </c>
      <c r="M455" s="49" t="s">
        <v>606</v>
      </c>
      <c r="N455" s="49" t="s">
        <v>3762</v>
      </c>
    </row>
    <row r="456" spans="1:14" ht="15" customHeight="1" x14ac:dyDescent="0.25">
      <c r="A456" s="49">
        <v>455</v>
      </c>
      <c r="B456" s="62">
        <v>43866.812557870369</v>
      </c>
      <c r="C456" s="49" t="s">
        <v>206</v>
      </c>
      <c r="D456" s="49" t="s">
        <v>306</v>
      </c>
      <c r="E456" s="49" t="s">
        <v>695</v>
      </c>
      <c r="F456" s="49" t="s">
        <v>1331</v>
      </c>
      <c r="G456" s="49" t="s">
        <v>2601</v>
      </c>
      <c r="H456" s="49" t="s">
        <v>3425</v>
      </c>
      <c r="I456" s="49">
        <v>5</v>
      </c>
      <c r="J456" s="49" t="s">
        <v>82</v>
      </c>
      <c r="K456" s="276">
        <v>43866</v>
      </c>
      <c r="L456" s="49" t="s">
        <v>298</v>
      </c>
      <c r="M456" s="49" t="s">
        <v>3650</v>
      </c>
      <c r="N456" s="49" t="s">
        <v>3762</v>
      </c>
    </row>
    <row r="457" spans="1:14" ht="15" customHeight="1" x14ac:dyDescent="0.25">
      <c r="A457" s="49">
        <v>456</v>
      </c>
      <c r="B457" s="62">
        <v>43866.812465277777</v>
      </c>
      <c r="C457" s="49" t="s">
        <v>213</v>
      </c>
      <c r="D457" s="49" t="s">
        <v>1019</v>
      </c>
      <c r="E457" s="49" t="s">
        <v>695</v>
      </c>
      <c r="F457" s="49" t="s">
        <v>1332</v>
      </c>
      <c r="G457" s="49" t="s">
        <v>2602</v>
      </c>
      <c r="H457" s="49" t="s">
        <v>3397</v>
      </c>
      <c r="I457" s="49">
        <v>5</v>
      </c>
      <c r="J457" s="49" t="s">
        <v>82</v>
      </c>
      <c r="K457" s="276">
        <v>43866</v>
      </c>
      <c r="L457" s="49" t="s">
        <v>3509</v>
      </c>
      <c r="M457" s="49" t="s">
        <v>3629</v>
      </c>
      <c r="N457" s="49" t="s">
        <v>3762</v>
      </c>
    </row>
    <row r="458" spans="1:14" ht="15" customHeight="1" x14ac:dyDescent="0.25">
      <c r="A458" s="49">
        <v>457</v>
      </c>
      <c r="B458" s="62">
        <v>43866.813136574077</v>
      </c>
      <c r="C458" s="49" t="s">
        <v>209</v>
      </c>
      <c r="D458" s="49" t="s">
        <v>1025</v>
      </c>
      <c r="E458" s="49" t="s">
        <v>1333</v>
      </c>
      <c r="F458" s="49" t="s">
        <v>1334</v>
      </c>
      <c r="G458" s="49" t="s">
        <v>2603</v>
      </c>
      <c r="H458" s="49" t="s">
        <v>3426</v>
      </c>
      <c r="I458" s="49">
        <v>12</v>
      </c>
      <c r="J458" s="49" t="s">
        <v>82</v>
      </c>
      <c r="K458" s="276">
        <v>43866</v>
      </c>
      <c r="L458" s="49" t="s">
        <v>3530</v>
      </c>
      <c r="M458" s="49" t="s">
        <v>3631</v>
      </c>
      <c r="N458" s="49" t="s">
        <v>3762</v>
      </c>
    </row>
    <row r="459" spans="1:14" ht="15" customHeight="1" x14ac:dyDescent="0.25">
      <c r="A459" s="49">
        <v>458</v>
      </c>
      <c r="B459" s="62">
        <v>43866.813761574071</v>
      </c>
      <c r="C459" s="49" t="s">
        <v>134</v>
      </c>
      <c r="D459" s="49" t="s">
        <v>1016</v>
      </c>
      <c r="E459" s="49" t="s">
        <v>1335</v>
      </c>
      <c r="F459" s="49" t="s">
        <v>1205</v>
      </c>
      <c r="G459" s="49" t="s">
        <v>2604</v>
      </c>
      <c r="H459" s="49" t="s">
        <v>3407</v>
      </c>
      <c r="I459" s="49">
        <v>16</v>
      </c>
      <c r="J459" s="49" t="s">
        <v>82</v>
      </c>
      <c r="K459" s="276">
        <v>43866</v>
      </c>
      <c r="L459" s="49" t="s">
        <v>3516</v>
      </c>
      <c r="M459" s="49" t="s">
        <v>3617</v>
      </c>
      <c r="N459" s="49" t="s">
        <v>3762</v>
      </c>
    </row>
    <row r="460" spans="1:14" ht="15" customHeight="1" x14ac:dyDescent="0.25">
      <c r="A460" s="49">
        <v>459</v>
      </c>
      <c r="B460" s="62">
        <v>43866.816180555557</v>
      </c>
      <c r="C460" s="49" t="s">
        <v>162</v>
      </c>
      <c r="D460" s="49" t="s">
        <v>1336</v>
      </c>
      <c r="E460" s="49" t="s">
        <v>695</v>
      </c>
      <c r="F460" s="49" t="s">
        <v>1337</v>
      </c>
      <c r="G460" s="49" t="s">
        <v>2605</v>
      </c>
      <c r="H460" s="49" t="s">
        <v>3427</v>
      </c>
      <c r="I460" s="49">
        <v>5</v>
      </c>
      <c r="J460" s="49" t="s">
        <v>82</v>
      </c>
      <c r="K460" s="276">
        <v>43866</v>
      </c>
      <c r="L460" s="49" t="s">
        <v>344</v>
      </c>
      <c r="M460" s="49" t="s">
        <v>3635</v>
      </c>
      <c r="N460" s="49" t="s">
        <v>3762</v>
      </c>
    </row>
    <row r="461" spans="1:14" ht="15" customHeight="1" x14ac:dyDescent="0.25">
      <c r="A461" s="49">
        <v>460</v>
      </c>
      <c r="B461" s="62">
        <v>43866.821770833332</v>
      </c>
      <c r="C461" s="49" t="s">
        <v>163</v>
      </c>
      <c r="D461" s="49" t="s">
        <v>341</v>
      </c>
      <c r="E461" s="49" t="s">
        <v>1070</v>
      </c>
      <c r="F461" s="49" t="s">
        <v>1202</v>
      </c>
      <c r="G461" s="49" t="s">
        <v>2606</v>
      </c>
      <c r="H461" s="49" t="s">
        <v>3365</v>
      </c>
      <c r="I461" s="49">
        <v>7</v>
      </c>
      <c r="J461" s="49" t="s">
        <v>82</v>
      </c>
      <c r="K461" s="276">
        <v>43866</v>
      </c>
      <c r="L461" s="49" t="s">
        <v>320</v>
      </c>
      <c r="M461" s="49" t="s">
        <v>342</v>
      </c>
      <c r="N461" s="49" t="s">
        <v>3762</v>
      </c>
    </row>
    <row r="462" spans="1:14" ht="15" customHeight="1" x14ac:dyDescent="0.25">
      <c r="A462" s="49">
        <v>461</v>
      </c>
      <c r="B462" s="62">
        <v>43866.822546296295</v>
      </c>
      <c r="C462" s="49" t="s">
        <v>295</v>
      </c>
      <c r="D462" s="49" t="s">
        <v>697</v>
      </c>
      <c r="E462" s="49" t="s">
        <v>1338</v>
      </c>
      <c r="F462" s="49" t="s">
        <v>1339</v>
      </c>
      <c r="G462" s="49" t="s">
        <v>2607</v>
      </c>
      <c r="H462" s="49" t="e">
        <v>#VALUE!</v>
      </c>
      <c r="I462" s="49">
        <v>0</v>
      </c>
      <c r="J462" s="49" t="s">
        <v>278</v>
      </c>
      <c r="K462" s="276">
        <v>43866</v>
      </c>
      <c r="L462" s="49" t="s">
        <v>255</v>
      </c>
      <c r="M462" s="49" t="s">
        <v>3582</v>
      </c>
      <c r="N462" s="49" t="s">
        <v>3762</v>
      </c>
    </row>
    <row r="463" spans="1:14" ht="15" customHeight="1" x14ac:dyDescent="0.25">
      <c r="A463" s="49">
        <v>462</v>
      </c>
      <c r="B463" s="62">
        <v>43866.824270833335</v>
      </c>
      <c r="C463" s="49" t="s">
        <v>295</v>
      </c>
      <c r="D463" s="49" t="s">
        <v>1161</v>
      </c>
      <c r="E463" s="49" t="s">
        <v>1340</v>
      </c>
      <c r="F463" s="49" t="s">
        <v>1322</v>
      </c>
      <c r="G463" s="49" t="s">
        <v>2608</v>
      </c>
      <c r="H463" s="49" t="e">
        <v>#VALUE!</v>
      </c>
      <c r="I463" s="49">
        <v>0</v>
      </c>
      <c r="J463" s="49" t="s">
        <v>278</v>
      </c>
      <c r="K463" s="276">
        <v>43866</v>
      </c>
      <c r="L463" s="49" t="s">
        <v>255</v>
      </c>
      <c r="M463" s="49" t="s">
        <v>3645</v>
      </c>
      <c r="N463" s="49" t="s">
        <v>3762</v>
      </c>
    </row>
    <row r="464" spans="1:14" ht="15" customHeight="1" x14ac:dyDescent="0.25">
      <c r="A464" s="49">
        <v>463</v>
      </c>
      <c r="B464" s="62">
        <v>43866.824918981481</v>
      </c>
      <c r="C464" s="49" t="s">
        <v>213</v>
      </c>
      <c r="D464" s="49" t="s">
        <v>637</v>
      </c>
      <c r="E464" s="49" t="s">
        <v>1341</v>
      </c>
      <c r="F464" s="49" t="s">
        <v>1342</v>
      </c>
      <c r="G464" s="49" t="s">
        <v>2609</v>
      </c>
      <c r="H464" s="49" t="s">
        <v>3428</v>
      </c>
      <c r="I464" s="49">
        <v>3</v>
      </c>
      <c r="J464" s="49" t="s">
        <v>82</v>
      </c>
      <c r="K464" s="276">
        <v>43866</v>
      </c>
      <c r="L464" s="49" t="s">
        <v>297</v>
      </c>
      <c r="M464" s="49" t="s">
        <v>255</v>
      </c>
      <c r="N464" s="49" t="s">
        <v>3762</v>
      </c>
    </row>
    <row r="465" spans="1:14" ht="15" customHeight="1" x14ac:dyDescent="0.25">
      <c r="A465" s="49">
        <v>464</v>
      </c>
      <c r="B465" s="62">
        <v>43866.825671296298</v>
      </c>
      <c r="C465" s="49" t="s">
        <v>262</v>
      </c>
      <c r="D465" s="49" t="s">
        <v>1016</v>
      </c>
      <c r="E465" s="49" t="s">
        <v>1343</v>
      </c>
      <c r="F465" s="49" t="s">
        <v>1344</v>
      </c>
      <c r="G465" s="49" t="s">
        <v>2610</v>
      </c>
      <c r="H465" s="49" t="e">
        <v>#VALUE!</v>
      </c>
      <c r="I465" s="49">
        <v>0</v>
      </c>
      <c r="J465" s="49" t="s">
        <v>254</v>
      </c>
      <c r="K465" s="276">
        <v>43866</v>
      </c>
      <c r="L465" s="49" t="s">
        <v>255</v>
      </c>
      <c r="M465" s="49" t="s">
        <v>3617</v>
      </c>
      <c r="N465" s="49" t="s">
        <v>3762</v>
      </c>
    </row>
    <row r="466" spans="1:14" ht="15" customHeight="1" x14ac:dyDescent="0.25">
      <c r="A466" s="49">
        <v>465</v>
      </c>
      <c r="B466" s="62">
        <v>43866.829050925924</v>
      </c>
      <c r="C466" s="49" t="s">
        <v>295</v>
      </c>
      <c r="D466" s="49" t="s">
        <v>780</v>
      </c>
      <c r="E466" s="49" t="s">
        <v>1149</v>
      </c>
      <c r="F466" s="49" t="s">
        <v>1220</v>
      </c>
      <c r="G466" s="49" t="s">
        <v>2611</v>
      </c>
      <c r="H466" s="49" t="e">
        <v>#VALUE!</v>
      </c>
      <c r="I466" s="49">
        <v>0</v>
      </c>
      <c r="J466" s="49" t="s">
        <v>278</v>
      </c>
      <c r="K466" s="276">
        <v>43866</v>
      </c>
      <c r="L466" s="49" t="s">
        <v>255</v>
      </c>
      <c r="M466" s="49" t="s">
        <v>606</v>
      </c>
      <c r="N466" s="49" t="s">
        <v>3762</v>
      </c>
    </row>
    <row r="467" spans="1:14" ht="15" customHeight="1" x14ac:dyDescent="0.25">
      <c r="A467" s="49">
        <v>466</v>
      </c>
      <c r="B467" s="62">
        <v>43866.834143518521</v>
      </c>
      <c r="C467" s="49" t="s">
        <v>284</v>
      </c>
      <c r="D467" s="49" t="s">
        <v>1099</v>
      </c>
      <c r="E467" s="49" t="s">
        <v>1346</v>
      </c>
      <c r="F467" s="49" t="s">
        <v>1294</v>
      </c>
      <c r="G467" s="49" t="s">
        <v>2612</v>
      </c>
      <c r="H467" s="49" t="e">
        <v>#VALUE!</v>
      </c>
      <c r="I467" s="49">
        <v>0</v>
      </c>
      <c r="J467" s="49" t="s">
        <v>278</v>
      </c>
      <c r="K467" s="276">
        <v>43866</v>
      </c>
      <c r="L467" s="49" t="s">
        <v>255</v>
      </c>
      <c r="M467" s="49" t="s">
        <v>3637</v>
      </c>
      <c r="N467" s="49" t="s">
        <v>3762</v>
      </c>
    </row>
    <row r="468" spans="1:14" ht="15" customHeight="1" x14ac:dyDescent="0.25">
      <c r="A468" s="49">
        <v>467</v>
      </c>
      <c r="B468" s="62">
        <v>43866.835162037038</v>
      </c>
      <c r="C468" s="49" t="s">
        <v>295</v>
      </c>
      <c r="D468" s="49" t="s">
        <v>1010</v>
      </c>
      <c r="E468" s="49" t="s">
        <v>1347</v>
      </c>
      <c r="F468" s="49" t="s">
        <v>1334</v>
      </c>
      <c r="G468" s="49" t="s">
        <v>2613</v>
      </c>
      <c r="H468" s="49" t="e">
        <v>#VALUE!</v>
      </c>
      <c r="I468" s="49">
        <v>0</v>
      </c>
      <c r="J468" s="49" t="s">
        <v>278</v>
      </c>
      <c r="K468" s="276">
        <v>43866</v>
      </c>
      <c r="L468" s="49" t="s">
        <v>255</v>
      </c>
      <c r="M468" s="49" t="s">
        <v>3631</v>
      </c>
      <c r="N468" s="49" t="s">
        <v>3762</v>
      </c>
    </row>
    <row r="469" spans="1:14" ht="15" customHeight="1" x14ac:dyDescent="0.25">
      <c r="A469" s="49">
        <v>468</v>
      </c>
      <c r="B469" s="62">
        <v>43866.837418981479</v>
      </c>
      <c r="C469" s="49" t="s">
        <v>263</v>
      </c>
      <c r="D469" s="49" t="s">
        <v>957</v>
      </c>
      <c r="E469" s="49" t="s">
        <v>1348</v>
      </c>
      <c r="F469" s="49" t="s">
        <v>1307</v>
      </c>
      <c r="G469" s="49" t="s">
        <v>2614</v>
      </c>
      <c r="H469" s="49" t="e">
        <v>#VALUE!</v>
      </c>
      <c r="I469" s="49">
        <v>0</v>
      </c>
      <c r="J469" s="49" t="s">
        <v>254</v>
      </c>
      <c r="K469" s="276">
        <v>43866</v>
      </c>
      <c r="L469" s="49" t="s">
        <v>255</v>
      </c>
      <c r="M469" s="49" t="s">
        <v>2141</v>
      </c>
      <c r="N469" s="49" t="s">
        <v>3762</v>
      </c>
    </row>
    <row r="470" spans="1:14" ht="15" customHeight="1" x14ac:dyDescent="0.25">
      <c r="A470" s="49">
        <v>469</v>
      </c>
      <c r="B470" s="62">
        <v>43866.840011574073</v>
      </c>
      <c r="C470" s="49" t="s">
        <v>295</v>
      </c>
      <c r="D470" s="49" t="s">
        <v>1345</v>
      </c>
      <c r="E470" s="49" t="s">
        <v>1349</v>
      </c>
      <c r="F470" s="49" t="s">
        <v>1350</v>
      </c>
      <c r="G470" s="49" t="s">
        <v>2615</v>
      </c>
      <c r="H470" s="49" t="e">
        <v>#VALUE!</v>
      </c>
      <c r="I470" s="49">
        <v>0</v>
      </c>
      <c r="J470" s="49" t="s">
        <v>278</v>
      </c>
      <c r="K470" s="276">
        <v>43866</v>
      </c>
      <c r="L470" s="49" t="s">
        <v>255</v>
      </c>
      <c r="M470" s="49" t="s">
        <v>373</v>
      </c>
      <c r="N470" s="49" t="s">
        <v>3762</v>
      </c>
    </row>
    <row r="471" spans="1:14" ht="15" customHeight="1" x14ac:dyDescent="0.25">
      <c r="A471" s="49">
        <v>470</v>
      </c>
      <c r="B471" s="62">
        <v>43866.847511574073</v>
      </c>
      <c r="C471" s="49" t="s">
        <v>261</v>
      </c>
      <c r="D471" s="49" t="s">
        <v>1315</v>
      </c>
      <c r="E471" s="49" t="s">
        <v>695</v>
      </c>
      <c r="F471" s="49" t="s">
        <v>1351</v>
      </c>
      <c r="G471" s="49" t="s">
        <v>2616</v>
      </c>
      <c r="H471" s="49" t="s">
        <v>3378</v>
      </c>
      <c r="I471" s="49">
        <v>2</v>
      </c>
      <c r="J471" s="49" t="s">
        <v>254</v>
      </c>
      <c r="K471" s="276">
        <v>43866</v>
      </c>
      <c r="L471" s="49" t="s">
        <v>608</v>
      </c>
      <c r="M471" s="49" t="s">
        <v>3661</v>
      </c>
      <c r="N471" s="49" t="s">
        <v>3762</v>
      </c>
    </row>
    <row r="472" spans="1:14" ht="15" customHeight="1" x14ac:dyDescent="0.25">
      <c r="A472" s="49">
        <v>471</v>
      </c>
      <c r="B472" s="62">
        <v>43866.856736111113</v>
      </c>
      <c r="C472" s="49" t="s">
        <v>290</v>
      </c>
      <c r="D472" s="49" t="s">
        <v>1172</v>
      </c>
      <c r="E472" s="49" t="s">
        <v>791</v>
      </c>
      <c r="F472" s="49" t="s">
        <v>1352</v>
      </c>
      <c r="G472" s="49" t="s">
        <v>2617</v>
      </c>
      <c r="H472" s="49" t="s">
        <v>3429</v>
      </c>
      <c r="I472" s="49">
        <v>2</v>
      </c>
      <c r="J472" s="49" t="s">
        <v>254</v>
      </c>
      <c r="K472" s="276">
        <v>43866</v>
      </c>
      <c r="L472" s="49" t="s">
        <v>3531</v>
      </c>
      <c r="M472" s="49" t="s">
        <v>3646</v>
      </c>
      <c r="N472" s="49" t="s">
        <v>3762</v>
      </c>
    </row>
    <row r="473" spans="1:14" ht="15" customHeight="1" x14ac:dyDescent="0.25">
      <c r="A473" s="49">
        <v>472</v>
      </c>
      <c r="B473" s="62">
        <v>43866.873611111114</v>
      </c>
      <c r="C473" s="49" t="s">
        <v>295</v>
      </c>
      <c r="D473" s="49" t="s">
        <v>1353</v>
      </c>
      <c r="E473" s="49" t="s">
        <v>1354</v>
      </c>
      <c r="F473" s="49" t="s">
        <v>1355</v>
      </c>
      <c r="G473" s="49" t="s">
        <v>2618</v>
      </c>
      <c r="H473" s="49" t="e">
        <v>#VALUE!</v>
      </c>
      <c r="I473" s="49">
        <v>0</v>
      </c>
      <c r="J473" s="49" t="s">
        <v>278</v>
      </c>
      <c r="K473" s="276">
        <v>43866</v>
      </c>
      <c r="L473" s="49" t="s">
        <v>255</v>
      </c>
      <c r="M473" s="49" t="s">
        <v>255</v>
      </c>
      <c r="N473" s="49" t="s">
        <v>3762</v>
      </c>
    </row>
    <row r="474" spans="1:14" ht="15" customHeight="1" x14ac:dyDescent="0.25">
      <c r="A474" s="49">
        <v>473</v>
      </c>
      <c r="B474" s="62">
        <v>43866.88989583333</v>
      </c>
      <c r="C474" s="49" t="s">
        <v>295</v>
      </c>
      <c r="D474" s="49" t="s">
        <v>1283</v>
      </c>
      <c r="E474" s="49" t="s">
        <v>874</v>
      </c>
      <c r="F474" s="49" t="s">
        <v>1358</v>
      </c>
      <c r="G474" s="49" t="s">
        <v>2619</v>
      </c>
      <c r="H474" s="49" t="s">
        <v>3419</v>
      </c>
      <c r="I474" s="49">
        <v>2</v>
      </c>
      <c r="J474" s="49" t="s">
        <v>278</v>
      </c>
      <c r="K474" s="276">
        <v>43866</v>
      </c>
      <c r="L474" s="49" t="s">
        <v>3525</v>
      </c>
      <c r="M474" s="49" t="s">
        <v>3659</v>
      </c>
      <c r="N474" s="49" t="s">
        <v>3762</v>
      </c>
    </row>
    <row r="475" spans="1:14" ht="15" customHeight="1" x14ac:dyDescent="0.25">
      <c r="A475" s="49">
        <v>474</v>
      </c>
      <c r="B475" s="62">
        <v>43866.899699074071</v>
      </c>
      <c r="C475" s="49" t="s">
        <v>277</v>
      </c>
      <c r="D475" s="49" t="s">
        <v>1139</v>
      </c>
      <c r="E475" s="49" t="s">
        <v>695</v>
      </c>
      <c r="F475" s="49" t="s">
        <v>1359</v>
      </c>
      <c r="G475" s="49" t="s">
        <v>2620</v>
      </c>
      <c r="H475" s="49" t="s">
        <v>3424</v>
      </c>
      <c r="I475" s="49">
        <v>3</v>
      </c>
      <c r="J475" s="49" t="s">
        <v>278</v>
      </c>
      <c r="K475" s="276">
        <v>43866</v>
      </c>
      <c r="L475" s="49" t="s">
        <v>3529</v>
      </c>
      <c r="M475" s="49" t="s">
        <v>3640</v>
      </c>
      <c r="N475" s="49" t="s">
        <v>3762</v>
      </c>
    </row>
    <row r="476" spans="1:14" ht="15" customHeight="1" x14ac:dyDescent="0.25">
      <c r="A476" s="49">
        <v>475</v>
      </c>
      <c r="B476" s="62">
        <v>43866.90116898148</v>
      </c>
      <c r="C476" s="49" t="s">
        <v>279</v>
      </c>
      <c r="D476" s="49" t="s">
        <v>1114</v>
      </c>
      <c r="E476" s="49" t="s">
        <v>695</v>
      </c>
      <c r="F476" s="49" t="s">
        <v>1360</v>
      </c>
      <c r="G476" s="49" t="s">
        <v>2621</v>
      </c>
      <c r="H476" s="49" t="s">
        <v>3408</v>
      </c>
      <c r="I476" s="49">
        <v>6.5</v>
      </c>
      <c r="J476" s="49" t="s">
        <v>278</v>
      </c>
      <c r="K476" s="276">
        <v>43866</v>
      </c>
      <c r="L476" s="49" t="s">
        <v>3517</v>
      </c>
      <c r="M476" s="49" t="s">
        <v>3638</v>
      </c>
      <c r="N476" s="49" t="s">
        <v>3762</v>
      </c>
    </row>
    <row r="477" spans="1:14" ht="15" customHeight="1" x14ac:dyDescent="0.25">
      <c r="A477" s="49">
        <v>476</v>
      </c>
      <c r="B477" s="62">
        <v>43866.902175925927</v>
      </c>
      <c r="C477" s="49" t="s">
        <v>285</v>
      </c>
      <c r="D477" s="49" t="s">
        <v>1059</v>
      </c>
      <c r="E477" s="49" t="s">
        <v>1080</v>
      </c>
      <c r="F477" s="49" t="s">
        <v>1361</v>
      </c>
      <c r="G477" s="49" t="s">
        <v>2622</v>
      </c>
      <c r="H477" s="49" t="s">
        <v>3411</v>
      </c>
      <c r="I477" s="49">
        <v>12</v>
      </c>
      <c r="J477" s="49" t="s">
        <v>278</v>
      </c>
      <c r="K477" s="276">
        <v>43866</v>
      </c>
      <c r="L477" s="49" t="s">
        <v>3519</v>
      </c>
      <c r="M477" s="49" t="s">
        <v>3634</v>
      </c>
      <c r="N477" s="49" t="s">
        <v>3762</v>
      </c>
    </row>
    <row r="478" spans="1:14" ht="15" customHeight="1" x14ac:dyDescent="0.25">
      <c r="A478" s="49">
        <v>477</v>
      </c>
      <c r="B478" s="62">
        <v>43866.921354166669</v>
      </c>
      <c r="C478" s="49" t="s">
        <v>299</v>
      </c>
      <c r="D478" s="49" t="s">
        <v>1363</v>
      </c>
      <c r="E478" s="49" t="s">
        <v>1364</v>
      </c>
      <c r="F478" s="49" t="s">
        <v>1330</v>
      </c>
      <c r="G478" s="49" t="s">
        <v>2623</v>
      </c>
      <c r="H478" s="49" t="e">
        <v>#VALUE!</v>
      </c>
      <c r="I478" s="49">
        <v>0</v>
      </c>
      <c r="J478" s="49" t="s">
        <v>278</v>
      </c>
      <c r="K478" s="276">
        <v>43866</v>
      </c>
      <c r="L478" s="49" t="s">
        <v>255</v>
      </c>
      <c r="M478" s="49" t="s">
        <v>255</v>
      </c>
      <c r="N478" s="49" t="s">
        <v>3762</v>
      </c>
    </row>
    <row r="479" spans="1:14" ht="15" customHeight="1" x14ac:dyDescent="0.25">
      <c r="A479" s="49">
        <v>478</v>
      </c>
      <c r="B479" s="62">
        <v>43866.921655092592</v>
      </c>
      <c r="C479" s="49" t="s">
        <v>284</v>
      </c>
      <c r="D479" s="49" t="s">
        <v>1308</v>
      </c>
      <c r="E479" s="49" t="s">
        <v>695</v>
      </c>
      <c r="F479" s="49" t="s">
        <v>1365</v>
      </c>
      <c r="G479" s="49" t="s">
        <v>2624</v>
      </c>
      <c r="H479" s="49" t="s">
        <v>3430</v>
      </c>
      <c r="I479" s="49">
        <v>3</v>
      </c>
      <c r="J479" s="49" t="s">
        <v>278</v>
      </c>
      <c r="K479" s="276">
        <v>43866</v>
      </c>
      <c r="L479" s="49" t="s">
        <v>3532</v>
      </c>
      <c r="M479" s="49" t="s">
        <v>3662</v>
      </c>
      <c r="N479" s="49" t="s">
        <v>3762</v>
      </c>
    </row>
    <row r="480" spans="1:14" ht="15" customHeight="1" x14ac:dyDescent="0.25">
      <c r="A480" s="49">
        <v>479</v>
      </c>
      <c r="B480" s="62">
        <v>43866.950428240743</v>
      </c>
      <c r="C480" s="49" t="s">
        <v>290</v>
      </c>
      <c r="D480" s="49" t="s">
        <v>1172</v>
      </c>
      <c r="E480" s="49" t="s">
        <v>1362</v>
      </c>
      <c r="F480" s="49" t="s">
        <v>1352</v>
      </c>
      <c r="G480" s="49" t="s">
        <v>2625</v>
      </c>
      <c r="H480" s="49" t="s">
        <v>3431</v>
      </c>
      <c r="I480" s="49">
        <v>1</v>
      </c>
      <c r="J480" s="49" t="s">
        <v>254</v>
      </c>
      <c r="K480" s="276">
        <v>43866</v>
      </c>
      <c r="L480" s="49" t="s">
        <v>3533</v>
      </c>
      <c r="M480" s="49" t="s">
        <v>3646</v>
      </c>
      <c r="N480" s="49" t="s">
        <v>3762</v>
      </c>
    </row>
    <row r="481" spans="1:14" ht="15" customHeight="1" x14ac:dyDescent="0.25">
      <c r="A481" s="49">
        <v>480</v>
      </c>
      <c r="B481" s="62">
        <v>43866.96130787037</v>
      </c>
      <c r="C481" s="49" t="s">
        <v>290</v>
      </c>
      <c r="D481" s="49" t="s">
        <v>1367</v>
      </c>
      <c r="E481" s="49" t="s">
        <v>1368</v>
      </c>
      <c r="F481" s="49" t="s">
        <v>1352</v>
      </c>
      <c r="G481" s="49" t="s">
        <v>2626</v>
      </c>
      <c r="H481" s="49" t="e">
        <v>#VALUE!</v>
      </c>
      <c r="I481" s="49">
        <v>0</v>
      </c>
      <c r="J481" s="49" t="s">
        <v>254</v>
      </c>
      <c r="K481" s="276">
        <v>43866</v>
      </c>
      <c r="L481" s="49" t="s">
        <v>255</v>
      </c>
      <c r="M481" s="49" t="s">
        <v>3646</v>
      </c>
      <c r="N481" s="49" t="s">
        <v>3762</v>
      </c>
    </row>
    <row r="482" spans="1:14" ht="15" customHeight="1" x14ac:dyDescent="0.25">
      <c r="A482" s="49">
        <v>481</v>
      </c>
      <c r="B482" s="62">
        <v>43866.963645833333</v>
      </c>
      <c r="C482" s="49" t="s">
        <v>290</v>
      </c>
      <c r="D482" s="49" t="s">
        <v>1367</v>
      </c>
      <c r="E482" s="49" t="s">
        <v>1368</v>
      </c>
      <c r="F482" s="49" t="s">
        <v>1352</v>
      </c>
      <c r="G482" s="49" t="s">
        <v>2627</v>
      </c>
      <c r="H482" s="49" t="e">
        <v>#VALUE!</v>
      </c>
      <c r="I482" s="49">
        <v>0</v>
      </c>
      <c r="J482" s="49" t="s">
        <v>254</v>
      </c>
      <c r="K482" s="276">
        <v>43866</v>
      </c>
      <c r="L482" s="49" t="s">
        <v>255</v>
      </c>
      <c r="M482" s="49" t="s">
        <v>3646</v>
      </c>
      <c r="N482" s="49" t="s">
        <v>3762</v>
      </c>
    </row>
    <row r="483" spans="1:14" ht="15" customHeight="1" x14ac:dyDescent="0.25">
      <c r="A483" s="49">
        <v>482</v>
      </c>
      <c r="B483" s="62">
        <v>43866.97011574074</v>
      </c>
      <c r="C483" s="49" t="s">
        <v>263</v>
      </c>
      <c r="D483" s="49" t="s">
        <v>1356</v>
      </c>
      <c r="E483" s="49" t="s">
        <v>695</v>
      </c>
      <c r="F483" s="49" t="s">
        <v>1369</v>
      </c>
      <c r="G483" s="49" t="s">
        <v>2628</v>
      </c>
      <c r="H483" s="49" t="e">
        <v>#VALUE!</v>
      </c>
      <c r="I483" s="49">
        <v>0</v>
      </c>
      <c r="J483" s="49" t="s">
        <v>254</v>
      </c>
      <c r="K483" s="276">
        <v>43866</v>
      </c>
      <c r="L483" s="49" t="s">
        <v>255</v>
      </c>
      <c r="M483" s="49" t="s">
        <v>3663</v>
      </c>
      <c r="N483" s="49" t="s">
        <v>3762</v>
      </c>
    </row>
    <row r="484" spans="1:14" ht="15" customHeight="1" x14ac:dyDescent="0.25">
      <c r="A484" s="49">
        <v>483</v>
      </c>
      <c r="B484" s="62">
        <v>43866.991249999999</v>
      </c>
      <c r="C484" s="49" t="s">
        <v>263</v>
      </c>
      <c r="D484" s="49" t="s">
        <v>1370</v>
      </c>
      <c r="E484" s="49" t="s">
        <v>695</v>
      </c>
      <c r="F484" s="49" t="s">
        <v>1371</v>
      </c>
      <c r="G484" s="49" t="s">
        <v>2629</v>
      </c>
      <c r="H484" s="49" t="e">
        <v>#VALUE!</v>
      </c>
      <c r="I484" s="49">
        <v>0</v>
      </c>
      <c r="J484" s="49" t="s">
        <v>254</v>
      </c>
      <c r="K484" s="276">
        <v>43866</v>
      </c>
      <c r="L484" s="49" t="s">
        <v>255</v>
      </c>
      <c r="M484" s="49" t="s">
        <v>3664</v>
      </c>
      <c r="N484" s="49" t="s">
        <v>3762</v>
      </c>
    </row>
    <row r="485" spans="1:14" ht="15" customHeight="1" x14ac:dyDescent="0.25">
      <c r="A485" s="49">
        <v>484</v>
      </c>
      <c r="B485" s="62">
        <v>43866.994351851848</v>
      </c>
      <c r="C485" s="49" t="s">
        <v>262</v>
      </c>
      <c r="D485" s="49" t="s">
        <v>1016</v>
      </c>
      <c r="E485" s="49" t="s">
        <v>1343</v>
      </c>
      <c r="F485" s="49" t="s">
        <v>1344</v>
      </c>
      <c r="G485" s="49" t="s">
        <v>2630</v>
      </c>
      <c r="H485" s="49" t="s">
        <v>3407</v>
      </c>
      <c r="I485" s="49">
        <v>5</v>
      </c>
      <c r="J485" s="49" t="s">
        <v>254</v>
      </c>
      <c r="K485" s="276">
        <v>43866</v>
      </c>
      <c r="L485" s="49" t="s">
        <v>3516</v>
      </c>
      <c r="M485" s="49" t="s">
        <v>3617</v>
      </c>
      <c r="N485" s="49" t="s">
        <v>3762</v>
      </c>
    </row>
    <row r="486" spans="1:14" ht="15" customHeight="1" x14ac:dyDescent="0.25">
      <c r="A486" s="49">
        <v>485</v>
      </c>
      <c r="B486" s="62">
        <v>43866.995763888888</v>
      </c>
      <c r="C486" s="49" t="s">
        <v>323</v>
      </c>
      <c r="D486" s="49" t="s">
        <v>978</v>
      </c>
      <c r="E486" s="49" t="s">
        <v>695</v>
      </c>
      <c r="F486" s="49" t="s">
        <v>1243</v>
      </c>
      <c r="G486" s="49" t="s">
        <v>2631</v>
      </c>
      <c r="H486" s="49" t="s">
        <v>3410</v>
      </c>
      <c r="I486" s="49">
        <v>3</v>
      </c>
      <c r="J486" s="49" t="s">
        <v>254</v>
      </c>
      <c r="K486" s="276">
        <v>43866</v>
      </c>
      <c r="L486" s="49" t="s">
        <v>3518</v>
      </c>
      <c r="M486" s="49" t="s">
        <v>3621</v>
      </c>
      <c r="N486" s="49" t="s">
        <v>3762</v>
      </c>
    </row>
    <row r="487" spans="1:14" ht="15" customHeight="1" x14ac:dyDescent="0.25">
      <c r="A487" s="49">
        <v>486</v>
      </c>
      <c r="B487" s="62">
        <v>43866.997893518521</v>
      </c>
      <c r="C487" s="49" t="s">
        <v>263</v>
      </c>
      <c r="D487" s="49" t="s">
        <v>1372</v>
      </c>
      <c r="E487" s="49" t="s">
        <v>1354</v>
      </c>
      <c r="F487" s="49" t="s">
        <v>1355</v>
      </c>
      <c r="G487" s="49" t="s">
        <v>2632</v>
      </c>
      <c r="H487" s="49" t="e">
        <v>#VALUE!</v>
      </c>
      <c r="I487" s="49">
        <v>0</v>
      </c>
      <c r="J487" s="49" t="s">
        <v>254</v>
      </c>
      <c r="K487" s="276">
        <v>43866</v>
      </c>
      <c r="L487" s="49" t="s">
        <v>255</v>
      </c>
      <c r="M487" s="49" t="s">
        <v>255</v>
      </c>
      <c r="N487" s="49" t="s">
        <v>3762</v>
      </c>
    </row>
    <row r="488" spans="1:14" ht="15" customHeight="1" x14ac:dyDescent="0.25">
      <c r="A488" s="49">
        <v>487</v>
      </c>
      <c r="B488" s="62">
        <v>43867.007303240738</v>
      </c>
      <c r="C488" s="49" t="s">
        <v>261</v>
      </c>
      <c r="D488" s="49" t="s">
        <v>1121</v>
      </c>
      <c r="E488" s="49" t="s">
        <v>1117</v>
      </c>
      <c r="F488" s="49" t="s">
        <v>1254</v>
      </c>
      <c r="G488" s="49" t="s">
        <v>2633</v>
      </c>
      <c r="H488" s="49" t="e">
        <v>#VALUE!</v>
      </c>
      <c r="I488" s="49">
        <v>0</v>
      </c>
      <c r="J488" s="49" t="s">
        <v>254</v>
      </c>
      <c r="K488" s="276">
        <v>43866</v>
      </c>
      <c r="L488" s="49" t="s">
        <v>255</v>
      </c>
      <c r="M488" s="49" t="s">
        <v>3625</v>
      </c>
      <c r="N488" s="49" t="s">
        <v>3762</v>
      </c>
    </row>
    <row r="489" spans="1:14" ht="15" customHeight="1" x14ac:dyDescent="0.25">
      <c r="A489" s="49">
        <v>488</v>
      </c>
      <c r="B489" s="62">
        <v>43867.013124999998</v>
      </c>
      <c r="C489" s="49" t="s">
        <v>261</v>
      </c>
      <c r="D489" s="49" t="s">
        <v>1121</v>
      </c>
      <c r="E489" s="49" t="s">
        <v>1117</v>
      </c>
      <c r="F489" s="49" t="s">
        <v>1254</v>
      </c>
      <c r="G489" s="49" t="s">
        <v>2634</v>
      </c>
      <c r="H489" s="49" t="e">
        <v>#VALUE!</v>
      </c>
      <c r="I489" s="49">
        <v>0</v>
      </c>
      <c r="J489" s="49" t="s">
        <v>254</v>
      </c>
      <c r="K489" s="276">
        <v>43866</v>
      </c>
      <c r="L489" s="49" t="s">
        <v>255</v>
      </c>
      <c r="M489" s="49" t="s">
        <v>3625</v>
      </c>
      <c r="N489" s="49" t="s">
        <v>3762</v>
      </c>
    </row>
    <row r="490" spans="1:14" ht="15" customHeight="1" x14ac:dyDescent="0.25">
      <c r="A490" s="49">
        <v>489</v>
      </c>
      <c r="B490" s="62">
        <v>43867.025439814817</v>
      </c>
      <c r="C490" s="49" t="s">
        <v>263</v>
      </c>
      <c r="D490" s="49" t="s">
        <v>1375</v>
      </c>
      <c r="E490" s="49" t="s">
        <v>695</v>
      </c>
      <c r="F490" s="49" t="s">
        <v>1373</v>
      </c>
      <c r="G490" s="49" t="s">
        <v>2635</v>
      </c>
      <c r="H490" s="49" t="e">
        <v>#VALUE!</v>
      </c>
      <c r="I490" s="49">
        <v>0</v>
      </c>
      <c r="J490" s="49" t="s">
        <v>254</v>
      </c>
      <c r="K490" s="276">
        <v>43866</v>
      </c>
      <c r="L490" s="49" t="s">
        <v>255</v>
      </c>
      <c r="M490" s="49" t="s">
        <v>293</v>
      </c>
      <c r="N490" s="49" t="s">
        <v>3762</v>
      </c>
    </row>
    <row r="491" spans="1:14" ht="15" customHeight="1" x14ac:dyDescent="0.25">
      <c r="A491" s="49">
        <v>490</v>
      </c>
      <c r="B491" s="62">
        <v>43867.028298611112</v>
      </c>
      <c r="C491" s="49" t="s">
        <v>257</v>
      </c>
      <c r="D491" s="49" t="s">
        <v>957</v>
      </c>
      <c r="E491" s="49" t="s">
        <v>791</v>
      </c>
      <c r="F491" s="49" t="s">
        <v>1376</v>
      </c>
      <c r="G491" s="49" t="s">
        <v>2636</v>
      </c>
      <c r="H491" s="49" t="s">
        <v>3432</v>
      </c>
      <c r="I491" s="49">
        <v>0</v>
      </c>
      <c r="J491" s="49" t="s">
        <v>254</v>
      </c>
      <c r="K491" s="276">
        <v>43866</v>
      </c>
      <c r="L491" s="49" t="s">
        <v>2143</v>
      </c>
      <c r="M491" s="49" t="s">
        <v>2141</v>
      </c>
      <c r="N491" s="49" t="s">
        <v>3763</v>
      </c>
    </row>
    <row r="492" spans="1:14" ht="15" customHeight="1" x14ac:dyDescent="0.25">
      <c r="A492" s="49">
        <v>491</v>
      </c>
      <c r="B492" s="62">
        <v>43867.029710648145</v>
      </c>
      <c r="C492" s="49" t="s">
        <v>263</v>
      </c>
      <c r="D492" s="49" t="s">
        <v>1377</v>
      </c>
      <c r="E492" s="49" t="s">
        <v>817</v>
      </c>
      <c r="F492" s="49" t="s">
        <v>1374</v>
      </c>
      <c r="G492" s="49" t="s">
        <v>2637</v>
      </c>
      <c r="H492" s="49" t="e">
        <v>#VALUE!</v>
      </c>
      <c r="I492" s="49">
        <v>0</v>
      </c>
      <c r="J492" s="49" t="s">
        <v>254</v>
      </c>
      <c r="K492" s="276">
        <v>43866</v>
      </c>
      <c r="L492" s="49" t="s">
        <v>255</v>
      </c>
      <c r="M492" s="49" t="s">
        <v>3651</v>
      </c>
      <c r="N492" s="49" t="s">
        <v>3762</v>
      </c>
    </row>
    <row r="493" spans="1:14" ht="15" customHeight="1" x14ac:dyDescent="0.25">
      <c r="A493" s="49">
        <v>492</v>
      </c>
      <c r="B493" s="62">
        <v>43867.037962962961</v>
      </c>
      <c r="C493" s="49" t="s">
        <v>263</v>
      </c>
      <c r="D493" s="49" t="s">
        <v>1378</v>
      </c>
      <c r="E493" s="49" t="s">
        <v>695</v>
      </c>
      <c r="F493" s="49" t="s">
        <v>1379</v>
      </c>
      <c r="G493" s="49" t="s">
        <v>2638</v>
      </c>
      <c r="H493" s="49" t="e">
        <v>#VALUE!</v>
      </c>
      <c r="I493" s="49">
        <v>0</v>
      </c>
      <c r="J493" s="49" t="s">
        <v>254</v>
      </c>
      <c r="K493" s="276">
        <v>43866</v>
      </c>
      <c r="L493" s="49" t="s">
        <v>255</v>
      </c>
      <c r="M493" s="49" t="s">
        <v>3665</v>
      </c>
      <c r="N493" s="49" t="s">
        <v>3762</v>
      </c>
    </row>
    <row r="494" spans="1:14" ht="15" customHeight="1" x14ac:dyDescent="0.25">
      <c r="A494" s="49">
        <v>493</v>
      </c>
      <c r="B494" s="62">
        <v>43867.04178240741</v>
      </c>
      <c r="C494" s="49" t="s">
        <v>263</v>
      </c>
      <c r="D494" s="49" t="s">
        <v>1382</v>
      </c>
      <c r="E494" s="49" t="s">
        <v>1260</v>
      </c>
      <c r="F494" s="49" t="s">
        <v>1366</v>
      </c>
      <c r="G494" s="49" t="s">
        <v>2639</v>
      </c>
      <c r="H494" s="49" t="e">
        <v>#VALUE!</v>
      </c>
      <c r="I494" s="49">
        <v>0</v>
      </c>
      <c r="J494" s="49" t="s">
        <v>254</v>
      </c>
      <c r="K494" s="276">
        <v>43866</v>
      </c>
      <c r="L494" s="49" t="s">
        <v>255</v>
      </c>
      <c r="M494" s="49" t="s">
        <v>255</v>
      </c>
      <c r="N494" s="49" t="s">
        <v>3762</v>
      </c>
    </row>
    <row r="495" spans="1:14" ht="15" customHeight="1" x14ac:dyDescent="0.25">
      <c r="A495" s="49">
        <v>494</v>
      </c>
      <c r="B495" s="62">
        <v>43867.046215277776</v>
      </c>
      <c r="C495" s="49" t="s">
        <v>263</v>
      </c>
      <c r="D495" s="49" t="s">
        <v>1380</v>
      </c>
      <c r="E495" s="49" t="s">
        <v>695</v>
      </c>
      <c r="F495" s="49" t="s">
        <v>1381</v>
      </c>
      <c r="G495" s="49" t="s">
        <v>2640</v>
      </c>
      <c r="H495" s="49" t="e">
        <v>#VALUE!</v>
      </c>
      <c r="I495" s="49">
        <v>0</v>
      </c>
      <c r="J495" s="49" t="s">
        <v>254</v>
      </c>
      <c r="K495" s="276">
        <v>43866</v>
      </c>
      <c r="L495" s="49" t="s">
        <v>255</v>
      </c>
      <c r="M495" s="49" t="s">
        <v>3666</v>
      </c>
      <c r="N495" s="49" t="s">
        <v>3762</v>
      </c>
    </row>
    <row r="496" spans="1:14" ht="15" customHeight="1" x14ac:dyDescent="0.25">
      <c r="A496" s="49">
        <v>495</v>
      </c>
      <c r="B496" s="62">
        <v>43867.051469907405</v>
      </c>
      <c r="C496" s="49" t="s">
        <v>263</v>
      </c>
      <c r="D496" s="49" t="s">
        <v>1380</v>
      </c>
      <c r="E496" s="49" t="s">
        <v>695</v>
      </c>
      <c r="F496" s="49" t="s">
        <v>1381</v>
      </c>
      <c r="G496" s="49" t="s">
        <v>2641</v>
      </c>
      <c r="H496" s="49" t="e">
        <v>#VALUE!</v>
      </c>
      <c r="I496" s="49">
        <v>0</v>
      </c>
      <c r="J496" s="49" t="s">
        <v>254</v>
      </c>
      <c r="K496" s="276">
        <v>43866</v>
      </c>
      <c r="L496" s="49" t="s">
        <v>255</v>
      </c>
      <c r="M496" s="49" t="s">
        <v>3666</v>
      </c>
      <c r="N496" s="49" t="s">
        <v>3762</v>
      </c>
    </row>
    <row r="497" spans="1:14" ht="15" customHeight="1" x14ac:dyDescent="0.25">
      <c r="A497" s="49">
        <v>496</v>
      </c>
      <c r="B497" s="62">
        <v>43867.057662037034</v>
      </c>
      <c r="C497" s="49" t="s">
        <v>263</v>
      </c>
      <c r="D497" s="49" t="s">
        <v>1356</v>
      </c>
      <c r="E497" s="49" t="s">
        <v>695</v>
      </c>
      <c r="F497" s="49" t="s">
        <v>1384</v>
      </c>
      <c r="G497" s="49" t="s">
        <v>2642</v>
      </c>
      <c r="H497" s="49" t="s">
        <v>276</v>
      </c>
      <c r="I497" s="49">
        <v>2.25</v>
      </c>
      <c r="J497" s="49" t="s">
        <v>254</v>
      </c>
      <c r="K497" s="276">
        <v>43866</v>
      </c>
      <c r="L497" s="49" t="s">
        <v>276</v>
      </c>
      <c r="M497" s="49" t="s">
        <v>3663</v>
      </c>
      <c r="N497" s="49" t="s">
        <v>3762</v>
      </c>
    </row>
    <row r="498" spans="1:14" ht="15" customHeight="1" x14ac:dyDescent="0.25">
      <c r="A498" s="49">
        <v>497</v>
      </c>
      <c r="B498" s="62">
        <v>43867.059918981482</v>
      </c>
      <c r="C498" s="49" t="s">
        <v>257</v>
      </c>
      <c r="D498" s="49" t="s">
        <v>957</v>
      </c>
      <c r="E498" s="49" t="s">
        <v>791</v>
      </c>
      <c r="F498" s="49" t="s">
        <v>1376</v>
      </c>
      <c r="G498" s="49" t="s">
        <v>2643</v>
      </c>
      <c r="H498" s="49" t="e">
        <v>#VALUE!</v>
      </c>
      <c r="I498" s="49">
        <v>0</v>
      </c>
      <c r="J498" s="49" t="s">
        <v>254</v>
      </c>
      <c r="K498" s="276">
        <v>43866</v>
      </c>
      <c r="L498" s="49" t="s">
        <v>255</v>
      </c>
      <c r="M498" s="49" t="s">
        <v>2141</v>
      </c>
      <c r="N498" s="49" t="s">
        <v>3762</v>
      </c>
    </row>
    <row r="499" spans="1:14" ht="15" customHeight="1" x14ac:dyDescent="0.25">
      <c r="A499" s="49">
        <v>498</v>
      </c>
      <c r="B499" s="62">
        <v>43867.06177083333</v>
      </c>
      <c r="C499" s="49" t="s">
        <v>263</v>
      </c>
      <c r="D499" s="49" t="s">
        <v>1386</v>
      </c>
      <c r="E499" s="49" t="s">
        <v>695</v>
      </c>
      <c r="F499" s="49" t="s">
        <v>1383</v>
      </c>
      <c r="G499" s="49" t="s">
        <v>2644</v>
      </c>
      <c r="H499" s="49" t="e">
        <v>#VALUE!</v>
      </c>
      <c r="I499" s="49">
        <v>0</v>
      </c>
      <c r="J499" s="49" t="s">
        <v>254</v>
      </c>
      <c r="K499" s="276">
        <v>43866</v>
      </c>
      <c r="L499" s="49" t="s">
        <v>255</v>
      </c>
      <c r="M499" s="49" t="s">
        <v>3662</v>
      </c>
      <c r="N499" s="49" t="s">
        <v>3762</v>
      </c>
    </row>
    <row r="500" spans="1:14" ht="15" customHeight="1" x14ac:dyDescent="0.25">
      <c r="A500" s="49">
        <v>499</v>
      </c>
      <c r="B500" s="62">
        <v>43867.070671296293</v>
      </c>
      <c r="C500" s="49" t="s">
        <v>263</v>
      </c>
      <c r="D500" s="49" t="s">
        <v>1387</v>
      </c>
      <c r="E500" s="49" t="s">
        <v>695</v>
      </c>
      <c r="F500" s="49" t="s">
        <v>1385</v>
      </c>
      <c r="G500" s="49" t="s">
        <v>2645</v>
      </c>
      <c r="H500" s="49" t="e">
        <v>#VALUE!</v>
      </c>
      <c r="I500" s="49">
        <v>0</v>
      </c>
      <c r="J500" s="49" t="s">
        <v>254</v>
      </c>
      <c r="K500" s="276">
        <v>43866</v>
      </c>
      <c r="L500" s="49" t="s">
        <v>255</v>
      </c>
      <c r="M500" s="49" t="s">
        <v>3597</v>
      </c>
      <c r="N500" s="49" t="s">
        <v>3762</v>
      </c>
    </row>
    <row r="501" spans="1:14" ht="15" customHeight="1" x14ac:dyDescent="0.25">
      <c r="A501" s="49">
        <v>500</v>
      </c>
      <c r="B501" s="62">
        <v>43867.111724537041</v>
      </c>
      <c r="C501" s="49" t="s">
        <v>263</v>
      </c>
      <c r="D501" s="49" t="s">
        <v>937</v>
      </c>
      <c r="E501" s="49" t="s">
        <v>695</v>
      </c>
      <c r="F501" s="49" t="s">
        <v>974</v>
      </c>
      <c r="G501" s="49" t="s">
        <v>2646</v>
      </c>
      <c r="H501" s="49" t="e">
        <v>#VALUE!</v>
      </c>
      <c r="I501" s="49">
        <v>0</v>
      </c>
      <c r="J501" s="49" t="s">
        <v>254</v>
      </c>
      <c r="K501" s="276">
        <v>43866</v>
      </c>
      <c r="L501" s="49" t="s">
        <v>255</v>
      </c>
      <c r="M501" s="49" t="s">
        <v>3581</v>
      </c>
      <c r="N501" s="49" t="s">
        <v>3762</v>
      </c>
    </row>
    <row r="502" spans="1:14" ht="15" customHeight="1" x14ac:dyDescent="0.25">
      <c r="A502" s="49">
        <v>501</v>
      </c>
      <c r="B502" s="62">
        <v>43867.113125000003</v>
      </c>
      <c r="C502" s="49" t="s">
        <v>263</v>
      </c>
      <c r="D502" s="49" t="s">
        <v>1153</v>
      </c>
      <c r="E502" s="49" t="s">
        <v>695</v>
      </c>
      <c r="F502" s="49" t="s">
        <v>1388</v>
      </c>
      <c r="G502" s="49" t="s">
        <v>2647</v>
      </c>
      <c r="H502" s="49" t="s">
        <v>3414</v>
      </c>
      <c r="I502" s="49">
        <v>17</v>
      </c>
      <c r="J502" s="49" t="s">
        <v>254</v>
      </c>
      <c r="K502" s="276">
        <v>43866</v>
      </c>
      <c r="L502" s="49" t="s">
        <v>3521</v>
      </c>
      <c r="M502" s="49" t="s">
        <v>3643</v>
      </c>
      <c r="N502" s="49" t="s">
        <v>3762</v>
      </c>
    </row>
    <row r="503" spans="1:14" ht="15" customHeight="1" x14ac:dyDescent="0.25">
      <c r="A503" s="49">
        <v>502</v>
      </c>
      <c r="B503" s="62">
        <v>43867.119432870371</v>
      </c>
      <c r="C503" s="49" t="s">
        <v>263</v>
      </c>
      <c r="D503" s="49" t="s">
        <v>1389</v>
      </c>
      <c r="E503" s="49" t="s">
        <v>1072</v>
      </c>
      <c r="F503" s="49" t="s">
        <v>1233</v>
      </c>
      <c r="G503" s="49" t="s">
        <v>2648</v>
      </c>
      <c r="H503" s="49" t="e">
        <v>#VALUE!</v>
      </c>
      <c r="I503" s="49">
        <v>0</v>
      </c>
      <c r="J503" s="49" t="s">
        <v>254</v>
      </c>
      <c r="K503" s="276">
        <v>43866</v>
      </c>
      <c r="L503" s="49" t="s">
        <v>255</v>
      </c>
      <c r="M503" s="49" t="s">
        <v>342</v>
      </c>
      <c r="N503" s="49" t="s">
        <v>3762</v>
      </c>
    </row>
    <row r="504" spans="1:14" ht="15" customHeight="1" x14ac:dyDescent="0.25">
      <c r="A504" s="49">
        <v>503</v>
      </c>
      <c r="B504" s="62">
        <v>43867.129699074074</v>
      </c>
      <c r="C504" s="49" t="s">
        <v>261</v>
      </c>
      <c r="D504" s="49" t="s">
        <v>1121</v>
      </c>
      <c r="E504" s="49" t="s">
        <v>1117</v>
      </c>
      <c r="F504" s="49" t="s">
        <v>1390</v>
      </c>
      <c r="G504" s="49" t="s">
        <v>2649</v>
      </c>
      <c r="H504" s="49" t="s">
        <v>3412</v>
      </c>
      <c r="I504" s="49">
        <v>8</v>
      </c>
      <c r="J504" s="49" t="s">
        <v>254</v>
      </c>
      <c r="K504" s="276">
        <v>43866</v>
      </c>
      <c r="L504" s="49" t="s">
        <v>358</v>
      </c>
      <c r="M504" s="49" t="s">
        <v>3625</v>
      </c>
      <c r="N504" s="49" t="s">
        <v>3762</v>
      </c>
    </row>
    <row r="505" spans="1:14" ht="15" customHeight="1" x14ac:dyDescent="0.25">
      <c r="A505" s="49">
        <v>504</v>
      </c>
      <c r="B505" s="62">
        <v>43867.138032407405</v>
      </c>
      <c r="C505" s="49" t="s">
        <v>262</v>
      </c>
      <c r="D505" s="49" t="s">
        <v>1190</v>
      </c>
      <c r="E505" s="49" t="s">
        <v>1391</v>
      </c>
      <c r="F505" s="49" t="s">
        <v>1392</v>
      </c>
      <c r="G505" s="49" t="s">
        <v>2650</v>
      </c>
      <c r="H505" s="49" t="s">
        <v>3433</v>
      </c>
      <c r="I505" s="49">
        <v>3</v>
      </c>
      <c r="J505" s="49" t="s">
        <v>254</v>
      </c>
      <c r="K505" s="276">
        <v>43866</v>
      </c>
      <c r="L505" s="49" t="s">
        <v>384</v>
      </c>
      <c r="M505" s="49" t="s">
        <v>3664</v>
      </c>
      <c r="N505" s="49" t="s">
        <v>3762</v>
      </c>
    </row>
    <row r="506" spans="1:14" ht="15" customHeight="1" x14ac:dyDescent="0.25">
      <c r="A506" s="49">
        <v>505</v>
      </c>
      <c r="B506" s="62">
        <v>43867.138888888891</v>
      </c>
      <c r="C506" s="49" t="s">
        <v>290</v>
      </c>
      <c r="D506" s="49" t="s">
        <v>1367</v>
      </c>
      <c r="E506" s="49" t="s">
        <v>1368</v>
      </c>
      <c r="F506" s="49" t="s">
        <v>1352</v>
      </c>
      <c r="G506" s="49" t="s">
        <v>2651</v>
      </c>
      <c r="H506" s="49" t="s">
        <v>3431</v>
      </c>
      <c r="I506" s="49">
        <v>6</v>
      </c>
      <c r="J506" s="49" t="s">
        <v>254</v>
      </c>
      <c r="K506" s="276">
        <v>43866</v>
      </c>
      <c r="L506" s="49" t="s">
        <v>3533</v>
      </c>
      <c r="M506" s="49" t="s">
        <v>3646</v>
      </c>
      <c r="N506" s="49" t="s">
        <v>3762</v>
      </c>
    </row>
    <row r="507" spans="1:14" ht="15" customHeight="1" x14ac:dyDescent="0.25">
      <c r="A507" s="49">
        <v>506</v>
      </c>
      <c r="B507" s="62">
        <v>43867.139872685184</v>
      </c>
      <c r="C507" s="49" t="s">
        <v>323</v>
      </c>
      <c r="D507" s="49" t="s">
        <v>871</v>
      </c>
      <c r="E507" s="49" t="s">
        <v>695</v>
      </c>
      <c r="F507" s="49" t="s">
        <v>1250</v>
      </c>
      <c r="G507" s="49" t="s">
        <v>2652</v>
      </c>
      <c r="H507" s="49" t="s">
        <v>3394</v>
      </c>
      <c r="I507" s="49">
        <v>5</v>
      </c>
      <c r="J507" s="49" t="s">
        <v>254</v>
      </c>
      <c r="K507" s="276">
        <v>43866</v>
      </c>
      <c r="L507" s="49" t="s">
        <v>3507</v>
      </c>
      <c r="M507" s="49" t="s">
        <v>3608</v>
      </c>
      <c r="N507" s="49" t="s">
        <v>3762</v>
      </c>
    </row>
    <row r="508" spans="1:14" ht="15" customHeight="1" x14ac:dyDescent="0.25">
      <c r="A508" s="49">
        <v>507</v>
      </c>
      <c r="B508" s="62">
        <v>43867.14271990741</v>
      </c>
      <c r="C508" s="49" t="s">
        <v>304</v>
      </c>
      <c r="D508" s="49" t="s">
        <v>904</v>
      </c>
      <c r="E508" s="49" t="s">
        <v>695</v>
      </c>
      <c r="F508" s="49" t="s">
        <v>1394</v>
      </c>
      <c r="G508" s="49" t="s">
        <v>2653</v>
      </c>
      <c r="H508" s="49" t="e">
        <v>#VALUE!</v>
      </c>
      <c r="I508" s="49">
        <v>0</v>
      </c>
      <c r="J508" s="49" t="s">
        <v>254</v>
      </c>
      <c r="K508" s="276">
        <v>43866</v>
      </c>
      <c r="L508" s="49" t="s">
        <v>255</v>
      </c>
      <c r="M508" s="49" t="s">
        <v>305</v>
      </c>
      <c r="N508" s="49" t="s">
        <v>3762</v>
      </c>
    </row>
    <row r="509" spans="1:14" ht="15" customHeight="1" x14ac:dyDescent="0.25">
      <c r="A509" s="49">
        <v>508</v>
      </c>
      <c r="B509" s="62">
        <v>43867.144097222219</v>
      </c>
      <c r="C509" s="49" t="s">
        <v>304</v>
      </c>
      <c r="D509" s="49" t="s">
        <v>1395</v>
      </c>
      <c r="E509" s="49" t="s">
        <v>695</v>
      </c>
      <c r="F509" s="49" t="s">
        <v>1396</v>
      </c>
      <c r="G509" s="49" t="s">
        <v>2654</v>
      </c>
      <c r="H509" s="49" t="e">
        <v>#VALUE!</v>
      </c>
      <c r="I509" s="49">
        <v>0</v>
      </c>
      <c r="J509" s="49" t="s">
        <v>254</v>
      </c>
      <c r="K509" s="276">
        <v>43866</v>
      </c>
      <c r="L509" s="49" t="s">
        <v>255</v>
      </c>
      <c r="M509" s="49" t="s">
        <v>3667</v>
      </c>
      <c r="N509" s="49" t="s">
        <v>3762</v>
      </c>
    </row>
    <row r="510" spans="1:14" ht="15" customHeight="1" x14ac:dyDescent="0.25">
      <c r="A510" s="49">
        <v>509</v>
      </c>
      <c r="B510" s="62">
        <v>43867.144733796296</v>
      </c>
      <c r="C510" s="49" t="s">
        <v>304</v>
      </c>
      <c r="D510" s="49" t="s">
        <v>1397</v>
      </c>
      <c r="E510" s="49" t="s">
        <v>695</v>
      </c>
      <c r="F510" s="49" t="s">
        <v>1398</v>
      </c>
      <c r="G510" s="49" t="s">
        <v>2655</v>
      </c>
      <c r="H510" s="49" t="e">
        <v>#VALUE!</v>
      </c>
      <c r="I510" s="49">
        <v>0</v>
      </c>
      <c r="J510" s="49" t="s">
        <v>254</v>
      </c>
      <c r="K510" s="276">
        <v>43866</v>
      </c>
      <c r="L510" s="49" t="s">
        <v>255</v>
      </c>
      <c r="M510" s="49" t="s">
        <v>3668</v>
      </c>
      <c r="N510" s="49" t="s">
        <v>3762</v>
      </c>
    </row>
    <row r="511" spans="1:14" ht="15" customHeight="1" x14ac:dyDescent="0.25">
      <c r="A511" s="49">
        <v>510</v>
      </c>
      <c r="B511" s="62">
        <v>43867.146319444444</v>
      </c>
      <c r="C511" s="49" t="s">
        <v>304</v>
      </c>
      <c r="D511" s="49" t="s">
        <v>1399</v>
      </c>
      <c r="E511" s="49" t="s">
        <v>695</v>
      </c>
      <c r="F511" s="49" t="s">
        <v>1400</v>
      </c>
      <c r="G511" s="49" t="s">
        <v>2656</v>
      </c>
      <c r="H511" s="49" t="e">
        <v>#VALUE!</v>
      </c>
      <c r="I511" s="49">
        <v>0</v>
      </c>
      <c r="J511" s="49" t="s">
        <v>254</v>
      </c>
      <c r="K511" s="276">
        <v>43866</v>
      </c>
      <c r="L511" s="49" t="s">
        <v>255</v>
      </c>
      <c r="M511" s="49" t="s">
        <v>3669</v>
      </c>
      <c r="N511" s="49" t="s">
        <v>3762</v>
      </c>
    </row>
    <row r="512" spans="1:14" ht="15" customHeight="1" x14ac:dyDescent="0.25">
      <c r="A512" s="49">
        <v>511</v>
      </c>
      <c r="B512" s="62">
        <v>43867.155150462961</v>
      </c>
      <c r="C512" s="49" t="s">
        <v>257</v>
      </c>
      <c r="D512" s="49" t="s">
        <v>957</v>
      </c>
      <c r="E512" s="49" t="s">
        <v>791</v>
      </c>
      <c r="F512" s="49" t="s">
        <v>1376</v>
      </c>
      <c r="G512" s="49" t="s">
        <v>2657</v>
      </c>
      <c r="H512" s="49" t="s">
        <v>3432</v>
      </c>
      <c r="I512" s="49">
        <v>0</v>
      </c>
      <c r="J512" s="49" t="s">
        <v>254</v>
      </c>
      <c r="K512" s="276">
        <v>43866</v>
      </c>
      <c r="L512" s="49" t="s">
        <v>2143</v>
      </c>
      <c r="M512" s="49" t="s">
        <v>2141</v>
      </c>
      <c r="N512" s="49" t="s">
        <v>3763</v>
      </c>
    </row>
    <row r="513" spans="1:14" ht="15" customHeight="1" x14ac:dyDescent="0.25">
      <c r="A513" s="49">
        <v>512</v>
      </c>
      <c r="B513" s="62">
        <v>43867.159710648149</v>
      </c>
      <c r="C513" s="49" t="s">
        <v>256</v>
      </c>
      <c r="D513" s="49" t="s">
        <v>1168</v>
      </c>
      <c r="E513" s="49" t="s">
        <v>695</v>
      </c>
      <c r="F513" s="49" t="s">
        <v>1401</v>
      </c>
      <c r="G513" s="49" t="s">
        <v>2658</v>
      </c>
      <c r="H513" s="49" t="s">
        <v>3434</v>
      </c>
      <c r="I513" s="49">
        <v>12.5</v>
      </c>
      <c r="J513" s="49" t="s">
        <v>254</v>
      </c>
      <c r="K513" s="276">
        <v>43866</v>
      </c>
      <c r="L513" s="49" t="s">
        <v>3534</v>
      </c>
      <c r="M513" s="49" t="s">
        <v>3647</v>
      </c>
      <c r="N513" s="49" t="s">
        <v>3762</v>
      </c>
    </row>
    <row r="514" spans="1:14" ht="15" customHeight="1" x14ac:dyDescent="0.25">
      <c r="A514" s="49">
        <v>513</v>
      </c>
      <c r="B514" s="62">
        <v>43867.410231481481</v>
      </c>
      <c r="C514" s="49" t="s">
        <v>166</v>
      </c>
      <c r="D514" s="49" t="s">
        <v>927</v>
      </c>
      <c r="E514" s="49" t="s">
        <v>928</v>
      </c>
      <c r="F514" s="49" t="s">
        <v>1404</v>
      </c>
      <c r="G514" s="49" t="s">
        <v>2659</v>
      </c>
      <c r="H514" s="49" t="e">
        <v>#VALUE!</v>
      </c>
      <c r="I514" s="49">
        <v>0</v>
      </c>
      <c r="J514" s="49" t="s">
        <v>82</v>
      </c>
      <c r="K514" s="276">
        <v>43867</v>
      </c>
      <c r="L514" s="49" t="s">
        <v>255</v>
      </c>
      <c r="M514" s="49" t="s">
        <v>302</v>
      </c>
      <c r="N514" s="49" t="s">
        <v>3762</v>
      </c>
    </row>
    <row r="515" spans="1:14" ht="15" customHeight="1" x14ac:dyDescent="0.25">
      <c r="A515" s="49">
        <v>514</v>
      </c>
      <c r="B515" s="62">
        <v>43867.421585648146</v>
      </c>
      <c r="C515" s="49" t="s">
        <v>22</v>
      </c>
      <c r="D515" s="49" t="s">
        <v>383</v>
      </c>
      <c r="E515" s="49" t="s">
        <v>695</v>
      </c>
      <c r="F515" s="49" t="s">
        <v>1405</v>
      </c>
      <c r="G515" s="49" t="s">
        <v>2660</v>
      </c>
      <c r="H515" s="49" t="e">
        <v>#VALUE!</v>
      </c>
      <c r="I515" s="49">
        <v>0</v>
      </c>
      <c r="J515" s="49" t="s">
        <v>82</v>
      </c>
      <c r="K515" s="276">
        <v>43867</v>
      </c>
      <c r="L515" s="49" t="s">
        <v>255</v>
      </c>
      <c r="M515" s="49" t="s">
        <v>3594</v>
      </c>
      <c r="N515" s="49" t="s">
        <v>3762</v>
      </c>
    </row>
    <row r="516" spans="1:14" ht="15" customHeight="1" x14ac:dyDescent="0.25">
      <c r="A516" s="49">
        <v>515</v>
      </c>
      <c r="B516" s="62">
        <v>43867.429803240739</v>
      </c>
      <c r="C516" s="49" t="s">
        <v>182</v>
      </c>
      <c r="D516" s="49" t="s">
        <v>1240</v>
      </c>
      <c r="E516" s="49" t="s">
        <v>695</v>
      </c>
      <c r="F516" s="49" t="s">
        <v>1406</v>
      </c>
      <c r="G516" s="49" t="s">
        <v>2661</v>
      </c>
      <c r="H516" s="49" t="e">
        <v>#VALUE!</v>
      </c>
      <c r="I516" s="49">
        <v>0</v>
      </c>
      <c r="J516" s="49" t="s">
        <v>82</v>
      </c>
      <c r="K516" s="276">
        <v>43867</v>
      </c>
      <c r="L516" s="49" t="s">
        <v>255</v>
      </c>
      <c r="M516" s="49" t="s">
        <v>3645</v>
      </c>
      <c r="N516" s="49" t="s">
        <v>3762</v>
      </c>
    </row>
    <row r="517" spans="1:14" ht="15" customHeight="1" x14ac:dyDescent="0.25">
      <c r="A517" s="49">
        <v>516</v>
      </c>
      <c r="B517" s="62">
        <v>43867.435162037036</v>
      </c>
      <c r="C517" s="49" t="s">
        <v>163</v>
      </c>
      <c r="D517" s="49" t="s">
        <v>341</v>
      </c>
      <c r="E517" s="49" t="s">
        <v>1072</v>
      </c>
      <c r="F517" s="49" t="s">
        <v>1407</v>
      </c>
      <c r="G517" s="49" t="s">
        <v>2662</v>
      </c>
      <c r="H517" s="49" t="e">
        <v>#VALUE!</v>
      </c>
      <c r="I517" s="49">
        <v>0</v>
      </c>
      <c r="J517" s="49" t="s">
        <v>82</v>
      </c>
      <c r="K517" s="276">
        <v>43867</v>
      </c>
      <c r="L517" s="49" t="s">
        <v>255</v>
      </c>
      <c r="M517" s="49" t="s">
        <v>342</v>
      </c>
      <c r="N517" s="49" t="s">
        <v>3762</v>
      </c>
    </row>
    <row r="518" spans="1:14" ht="15" customHeight="1" x14ac:dyDescent="0.25">
      <c r="A518" s="49">
        <v>517</v>
      </c>
      <c r="B518" s="62">
        <v>43867.435752314814</v>
      </c>
      <c r="C518" s="49" t="s">
        <v>215</v>
      </c>
      <c r="D518" s="49" t="s">
        <v>1189</v>
      </c>
      <c r="E518" s="49" t="s">
        <v>695</v>
      </c>
      <c r="F518" s="49" t="s">
        <v>1408</v>
      </c>
      <c r="G518" s="49" t="s">
        <v>2663</v>
      </c>
      <c r="H518" s="49" t="e">
        <v>#VALUE!</v>
      </c>
      <c r="I518" s="49">
        <v>0</v>
      </c>
      <c r="J518" s="49" t="s">
        <v>82</v>
      </c>
      <c r="K518" s="276">
        <v>43867</v>
      </c>
      <c r="L518" s="49" t="s">
        <v>255</v>
      </c>
      <c r="M518" s="49" t="s">
        <v>255</v>
      </c>
      <c r="N518" s="49" t="s">
        <v>3762</v>
      </c>
    </row>
    <row r="519" spans="1:14" ht="15" customHeight="1" x14ac:dyDescent="0.25">
      <c r="A519" s="49">
        <v>518</v>
      </c>
      <c r="B519" s="62">
        <v>43867.436099537037</v>
      </c>
      <c r="C519" s="49" t="s">
        <v>157</v>
      </c>
      <c r="D519" s="49" t="s">
        <v>598</v>
      </c>
      <c r="E519" s="49" t="s">
        <v>695</v>
      </c>
      <c r="F519" s="49" t="s">
        <v>1409</v>
      </c>
      <c r="G519" s="49" t="s">
        <v>2664</v>
      </c>
      <c r="H519" s="49" t="e">
        <v>#VALUE!</v>
      </c>
      <c r="I519" s="49">
        <v>0</v>
      </c>
      <c r="J519" s="49" t="s">
        <v>82</v>
      </c>
      <c r="K519" s="276">
        <v>43867</v>
      </c>
      <c r="L519" s="49" t="s">
        <v>255</v>
      </c>
      <c r="M519" s="49" t="s">
        <v>607</v>
      </c>
      <c r="N519" s="49" t="s">
        <v>3762</v>
      </c>
    </row>
    <row r="520" spans="1:14" ht="15" customHeight="1" x14ac:dyDescent="0.25">
      <c r="A520" s="49">
        <v>519</v>
      </c>
      <c r="B520" s="62">
        <v>43867.4375462963</v>
      </c>
      <c r="C520" s="49" t="s">
        <v>160</v>
      </c>
      <c r="D520" s="49" t="s">
        <v>627</v>
      </c>
      <c r="E520" s="49" t="s">
        <v>695</v>
      </c>
      <c r="F520" s="49" t="s">
        <v>1410</v>
      </c>
      <c r="G520" s="49" t="s">
        <v>2665</v>
      </c>
      <c r="H520" s="49" t="e">
        <v>#VALUE!</v>
      </c>
      <c r="I520" s="49">
        <v>0</v>
      </c>
      <c r="J520" s="49" t="s">
        <v>82</v>
      </c>
      <c r="K520" s="276">
        <v>43867</v>
      </c>
      <c r="L520" s="49" t="s">
        <v>255</v>
      </c>
      <c r="M520" s="49" t="s">
        <v>373</v>
      </c>
      <c r="N520" s="49" t="s">
        <v>3762</v>
      </c>
    </row>
    <row r="521" spans="1:14" ht="15" customHeight="1" x14ac:dyDescent="0.25">
      <c r="A521" s="49">
        <v>520</v>
      </c>
      <c r="B521" s="62">
        <v>43867.43917824074</v>
      </c>
      <c r="C521" s="49" t="s">
        <v>209</v>
      </c>
      <c r="D521" s="49" t="s">
        <v>1025</v>
      </c>
      <c r="E521" s="49" t="s">
        <v>695</v>
      </c>
      <c r="F521" s="49" t="s">
        <v>1411</v>
      </c>
      <c r="G521" s="49" t="s">
        <v>2666</v>
      </c>
      <c r="H521" s="49" t="e">
        <v>#VALUE!</v>
      </c>
      <c r="I521" s="49">
        <v>0</v>
      </c>
      <c r="J521" s="49" t="s">
        <v>82</v>
      </c>
      <c r="K521" s="276">
        <v>43867</v>
      </c>
      <c r="L521" s="49" t="s">
        <v>255</v>
      </c>
      <c r="M521" s="49" t="s">
        <v>3631</v>
      </c>
      <c r="N521" s="49" t="s">
        <v>3762</v>
      </c>
    </row>
    <row r="522" spans="1:14" ht="15" customHeight="1" x14ac:dyDescent="0.25">
      <c r="A522" s="49">
        <v>521</v>
      </c>
      <c r="B522" s="62">
        <v>43867.443749999999</v>
      </c>
      <c r="C522" s="49" t="s">
        <v>215</v>
      </c>
      <c r="D522" s="49" t="s">
        <v>1402</v>
      </c>
      <c r="E522" s="49" t="s">
        <v>727</v>
      </c>
      <c r="F522" s="49" t="s">
        <v>1401</v>
      </c>
      <c r="G522" s="49" t="s">
        <v>2667</v>
      </c>
      <c r="H522" s="49" t="e">
        <v>#VALUE!</v>
      </c>
      <c r="I522" s="49">
        <v>0</v>
      </c>
      <c r="J522" s="49" t="s">
        <v>82</v>
      </c>
      <c r="K522" s="276">
        <v>43867</v>
      </c>
      <c r="L522" s="49" t="s">
        <v>255</v>
      </c>
      <c r="M522" s="49" t="s">
        <v>3647</v>
      </c>
      <c r="N522" s="49" t="s">
        <v>3762</v>
      </c>
    </row>
    <row r="523" spans="1:14" ht="15" customHeight="1" x14ac:dyDescent="0.25">
      <c r="A523" s="49">
        <v>522</v>
      </c>
      <c r="B523" s="62">
        <v>43867.444849537038</v>
      </c>
      <c r="C523" s="49" t="s">
        <v>182</v>
      </c>
      <c r="D523" s="49" t="s">
        <v>1195</v>
      </c>
      <c r="E523" s="49" t="s">
        <v>695</v>
      </c>
      <c r="F523" s="49" t="s">
        <v>1412</v>
      </c>
      <c r="G523" s="49" t="s">
        <v>2668</v>
      </c>
      <c r="H523" s="49" t="e">
        <v>#VALUE!</v>
      </c>
      <c r="I523" s="49">
        <v>0</v>
      </c>
      <c r="J523" s="49" t="s">
        <v>82</v>
      </c>
      <c r="K523" s="276">
        <v>43867</v>
      </c>
      <c r="L523" s="49" t="s">
        <v>255</v>
      </c>
      <c r="M523" s="49" t="s">
        <v>3651</v>
      </c>
      <c r="N523" s="49" t="s">
        <v>3762</v>
      </c>
    </row>
    <row r="524" spans="1:14" ht="15" customHeight="1" x14ac:dyDescent="0.25">
      <c r="A524" s="49">
        <v>523</v>
      </c>
      <c r="B524" s="62">
        <v>43867.445497685185</v>
      </c>
      <c r="C524" s="49" t="s">
        <v>275</v>
      </c>
      <c r="D524" s="49" t="s">
        <v>1413</v>
      </c>
      <c r="E524" s="49" t="s">
        <v>1218</v>
      </c>
      <c r="F524" s="49" t="s">
        <v>1414</v>
      </c>
      <c r="G524" s="49" t="s">
        <v>2669</v>
      </c>
      <c r="H524" s="49" t="e">
        <v>#VALUE!</v>
      </c>
      <c r="I524" s="49">
        <v>0</v>
      </c>
      <c r="J524" s="49" t="s">
        <v>82</v>
      </c>
      <c r="K524" s="276">
        <v>43867</v>
      </c>
      <c r="L524" s="49" t="s">
        <v>255</v>
      </c>
      <c r="M524" s="49" t="s">
        <v>3653</v>
      </c>
      <c r="N524" s="49" t="s">
        <v>3762</v>
      </c>
    </row>
    <row r="525" spans="1:14" ht="15" customHeight="1" x14ac:dyDescent="0.25">
      <c r="A525" s="49">
        <v>524</v>
      </c>
      <c r="B525" s="62">
        <v>43867.446805555555</v>
      </c>
      <c r="C525" s="49" t="s">
        <v>784</v>
      </c>
      <c r="D525" s="49" t="s">
        <v>1234</v>
      </c>
      <c r="E525" s="49" t="s">
        <v>695</v>
      </c>
      <c r="F525" s="49" t="s">
        <v>1415</v>
      </c>
      <c r="G525" s="49" t="s">
        <v>2670</v>
      </c>
      <c r="H525" s="49" t="e">
        <v>#VALUE!</v>
      </c>
      <c r="I525" s="49">
        <v>0</v>
      </c>
      <c r="J525" s="49" t="e">
        <v>#N/A</v>
      </c>
      <c r="K525" s="276">
        <v>43867</v>
      </c>
      <c r="L525" s="49" t="s">
        <v>255</v>
      </c>
      <c r="M525" s="49" t="s">
        <v>3657</v>
      </c>
      <c r="N525" s="49" t="s">
        <v>3762</v>
      </c>
    </row>
    <row r="526" spans="1:14" ht="15" customHeight="1" x14ac:dyDescent="0.25">
      <c r="A526" s="49">
        <v>525</v>
      </c>
      <c r="B526" s="62">
        <v>43867.447638888887</v>
      </c>
      <c r="C526" s="49" t="s">
        <v>196</v>
      </c>
      <c r="D526" s="49" t="s">
        <v>1416</v>
      </c>
      <c r="E526" s="49" t="s">
        <v>1417</v>
      </c>
      <c r="F526" s="49" t="s">
        <v>1418</v>
      </c>
      <c r="G526" s="49" t="s">
        <v>2671</v>
      </c>
      <c r="H526" s="49" t="e">
        <v>#VALUE!</v>
      </c>
      <c r="I526" s="49">
        <v>0</v>
      </c>
      <c r="J526" s="49" t="s">
        <v>82</v>
      </c>
      <c r="K526" s="276">
        <v>43867</v>
      </c>
      <c r="L526" s="49" t="s">
        <v>255</v>
      </c>
      <c r="M526" s="49" t="s">
        <v>3664</v>
      </c>
      <c r="N526" s="49" t="s">
        <v>3762</v>
      </c>
    </row>
    <row r="527" spans="1:14" ht="15" customHeight="1" x14ac:dyDescent="0.25">
      <c r="A527" s="49">
        <v>526</v>
      </c>
      <c r="B527" s="62">
        <v>43867.449270833335</v>
      </c>
      <c r="C527" s="49" t="s">
        <v>198</v>
      </c>
      <c r="D527" s="49" t="s">
        <v>1143</v>
      </c>
      <c r="E527" s="49" t="s">
        <v>1419</v>
      </c>
      <c r="F527" s="49" t="s">
        <v>1420</v>
      </c>
      <c r="G527" s="49" t="s">
        <v>2672</v>
      </c>
      <c r="H527" s="49" t="e">
        <v>#VALUE!</v>
      </c>
      <c r="I527" s="49">
        <v>0</v>
      </c>
      <c r="J527" s="49" t="s">
        <v>82</v>
      </c>
      <c r="K527" s="276">
        <v>43867</v>
      </c>
      <c r="L527" s="49" t="s">
        <v>255</v>
      </c>
      <c r="M527" s="49" t="s">
        <v>3641</v>
      </c>
      <c r="N527" s="49" t="s">
        <v>3762</v>
      </c>
    </row>
    <row r="528" spans="1:14" ht="15" customHeight="1" x14ac:dyDescent="0.25">
      <c r="A528" s="49">
        <v>527</v>
      </c>
      <c r="B528" s="62">
        <v>43867.449884259258</v>
      </c>
      <c r="C528" s="49" t="s">
        <v>167</v>
      </c>
      <c r="D528" s="49" t="s">
        <v>641</v>
      </c>
      <c r="E528" s="49" t="s">
        <v>695</v>
      </c>
      <c r="F528" s="49" t="s">
        <v>1421</v>
      </c>
      <c r="G528" s="49" t="s">
        <v>2673</v>
      </c>
      <c r="H528" s="49" t="e">
        <v>#VALUE!</v>
      </c>
      <c r="I528" s="49">
        <v>0</v>
      </c>
      <c r="J528" s="49" t="s">
        <v>82</v>
      </c>
      <c r="K528" s="276">
        <v>43867</v>
      </c>
      <c r="L528" s="49" t="s">
        <v>255</v>
      </c>
      <c r="M528" s="49" t="s">
        <v>3670</v>
      </c>
      <c r="N528" s="49" t="s">
        <v>3762</v>
      </c>
    </row>
    <row r="529" spans="1:14" ht="15" customHeight="1" x14ac:dyDescent="0.25">
      <c r="A529" s="49">
        <v>528</v>
      </c>
      <c r="B529" s="62">
        <v>43867.452337962961</v>
      </c>
      <c r="C529" s="49" t="s">
        <v>162</v>
      </c>
      <c r="D529" s="49" t="s">
        <v>1336</v>
      </c>
      <c r="E529" s="49" t="s">
        <v>695</v>
      </c>
      <c r="F529" s="49" t="s">
        <v>1422</v>
      </c>
      <c r="G529" s="49" t="s">
        <v>2674</v>
      </c>
      <c r="H529" s="49" t="e">
        <v>#VALUE!</v>
      </c>
      <c r="I529" s="49">
        <v>0</v>
      </c>
      <c r="J529" s="49" t="s">
        <v>82</v>
      </c>
      <c r="K529" s="276">
        <v>43867</v>
      </c>
      <c r="L529" s="49" t="s">
        <v>255</v>
      </c>
      <c r="M529" s="49" t="s">
        <v>3635</v>
      </c>
      <c r="N529" s="49" t="s">
        <v>3762</v>
      </c>
    </row>
    <row r="530" spans="1:14" ht="15" customHeight="1" x14ac:dyDescent="0.25">
      <c r="A530" s="49">
        <v>529</v>
      </c>
      <c r="B530" s="62">
        <v>43867.455347222225</v>
      </c>
      <c r="C530" s="49" t="s">
        <v>134</v>
      </c>
      <c r="D530" s="49" t="s">
        <v>1016</v>
      </c>
      <c r="E530" s="49" t="s">
        <v>1424</v>
      </c>
      <c r="F530" s="49" t="s">
        <v>1425</v>
      </c>
      <c r="G530" s="49" t="s">
        <v>2675</v>
      </c>
      <c r="H530" s="49" t="e">
        <v>#VALUE!</v>
      </c>
      <c r="I530" s="49">
        <v>0</v>
      </c>
      <c r="J530" s="49" t="s">
        <v>82</v>
      </c>
      <c r="K530" s="276">
        <v>43867</v>
      </c>
      <c r="L530" s="49" t="s">
        <v>255</v>
      </c>
      <c r="M530" s="49" t="s">
        <v>3617</v>
      </c>
      <c r="N530" s="49" t="s">
        <v>3762</v>
      </c>
    </row>
    <row r="531" spans="1:14" ht="15" customHeight="1" x14ac:dyDescent="0.25">
      <c r="A531" s="49">
        <v>530</v>
      </c>
      <c r="B531" s="62">
        <v>43867.462245370371</v>
      </c>
      <c r="C531" s="49" t="s">
        <v>178</v>
      </c>
      <c r="D531" s="49" t="s">
        <v>799</v>
      </c>
      <c r="E531" s="49" t="s">
        <v>1267</v>
      </c>
      <c r="F531" s="49" t="s">
        <v>1427</v>
      </c>
      <c r="G531" s="49" t="s">
        <v>2676</v>
      </c>
      <c r="H531" s="49" t="e">
        <v>#VALUE!</v>
      </c>
      <c r="I531" s="49">
        <v>0</v>
      </c>
      <c r="J531" s="49" t="s">
        <v>82</v>
      </c>
      <c r="K531" s="276">
        <v>43867</v>
      </c>
      <c r="L531" s="49" t="s">
        <v>255</v>
      </c>
      <c r="M531" s="49" t="s">
        <v>3598</v>
      </c>
      <c r="N531" s="49" t="s">
        <v>3762</v>
      </c>
    </row>
    <row r="532" spans="1:14" ht="15" customHeight="1" x14ac:dyDescent="0.25">
      <c r="A532" s="49">
        <v>531</v>
      </c>
      <c r="B532" s="62">
        <v>43867.465740740743</v>
      </c>
      <c r="C532" s="49" t="s">
        <v>275</v>
      </c>
      <c r="D532" s="49" t="s">
        <v>327</v>
      </c>
      <c r="E532" s="49" t="s">
        <v>695</v>
      </c>
      <c r="F532" s="49" t="s">
        <v>1428</v>
      </c>
      <c r="G532" s="49" t="s">
        <v>2677</v>
      </c>
      <c r="H532" s="49" t="e">
        <v>#VALUE!</v>
      </c>
      <c r="I532" s="49">
        <v>0</v>
      </c>
      <c r="J532" s="49" t="s">
        <v>82</v>
      </c>
      <c r="K532" s="276">
        <v>43867</v>
      </c>
      <c r="L532" s="49" t="s">
        <v>255</v>
      </c>
      <c r="M532" s="49" t="s">
        <v>328</v>
      </c>
      <c r="N532" s="49" t="s">
        <v>3762</v>
      </c>
    </row>
    <row r="533" spans="1:14" ht="15" customHeight="1" x14ac:dyDescent="0.25">
      <c r="A533" s="49">
        <v>532</v>
      </c>
      <c r="B533" s="62">
        <v>43867.471122685187</v>
      </c>
      <c r="C533" s="49" t="s">
        <v>201</v>
      </c>
      <c r="D533" s="49" t="s">
        <v>231</v>
      </c>
      <c r="E533" s="49" t="s">
        <v>1429</v>
      </c>
      <c r="F533" s="49" t="s">
        <v>1430</v>
      </c>
      <c r="G533" s="49" t="s">
        <v>2678</v>
      </c>
      <c r="H533" s="49" t="e">
        <v>#VALUE!</v>
      </c>
      <c r="I533" s="49">
        <v>0</v>
      </c>
      <c r="J533" s="49" t="s">
        <v>82</v>
      </c>
      <c r="K533" s="276">
        <v>43867</v>
      </c>
      <c r="L533" s="49" t="s">
        <v>255</v>
      </c>
      <c r="M533" s="49" t="s">
        <v>255</v>
      </c>
      <c r="N533" s="49" t="s">
        <v>3762</v>
      </c>
    </row>
    <row r="534" spans="1:14" ht="15" customHeight="1" x14ac:dyDescent="0.25">
      <c r="A534" s="49">
        <v>533</v>
      </c>
      <c r="B534" s="62">
        <v>43867.477511574078</v>
      </c>
      <c r="C534" s="49" t="s">
        <v>167</v>
      </c>
      <c r="D534" s="49" t="s">
        <v>1426</v>
      </c>
      <c r="E534" s="49" t="s">
        <v>695</v>
      </c>
      <c r="F534" s="49" t="s">
        <v>1431</v>
      </c>
      <c r="G534" s="49" t="s">
        <v>2679</v>
      </c>
      <c r="H534" s="49" t="e">
        <v>#VALUE!</v>
      </c>
      <c r="I534" s="49">
        <v>0</v>
      </c>
      <c r="J534" s="49" t="s">
        <v>82</v>
      </c>
      <c r="K534" s="276">
        <v>43867</v>
      </c>
      <c r="L534" s="49" t="s">
        <v>255</v>
      </c>
      <c r="M534" s="49" t="s">
        <v>3670</v>
      </c>
      <c r="N534" s="49" t="s">
        <v>3762</v>
      </c>
    </row>
    <row r="535" spans="1:14" ht="15" customHeight="1" x14ac:dyDescent="0.25">
      <c r="A535" s="49">
        <v>534</v>
      </c>
      <c r="B535" s="62">
        <v>43867.477800925924</v>
      </c>
      <c r="C535" s="49" t="s">
        <v>275</v>
      </c>
      <c r="D535" s="49" t="s">
        <v>1413</v>
      </c>
      <c r="E535" s="49" t="s">
        <v>1218</v>
      </c>
      <c r="F535" s="49" t="s">
        <v>1414</v>
      </c>
      <c r="G535" s="49" t="s">
        <v>2680</v>
      </c>
      <c r="H535" s="49" t="e">
        <v>#VALUE!</v>
      </c>
      <c r="I535" s="49">
        <v>0</v>
      </c>
      <c r="J535" s="49" t="s">
        <v>82</v>
      </c>
      <c r="K535" s="276">
        <v>43867</v>
      </c>
      <c r="L535" s="49" t="s">
        <v>255</v>
      </c>
      <c r="M535" s="49" t="s">
        <v>3653</v>
      </c>
      <c r="N535" s="49" t="s">
        <v>3762</v>
      </c>
    </row>
    <row r="536" spans="1:14" ht="15" customHeight="1" x14ac:dyDescent="0.25">
      <c r="A536" s="49">
        <v>535</v>
      </c>
      <c r="B536" s="62">
        <v>43867.478182870371</v>
      </c>
      <c r="C536" s="49" t="s">
        <v>200</v>
      </c>
      <c r="D536" s="49" t="s">
        <v>346</v>
      </c>
      <c r="E536" s="49" t="s">
        <v>695</v>
      </c>
      <c r="F536" s="49" t="s">
        <v>1432</v>
      </c>
      <c r="G536" s="49" t="s">
        <v>2681</v>
      </c>
      <c r="H536" s="49" t="e">
        <v>#VALUE!</v>
      </c>
      <c r="I536" s="49">
        <v>0</v>
      </c>
      <c r="J536" s="49" t="s">
        <v>82</v>
      </c>
      <c r="K536" s="276">
        <v>43867</v>
      </c>
      <c r="L536" s="49" t="s">
        <v>255</v>
      </c>
      <c r="M536" s="49" t="s">
        <v>348</v>
      </c>
      <c r="N536" s="49" t="s">
        <v>3762</v>
      </c>
    </row>
    <row r="537" spans="1:14" ht="15" customHeight="1" x14ac:dyDescent="0.25">
      <c r="A537" s="49">
        <v>536</v>
      </c>
      <c r="B537" s="62">
        <v>43867.47991898148</v>
      </c>
      <c r="C537" s="49" t="s">
        <v>213</v>
      </c>
      <c r="D537" s="49" t="s">
        <v>1019</v>
      </c>
      <c r="E537" s="49" t="s">
        <v>695</v>
      </c>
      <c r="F537" s="49" t="s">
        <v>1433</v>
      </c>
      <c r="G537" s="49" t="s">
        <v>2682</v>
      </c>
      <c r="H537" s="49" t="e">
        <v>#VALUE!</v>
      </c>
      <c r="I537" s="49">
        <v>0</v>
      </c>
      <c r="J537" s="49" t="s">
        <v>82</v>
      </c>
      <c r="K537" s="276">
        <v>43867</v>
      </c>
      <c r="L537" s="49" t="s">
        <v>255</v>
      </c>
      <c r="M537" s="49" t="s">
        <v>255</v>
      </c>
      <c r="N537" s="49" t="s">
        <v>3762</v>
      </c>
    </row>
    <row r="538" spans="1:14" ht="15" customHeight="1" x14ac:dyDescent="0.25">
      <c r="A538" s="49">
        <v>537</v>
      </c>
      <c r="B538" s="62">
        <v>43867.488518518519</v>
      </c>
      <c r="C538" s="49" t="s">
        <v>22</v>
      </c>
      <c r="D538" s="49" t="s">
        <v>1435</v>
      </c>
      <c r="E538" s="49" t="s">
        <v>1436</v>
      </c>
      <c r="F538" s="49" t="s">
        <v>1437</v>
      </c>
      <c r="G538" s="49" t="s">
        <v>2683</v>
      </c>
      <c r="H538" s="49" t="e">
        <v>#VALUE!</v>
      </c>
      <c r="I538" s="49">
        <v>0</v>
      </c>
      <c r="J538" s="49" t="s">
        <v>82</v>
      </c>
      <c r="K538" s="276">
        <v>43867</v>
      </c>
      <c r="L538" s="49" t="s">
        <v>255</v>
      </c>
      <c r="M538" s="49" t="s">
        <v>255</v>
      </c>
      <c r="N538" s="49" t="s">
        <v>3762</v>
      </c>
    </row>
    <row r="539" spans="1:14" ht="15" customHeight="1" x14ac:dyDescent="0.25">
      <c r="A539" s="49">
        <v>538</v>
      </c>
      <c r="B539" s="62">
        <v>43867.492696759262</v>
      </c>
      <c r="C539" s="49" t="s">
        <v>211</v>
      </c>
      <c r="D539" s="49" t="s">
        <v>995</v>
      </c>
      <c r="E539" s="49" t="s">
        <v>695</v>
      </c>
      <c r="F539" s="49" t="s">
        <v>1438</v>
      </c>
      <c r="G539" s="49" t="s">
        <v>2684</v>
      </c>
      <c r="H539" s="49" t="e">
        <v>#VALUE!</v>
      </c>
      <c r="I539" s="49">
        <v>0</v>
      </c>
      <c r="J539" s="49" t="s">
        <v>82</v>
      </c>
      <c r="K539" s="276">
        <v>43867</v>
      </c>
      <c r="L539" s="49" t="s">
        <v>255</v>
      </c>
      <c r="M539" s="49" t="s">
        <v>3624</v>
      </c>
      <c r="N539" s="49" t="s">
        <v>3762</v>
      </c>
    </row>
    <row r="540" spans="1:14" ht="15" customHeight="1" x14ac:dyDescent="0.25">
      <c r="A540" s="49">
        <v>539</v>
      </c>
      <c r="B540" s="62">
        <v>43867.496076388888</v>
      </c>
      <c r="C540" s="49" t="s">
        <v>206</v>
      </c>
      <c r="D540" s="49" t="s">
        <v>1299</v>
      </c>
      <c r="E540" s="49" t="s">
        <v>1439</v>
      </c>
      <c r="F540" s="49" t="s">
        <v>1440</v>
      </c>
      <c r="G540" s="49" t="s">
        <v>2685</v>
      </c>
      <c r="H540" s="49" t="e">
        <v>#VALUE!</v>
      </c>
      <c r="I540" s="49">
        <v>0</v>
      </c>
      <c r="J540" s="49" t="s">
        <v>82</v>
      </c>
      <c r="K540" s="276">
        <v>43867</v>
      </c>
      <c r="L540" s="49" t="s">
        <v>255</v>
      </c>
      <c r="M540" s="49" t="s">
        <v>3660</v>
      </c>
      <c r="N540" s="49" t="s">
        <v>3762</v>
      </c>
    </row>
    <row r="541" spans="1:14" ht="15" customHeight="1" x14ac:dyDescent="0.25">
      <c r="A541" s="49">
        <v>540</v>
      </c>
      <c r="B541" s="62">
        <v>43867.49763888889</v>
      </c>
      <c r="C541" s="49" t="s">
        <v>182</v>
      </c>
      <c r="D541" s="49" t="s">
        <v>1188</v>
      </c>
      <c r="E541" s="49" t="s">
        <v>1441</v>
      </c>
      <c r="F541" s="49" t="s">
        <v>1442</v>
      </c>
      <c r="G541" s="49" t="s">
        <v>2686</v>
      </c>
      <c r="H541" s="49" t="e">
        <v>#VALUE!</v>
      </c>
      <c r="I541" s="49">
        <v>0</v>
      </c>
      <c r="J541" s="49" t="s">
        <v>82</v>
      </c>
      <c r="K541" s="276">
        <v>43867</v>
      </c>
      <c r="L541" s="49" t="s">
        <v>255</v>
      </c>
      <c r="M541" s="49" t="s">
        <v>3651</v>
      </c>
      <c r="N541" s="49" t="s">
        <v>3762</v>
      </c>
    </row>
    <row r="542" spans="1:14" ht="15" customHeight="1" x14ac:dyDescent="0.25">
      <c r="A542" s="49">
        <v>541</v>
      </c>
      <c r="B542" s="62">
        <v>43867.497627314813</v>
      </c>
      <c r="C542" s="49" t="s">
        <v>784</v>
      </c>
      <c r="D542" s="49" t="s">
        <v>1234</v>
      </c>
      <c r="E542" s="49" t="s">
        <v>695</v>
      </c>
      <c r="F542" s="49" t="s">
        <v>1443</v>
      </c>
      <c r="G542" s="49" t="s">
        <v>2687</v>
      </c>
      <c r="H542" s="49" t="e">
        <v>#VALUE!</v>
      </c>
      <c r="I542" s="49">
        <v>0</v>
      </c>
      <c r="J542" s="49" t="e">
        <v>#N/A</v>
      </c>
      <c r="K542" s="276">
        <v>43867</v>
      </c>
      <c r="L542" s="49" t="s">
        <v>255</v>
      </c>
      <c r="M542" s="49" t="s">
        <v>3657</v>
      </c>
      <c r="N542" s="49" t="s">
        <v>3762</v>
      </c>
    </row>
    <row r="543" spans="1:14" ht="15" customHeight="1" x14ac:dyDescent="0.25">
      <c r="A543" s="49">
        <v>542</v>
      </c>
      <c r="B543" s="62">
        <v>43867.509548611109</v>
      </c>
      <c r="C543" s="49" t="s">
        <v>184</v>
      </c>
      <c r="D543" s="49" t="s">
        <v>1445</v>
      </c>
      <c r="E543" s="49" t="s">
        <v>791</v>
      </c>
      <c r="F543" s="49" t="s">
        <v>1446</v>
      </c>
      <c r="G543" s="49" t="s">
        <v>2688</v>
      </c>
      <c r="H543" s="49" t="e">
        <v>#VALUE!</v>
      </c>
      <c r="I543" s="49">
        <v>0</v>
      </c>
      <c r="J543" s="49" t="s">
        <v>82</v>
      </c>
      <c r="K543" s="276">
        <v>43867</v>
      </c>
      <c r="L543" s="49" t="s">
        <v>255</v>
      </c>
      <c r="M543" s="49" t="s">
        <v>3663</v>
      </c>
      <c r="N543" s="49" t="s">
        <v>3762</v>
      </c>
    </row>
    <row r="544" spans="1:14" ht="15" customHeight="1" x14ac:dyDescent="0.25">
      <c r="A544" s="49">
        <v>543</v>
      </c>
      <c r="B544" s="62">
        <v>43867.513958333337</v>
      </c>
      <c r="C544" s="49" t="s">
        <v>182</v>
      </c>
      <c r="D544" s="49" t="s">
        <v>1195</v>
      </c>
      <c r="E544" s="49" t="s">
        <v>695</v>
      </c>
      <c r="F544" s="49" t="s">
        <v>1447</v>
      </c>
      <c r="G544" s="49" t="s">
        <v>2689</v>
      </c>
      <c r="H544" s="49" t="s">
        <v>3421</v>
      </c>
      <c r="I544" s="49">
        <v>1.5</v>
      </c>
      <c r="J544" s="49" t="s">
        <v>82</v>
      </c>
      <c r="K544" s="276">
        <v>43867</v>
      </c>
      <c r="L544" s="49" t="s">
        <v>3527</v>
      </c>
      <c r="M544" s="49" t="s">
        <v>3671</v>
      </c>
      <c r="N544" s="49" t="s">
        <v>3762</v>
      </c>
    </row>
    <row r="545" spans="1:14" ht="15" customHeight="1" x14ac:dyDescent="0.25">
      <c r="A545" s="49">
        <v>544</v>
      </c>
      <c r="B545" s="62">
        <v>43867.518483796295</v>
      </c>
      <c r="C545" s="49" t="s">
        <v>187</v>
      </c>
      <c r="D545" s="49" t="s">
        <v>355</v>
      </c>
      <c r="E545" s="49" t="s">
        <v>695</v>
      </c>
      <c r="F545" s="49" t="s">
        <v>1449</v>
      </c>
      <c r="G545" s="49" t="s">
        <v>2690</v>
      </c>
      <c r="H545" s="49" t="e">
        <v>#VALUE!</v>
      </c>
      <c r="I545" s="49">
        <v>0</v>
      </c>
      <c r="J545" s="49" t="s">
        <v>82</v>
      </c>
      <c r="K545" s="276">
        <v>43867</v>
      </c>
      <c r="L545" s="49" t="s">
        <v>255</v>
      </c>
      <c r="M545" s="49" t="s">
        <v>3593</v>
      </c>
      <c r="N545" s="49" t="s">
        <v>3762</v>
      </c>
    </row>
    <row r="546" spans="1:14" ht="15" customHeight="1" x14ac:dyDescent="0.25">
      <c r="A546" s="49">
        <v>545</v>
      </c>
      <c r="B546" s="62">
        <v>43867.523009259261</v>
      </c>
      <c r="C546" s="49" t="s">
        <v>187</v>
      </c>
      <c r="D546" s="49" t="s">
        <v>644</v>
      </c>
      <c r="E546" s="49" t="s">
        <v>1450</v>
      </c>
      <c r="F546" s="49" t="s">
        <v>1451</v>
      </c>
      <c r="G546" s="49" t="s">
        <v>2691</v>
      </c>
      <c r="H546" s="49" t="e">
        <v>#VALUE!</v>
      </c>
      <c r="I546" s="49">
        <v>0</v>
      </c>
      <c r="J546" s="49" t="s">
        <v>82</v>
      </c>
      <c r="K546" s="276">
        <v>43867</v>
      </c>
      <c r="L546" s="49" t="s">
        <v>255</v>
      </c>
      <c r="M546" s="49" t="s">
        <v>315</v>
      </c>
      <c r="N546" s="49" t="s">
        <v>3762</v>
      </c>
    </row>
    <row r="547" spans="1:14" ht="15" customHeight="1" x14ac:dyDescent="0.25">
      <c r="A547" s="49">
        <v>546</v>
      </c>
      <c r="B547" s="62">
        <v>43867.524108796293</v>
      </c>
      <c r="C547" s="49" t="s">
        <v>215</v>
      </c>
      <c r="D547" s="49" t="s">
        <v>1448</v>
      </c>
      <c r="E547" s="49" t="s">
        <v>1452</v>
      </c>
      <c r="F547" s="49" t="s">
        <v>1453</v>
      </c>
      <c r="G547" s="49" t="s">
        <v>2692</v>
      </c>
      <c r="H547" s="49" t="e">
        <v>#VALUE!</v>
      </c>
      <c r="I547" s="49">
        <v>0</v>
      </c>
      <c r="J547" s="49" t="s">
        <v>82</v>
      </c>
      <c r="K547" s="276">
        <v>43867</v>
      </c>
      <c r="L547" s="49" t="s">
        <v>255</v>
      </c>
      <c r="M547" s="49" t="s">
        <v>272</v>
      </c>
      <c r="N547" s="49" t="s">
        <v>3762</v>
      </c>
    </row>
    <row r="548" spans="1:14" ht="15" customHeight="1" x14ac:dyDescent="0.25">
      <c r="A548" s="49">
        <v>547</v>
      </c>
      <c r="B548" s="62">
        <v>43867.528252314813</v>
      </c>
      <c r="C548" s="49" t="s">
        <v>206</v>
      </c>
      <c r="D548" s="49" t="s">
        <v>1299</v>
      </c>
      <c r="E548" s="49" t="s">
        <v>1439</v>
      </c>
      <c r="F548" s="49" t="s">
        <v>1454</v>
      </c>
      <c r="G548" s="49" t="s">
        <v>2693</v>
      </c>
      <c r="H548" s="49" t="e">
        <v>#VALUE!</v>
      </c>
      <c r="I548" s="49">
        <v>0</v>
      </c>
      <c r="J548" s="49" t="s">
        <v>82</v>
      </c>
      <c r="K548" s="276">
        <v>43867</v>
      </c>
      <c r="L548" s="49" t="s">
        <v>255</v>
      </c>
      <c r="M548" s="49" t="s">
        <v>3660</v>
      </c>
      <c r="N548" s="49" t="s">
        <v>3762</v>
      </c>
    </row>
    <row r="549" spans="1:14" ht="15" customHeight="1" x14ac:dyDescent="0.25">
      <c r="A549" s="49">
        <v>548</v>
      </c>
      <c r="B549" s="62">
        <v>43867.534236111111</v>
      </c>
      <c r="C549" s="49" t="s">
        <v>160</v>
      </c>
      <c r="D549" s="49" t="s">
        <v>627</v>
      </c>
      <c r="E549" s="49" t="s">
        <v>695</v>
      </c>
      <c r="F549" s="49" t="s">
        <v>1456</v>
      </c>
      <c r="G549" s="49" t="s">
        <v>2694</v>
      </c>
      <c r="H549" s="49" t="s">
        <v>3435</v>
      </c>
      <c r="I549" s="49">
        <v>2</v>
      </c>
      <c r="J549" s="49" t="s">
        <v>82</v>
      </c>
      <c r="K549" s="276">
        <v>43867</v>
      </c>
      <c r="L549" s="49" t="s">
        <v>3535</v>
      </c>
      <c r="M549" s="49" t="s">
        <v>373</v>
      </c>
      <c r="N549" s="49" t="s">
        <v>3762</v>
      </c>
    </row>
    <row r="550" spans="1:14" ht="15" customHeight="1" x14ac:dyDescent="0.25">
      <c r="A550" s="49">
        <v>549</v>
      </c>
      <c r="B550" s="62">
        <v>43867.535520833335</v>
      </c>
      <c r="C550" s="49" t="s">
        <v>187</v>
      </c>
      <c r="D550" s="49" t="s">
        <v>777</v>
      </c>
      <c r="E550" s="49" t="s">
        <v>695</v>
      </c>
      <c r="F550" s="49" t="s">
        <v>1449</v>
      </c>
      <c r="G550" s="49" t="s">
        <v>2695</v>
      </c>
      <c r="H550" s="49" t="e">
        <v>#VALUE!</v>
      </c>
      <c r="I550" s="49">
        <v>0</v>
      </c>
      <c r="J550" s="49" t="s">
        <v>82</v>
      </c>
      <c r="K550" s="276">
        <v>43867</v>
      </c>
      <c r="L550" s="49" t="s">
        <v>255</v>
      </c>
      <c r="M550" s="49" t="s">
        <v>3593</v>
      </c>
      <c r="N550" s="49" t="s">
        <v>3762</v>
      </c>
    </row>
    <row r="551" spans="1:14" ht="15" customHeight="1" x14ac:dyDescent="0.25">
      <c r="A551" s="49">
        <v>550</v>
      </c>
      <c r="B551" s="62">
        <v>43867.537349537037</v>
      </c>
      <c r="C551" s="49" t="s">
        <v>215</v>
      </c>
      <c r="D551" s="49" t="s">
        <v>1029</v>
      </c>
      <c r="E551" s="49" t="s">
        <v>695</v>
      </c>
      <c r="F551" s="49" t="s">
        <v>2696</v>
      </c>
      <c r="G551" s="49" t="s">
        <v>2697</v>
      </c>
      <c r="H551" s="49" t="e">
        <v>#VALUE!</v>
      </c>
      <c r="I551" s="49">
        <v>0</v>
      </c>
      <c r="J551" s="49" t="s">
        <v>82</v>
      </c>
      <c r="K551" s="276">
        <v>43867</v>
      </c>
      <c r="L551" s="49" t="s">
        <v>255</v>
      </c>
      <c r="M551" s="49" t="s">
        <v>3633</v>
      </c>
      <c r="N551" s="49" t="s">
        <v>3762</v>
      </c>
    </row>
    <row r="552" spans="1:14" ht="15" customHeight="1" x14ac:dyDescent="0.25">
      <c r="A552" s="49">
        <v>551</v>
      </c>
      <c r="B552" s="62">
        <v>43867.543900462966</v>
      </c>
      <c r="C552" s="49" t="s">
        <v>275</v>
      </c>
      <c r="D552" s="49" t="s">
        <v>1413</v>
      </c>
      <c r="E552" s="49" t="s">
        <v>1218</v>
      </c>
      <c r="F552" s="49" t="s">
        <v>1457</v>
      </c>
      <c r="G552" s="49" t="s">
        <v>2698</v>
      </c>
      <c r="H552" s="49" t="e">
        <v>#VALUE!</v>
      </c>
      <c r="I552" s="49">
        <v>0</v>
      </c>
      <c r="J552" s="49" t="s">
        <v>82</v>
      </c>
      <c r="K552" s="276">
        <v>43867</v>
      </c>
      <c r="L552" s="49" t="s">
        <v>255</v>
      </c>
      <c r="M552" s="49" t="s">
        <v>3653</v>
      </c>
      <c r="N552" s="49" t="s">
        <v>3762</v>
      </c>
    </row>
    <row r="553" spans="1:14" ht="15" customHeight="1" x14ac:dyDescent="0.25">
      <c r="A553" s="49">
        <v>552</v>
      </c>
      <c r="B553" s="62">
        <v>43867.550879629627</v>
      </c>
      <c r="C553" s="49" t="s">
        <v>279</v>
      </c>
      <c r="D553" s="49" t="s">
        <v>1114</v>
      </c>
      <c r="E553" s="49" t="s">
        <v>695</v>
      </c>
      <c r="F553" s="49" t="s">
        <v>1360</v>
      </c>
      <c r="G553" s="49" t="s">
        <v>2699</v>
      </c>
      <c r="H553" s="49" t="e">
        <v>#VALUE!</v>
      </c>
      <c r="I553" s="49">
        <v>0</v>
      </c>
      <c r="J553" s="49" t="s">
        <v>278</v>
      </c>
      <c r="K553" s="276">
        <v>43867</v>
      </c>
      <c r="L553" s="49" t="s">
        <v>255</v>
      </c>
      <c r="M553" s="49" t="s">
        <v>3638</v>
      </c>
      <c r="N553" s="49" t="s">
        <v>3762</v>
      </c>
    </row>
    <row r="554" spans="1:14" ht="15" customHeight="1" x14ac:dyDescent="0.25">
      <c r="A554" s="49">
        <v>553</v>
      </c>
      <c r="B554" s="62">
        <v>43867.550844907404</v>
      </c>
      <c r="C554" s="49" t="s">
        <v>215</v>
      </c>
      <c r="D554" s="49" t="s">
        <v>1029</v>
      </c>
      <c r="E554" s="49" t="s">
        <v>695</v>
      </c>
      <c r="F554" s="49" t="s">
        <v>2696</v>
      </c>
      <c r="G554" s="49" t="s">
        <v>2700</v>
      </c>
      <c r="H554" s="49" t="e">
        <v>#VALUE!</v>
      </c>
      <c r="I554" s="49">
        <v>0</v>
      </c>
      <c r="J554" s="49" t="s">
        <v>82</v>
      </c>
      <c r="K554" s="276">
        <v>43867</v>
      </c>
      <c r="L554" s="49" t="s">
        <v>255</v>
      </c>
      <c r="M554" s="49" t="s">
        <v>3633</v>
      </c>
      <c r="N554" s="49" t="s">
        <v>3762</v>
      </c>
    </row>
    <row r="555" spans="1:14" ht="15" customHeight="1" x14ac:dyDescent="0.25">
      <c r="A555" s="49">
        <v>554</v>
      </c>
      <c r="B555" s="62">
        <v>43867.553703703707</v>
      </c>
      <c r="C555" s="49" t="s">
        <v>182</v>
      </c>
      <c r="D555" s="49" t="s">
        <v>1240</v>
      </c>
      <c r="E555" s="49" t="s">
        <v>695</v>
      </c>
      <c r="F555" s="49" t="s">
        <v>1406</v>
      </c>
      <c r="G555" s="49" t="s">
        <v>2701</v>
      </c>
      <c r="H555" s="49" t="s">
        <v>3422</v>
      </c>
      <c r="I555" s="49">
        <v>2.5</v>
      </c>
      <c r="J555" s="49" t="s">
        <v>82</v>
      </c>
      <c r="K555" s="276">
        <v>43867</v>
      </c>
      <c r="L555" s="49" t="s">
        <v>3528</v>
      </c>
      <c r="M555" s="49" t="s">
        <v>3645</v>
      </c>
      <c r="N555" s="49" t="s">
        <v>3762</v>
      </c>
    </row>
    <row r="556" spans="1:14" ht="15" customHeight="1" x14ac:dyDescent="0.25">
      <c r="A556" s="49">
        <v>555</v>
      </c>
      <c r="B556" s="62">
        <v>43867.55572916667</v>
      </c>
      <c r="C556" s="49" t="s">
        <v>134</v>
      </c>
      <c r="D556" s="49" t="s">
        <v>1459</v>
      </c>
      <c r="E556" s="49" t="s">
        <v>1460</v>
      </c>
      <c r="F556" s="49" t="s">
        <v>1461</v>
      </c>
      <c r="G556" s="49" t="s">
        <v>2702</v>
      </c>
      <c r="H556" s="49" t="e">
        <v>#VALUE!</v>
      </c>
      <c r="I556" s="49">
        <v>0</v>
      </c>
      <c r="J556" s="49" t="s">
        <v>82</v>
      </c>
      <c r="K556" s="276">
        <v>43867</v>
      </c>
      <c r="L556" s="49" t="s">
        <v>255</v>
      </c>
      <c r="M556" s="49" t="s">
        <v>255</v>
      </c>
      <c r="N556" s="49" t="s">
        <v>3762</v>
      </c>
    </row>
    <row r="557" spans="1:14" ht="15" customHeight="1" x14ac:dyDescent="0.25">
      <c r="A557" s="49">
        <v>556</v>
      </c>
      <c r="B557" s="62">
        <v>43867.555625000001</v>
      </c>
      <c r="C557" s="49" t="s">
        <v>198</v>
      </c>
      <c r="D557" s="49" t="s">
        <v>1145</v>
      </c>
      <c r="E557" s="49" t="s">
        <v>1419</v>
      </c>
      <c r="F557" s="49" t="s">
        <v>1462</v>
      </c>
      <c r="G557" s="49" t="s">
        <v>2703</v>
      </c>
      <c r="H557" s="49" t="s">
        <v>3417</v>
      </c>
      <c r="I557" s="49">
        <v>1</v>
      </c>
      <c r="J557" s="49" t="s">
        <v>82</v>
      </c>
      <c r="K557" s="276">
        <v>43867</v>
      </c>
      <c r="L557" s="49" t="s">
        <v>3523</v>
      </c>
      <c r="M557" s="49" t="s">
        <v>3641</v>
      </c>
      <c r="N557" s="49" t="s">
        <v>3762</v>
      </c>
    </row>
    <row r="558" spans="1:14" ht="15" customHeight="1" x14ac:dyDescent="0.25">
      <c r="A558" s="49">
        <v>557</v>
      </c>
      <c r="B558" s="62">
        <v>43867.557291666664</v>
      </c>
      <c r="C558" s="49" t="s">
        <v>163</v>
      </c>
      <c r="D558" s="49" t="s">
        <v>341</v>
      </c>
      <c r="E558" s="49" t="s">
        <v>1463</v>
      </c>
      <c r="F558" s="49" t="s">
        <v>1464</v>
      </c>
      <c r="G558" s="49" t="s">
        <v>2704</v>
      </c>
      <c r="H558" s="49" t="s">
        <v>3365</v>
      </c>
      <c r="I558" s="49">
        <v>2</v>
      </c>
      <c r="J558" s="49" t="s">
        <v>82</v>
      </c>
      <c r="K558" s="276">
        <v>43867</v>
      </c>
      <c r="L558" s="49" t="s">
        <v>320</v>
      </c>
      <c r="M558" s="49" t="s">
        <v>342</v>
      </c>
      <c r="N558" s="49" t="s">
        <v>3762</v>
      </c>
    </row>
    <row r="559" spans="1:14" ht="15" customHeight="1" x14ac:dyDescent="0.25">
      <c r="A559" s="49">
        <v>558</v>
      </c>
      <c r="B559" s="62">
        <v>43867.560289351852</v>
      </c>
      <c r="C559" s="49" t="s">
        <v>284</v>
      </c>
      <c r="D559" s="49" t="s">
        <v>1296</v>
      </c>
      <c r="E559" s="49" t="s">
        <v>695</v>
      </c>
      <c r="F559" s="49" t="s">
        <v>1365</v>
      </c>
      <c r="G559" s="49" t="s">
        <v>2705</v>
      </c>
      <c r="H559" s="49" t="e">
        <v>#VALUE!</v>
      </c>
      <c r="I559" s="49">
        <v>0</v>
      </c>
      <c r="J559" s="49" t="s">
        <v>278</v>
      </c>
      <c r="K559" s="276">
        <v>43867</v>
      </c>
      <c r="L559" s="49" t="s">
        <v>255</v>
      </c>
      <c r="M559" s="49" t="s">
        <v>3662</v>
      </c>
      <c r="N559" s="49" t="s">
        <v>3762</v>
      </c>
    </row>
    <row r="560" spans="1:14" ht="15" customHeight="1" x14ac:dyDescent="0.25">
      <c r="A560" s="49">
        <v>559</v>
      </c>
      <c r="B560" s="62">
        <v>43867.561840277776</v>
      </c>
      <c r="C560" s="49" t="s">
        <v>215</v>
      </c>
      <c r="D560" s="49" t="s">
        <v>686</v>
      </c>
      <c r="E560" s="49" t="s">
        <v>695</v>
      </c>
      <c r="F560" s="49" t="s">
        <v>1466</v>
      </c>
      <c r="G560" s="49" t="s">
        <v>2706</v>
      </c>
      <c r="H560" s="49" t="e">
        <v>#VALUE!</v>
      </c>
      <c r="I560" s="49">
        <v>0</v>
      </c>
      <c r="J560" s="49" t="s">
        <v>82</v>
      </c>
      <c r="K560" s="276">
        <v>43867</v>
      </c>
      <c r="L560" s="49" t="s">
        <v>255</v>
      </c>
      <c r="M560" s="49" t="s">
        <v>3672</v>
      </c>
      <c r="N560" s="49" t="s">
        <v>3762</v>
      </c>
    </row>
    <row r="561" spans="1:14" ht="15" customHeight="1" x14ac:dyDescent="0.25">
      <c r="A561" s="49">
        <v>560</v>
      </c>
      <c r="B561" s="62">
        <v>43867.562615740739</v>
      </c>
      <c r="C561" s="49" t="s">
        <v>277</v>
      </c>
      <c r="D561" s="49" t="s">
        <v>1458</v>
      </c>
      <c r="E561" s="49" t="s">
        <v>1467</v>
      </c>
      <c r="F561" s="49" t="s">
        <v>1468</v>
      </c>
      <c r="G561" s="49" t="s">
        <v>2707</v>
      </c>
      <c r="H561" s="49" t="e">
        <v>#VALUE!</v>
      </c>
      <c r="I561" s="49">
        <v>0</v>
      </c>
      <c r="J561" s="49" t="s">
        <v>278</v>
      </c>
      <c r="K561" s="276">
        <v>43867</v>
      </c>
      <c r="L561" s="49" t="s">
        <v>255</v>
      </c>
      <c r="M561" s="49" t="s">
        <v>3673</v>
      </c>
      <c r="N561" s="49" t="s">
        <v>3762</v>
      </c>
    </row>
    <row r="562" spans="1:14" ht="15" customHeight="1" x14ac:dyDescent="0.25">
      <c r="A562" s="49">
        <v>561</v>
      </c>
      <c r="B562" s="62">
        <v>43867.564988425926</v>
      </c>
      <c r="C562" s="49" t="s">
        <v>285</v>
      </c>
      <c r="D562" s="49" t="s">
        <v>1037</v>
      </c>
      <c r="E562" s="49" t="s">
        <v>1080</v>
      </c>
      <c r="F562" s="49" t="s">
        <v>1361</v>
      </c>
      <c r="G562" s="49" t="s">
        <v>2708</v>
      </c>
      <c r="H562" s="49" t="e">
        <v>#VALUE!</v>
      </c>
      <c r="I562" s="49">
        <v>0</v>
      </c>
      <c r="J562" s="49" t="s">
        <v>278</v>
      </c>
      <c r="K562" s="276">
        <v>43867</v>
      </c>
      <c r="L562" s="49" t="s">
        <v>255</v>
      </c>
      <c r="M562" s="49" t="s">
        <v>3634</v>
      </c>
      <c r="N562" s="49" t="s">
        <v>3762</v>
      </c>
    </row>
    <row r="563" spans="1:14" ht="15" customHeight="1" x14ac:dyDescent="0.25">
      <c r="A563" s="49">
        <v>562</v>
      </c>
      <c r="B563" s="62">
        <v>43867.567349537036</v>
      </c>
      <c r="C563" s="49" t="s">
        <v>493</v>
      </c>
      <c r="D563" s="49" t="s">
        <v>1469</v>
      </c>
      <c r="E563" s="49" t="s">
        <v>695</v>
      </c>
      <c r="F563" s="49" t="s">
        <v>1470</v>
      </c>
      <c r="H563" s="49" t="e">
        <v>#VALUE!</v>
      </c>
      <c r="I563" s="49">
        <v>0</v>
      </c>
      <c r="J563" s="49" t="s">
        <v>278</v>
      </c>
      <c r="K563" s="276">
        <v>43867</v>
      </c>
      <c r="L563" s="49" t="s">
        <v>255</v>
      </c>
      <c r="M563" s="49" t="s">
        <v>255</v>
      </c>
      <c r="N563" s="49" t="s">
        <v>3762</v>
      </c>
    </row>
    <row r="564" spans="1:14" ht="15" customHeight="1" x14ac:dyDescent="0.25">
      <c r="A564" s="49">
        <v>563</v>
      </c>
      <c r="B564" s="62">
        <v>43867.568090277775</v>
      </c>
      <c r="C564" s="49" t="s">
        <v>295</v>
      </c>
      <c r="D564" s="49" t="s">
        <v>644</v>
      </c>
      <c r="E564" s="49" t="s">
        <v>740</v>
      </c>
      <c r="F564" s="49" t="s">
        <v>1472</v>
      </c>
      <c r="G564" s="49" t="s">
        <v>2709</v>
      </c>
      <c r="H564" s="49" t="e">
        <v>#VALUE!</v>
      </c>
      <c r="I564" s="49">
        <v>0</v>
      </c>
      <c r="J564" s="49" t="s">
        <v>278</v>
      </c>
      <c r="K564" s="276">
        <v>43867</v>
      </c>
      <c r="L564" s="49" t="s">
        <v>255</v>
      </c>
      <c r="M564" s="49" t="s">
        <v>3674</v>
      </c>
      <c r="N564" s="49" t="s">
        <v>3762</v>
      </c>
    </row>
    <row r="565" spans="1:14" ht="15" customHeight="1" x14ac:dyDescent="0.25">
      <c r="A565" s="49">
        <v>564</v>
      </c>
      <c r="B565" s="62">
        <v>43867.578530092593</v>
      </c>
      <c r="C565" s="49" t="s">
        <v>295</v>
      </c>
      <c r="D565" s="49" t="s">
        <v>1465</v>
      </c>
      <c r="E565" s="49" t="s">
        <v>1473</v>
      </c>
      <c r="F565" s="49" t="s">
        <v>1474</v>
      </c>
      <c r="G565" s="49" t="s">
        <v>2710</v>
      </c>
      <c r="H565" s="49" t="e">
        <v>#VALUE!</v>
      </c>
      <c r="I565" s="49">
        <v>0</v>
      </c>
      <c r="J565" s="49" t="s">
        <v>278</v>
      </c>
      <c r="K565" s="276">
        <v>43867</v>
      </c>
      <c r="L565" s="49" t="s">
        <v>255</v>
      </c>
      <c r="M565" s="49" t="s">
        <v>255</v>
      </c>
      <c r="N565" s="49" t="s">
        <v>3762</v>
      </c>
    </row>
    <row r="566" spans="1:14" ht="15" customHeight="1" x14ac:dyDescent="0.25">
      <c r="A566" s="49">
        <v>565</v>
      </c>
      <c r="B566" s="62">
        <v>43867.580335648148</v>
      </c>
      <c r="C566" s="49" t="s">
        <v>288</v>
      </c>
      <c r="D566" s="49" t="s">
        <v>240</v>
      </c>
      <c r="E566" s="49" t="s">
        <v>695</v>
      </c>
      <c r="F566" s="49" t="s">
        <v>1475</v>
      </c>
      <c r="G566" s="49" t="s">
        <v>2711</v>
      </c>
      <c r="H566" s="49" t="e">
        <v>#VALUE!</v>
      </c>
      <c r="I566" s="49">
        <v>0</v>
      </c>
      <c r="J566" s="49" t="s">
        <v>278</v>
      </c>
      <c r="K566" s="276">
        <v>43867</v>
      </c>
      <c r="L566" s="49" t="s">
        <v>255</v>
      </c>
      <c r="M566" s="49" t="s">
        <v>3675</v>
      </c>
      <c r="N566" s="49" t="s">
        <v>3762</v>
      </c>
    </row>
    <row r="567" spans="1:14" ht="15" customHeight="1" x14ac:dyDescent="0.25">
      <c r="A567" s="49">
        <v>566</v>
      </c>
      <c r="B567" s="62">
        <v>43867.581458333334</v>
      </c>
      <c r="C567" s="49" t="s">
        <v>165</v>
      </c>
      <c r="D567" s="49" t="s">
        <v>648</v>
      </c>
      <c r="E567" s="49" t="s">
        <v>1476</v>
      </c>
      <c r="F567" s="49" t="s">
        <v>1477</v>
      </c>
      <c r="G567" s="49" t="s">
        <v>2712</v>
      </c>
      <c r="H567" s="49" t="e">
        <v>#VALUE!</v>
      </c>
      <c r="I567" s="49">
        <v>0</v>
      </c>
      <c r="J567" s="49" t="s">
        <v>82</v>
      </c>
      <c r="K567" s="276">
        <v>43867</v>
      </c>
      <c r="L567" s="49" t="s">
        <v>255</v>
      </c>
      <c r="M567" s="49" t="s">
        <v>255</v>
      </c>
      <c r="N567" s="49" t="s">
        <v>3762</v>
      </c>
    </row>
    <row r="568" spans="1:14" ht="15" customHeight="1" x14ac:dyDescent="0.25">
      <c r="A568" s="49">
        <v>567</v>
      </c>
      <c r="B568" s="62">
        <v>43867.584120370368</v>
      </c>
      <c r="C568" s="49" t="s">
        <v>295</v>
      </c>
      <c r="D568" s="49" t="s">
        <v>1283</v>
      </c>
      <c r="E568" s="49" t="s">
        <v>695</v>
      </c>
      <c r="F568" s="49" t="s">
        <v>1358</v>
      </c>
      <c r="G568" s="49" t="s">
        <v>2713</v>
      </c>
      <c r="H568" s="49" t="e">
        <v>#VALUE!</v>
      </c>
      <c r="I568" s="49">
        <v>0</v>
      </c>
      <c r="J568" s="49" t="s">
        <v>278</v>
      </c>
      <c r="K568" s="276">
        <v>43867</v>
      </c>
      <c r="L568" s="49" t="s">
        <v>255</v>
      </c>
      <c r="M568" s="49" t="s">
        <v>3659</v>
      </c>
      <c r="N568" s="49" t="s">
        <v>3762</v>
      </c>
    </row>
    <row r="569" spans="1:14" ht="15" customHeight="1" x14ac:dyDescent="0.25">
      <c r="A569" s="49">
        <v>568</v>
      </c>
      <c r="B569" s="62">
        <v>43867.595289351855</v>
      </c>
      <c r="C569" s="49" t="s">
        <v>275</v>
      </c>
      <c r="D569" s="49" t="s">
        <v>327</v>
      </c>
      <c r="E569" s="49" t="s">
        <v>695</v>
      </c>
      <c r="F569" s="49" t="s">
        <v>1478</v>
      </c>
      <c r="G569" s="49" t="s">
        <v>2714</v>
      </c>
      <c r="H569" s="49" t="s">
        <v>3404</v>
      </c>
      <c r="I569" s="49">
        <v>2</v>
      </c>
      <c r="J569" s="49" t="s">
        <v>82</v>
      </c>
      <c r="K569" s="276">
        <v>43867</v>
      </c>
      <c r="L569" s="49" t="s">
        <v>332</v>
      </c>
      <c r="M569" s="49" t="s">
        <v>328</v>
      </c>
      <c r="N569" s="49" t="s">
        <v>3762</v>
      </c>
    </row>
    <row r="570" spans="1:14" ht="15" customHeight="1" x14ac:dyDescent="0.25">
      <c r="A570" s="49">
        <v>569</v>
      </c>
      <c r="B570" s="62">
        <v>43867.607430555552</v>
      </c>
      <c r="C570" s="49" t="s">
        <v>201</v>
      </c>
      <c r="D570" s="49" t="s">
        <v>231</v>
      </c>
      <c r="E570" s="49" t="s">
        <v>1429</v>
      </c>
      <c r="F570" s="49" t="s">
        <v>1480</v>
      </c>
      <c r="G570" s="49" t="s">
        <v>2715</v>
      </c>
      <c r="H570" s="49" t="s">
        <v>3370</v>
      </c>
      <c r="I570" s="49">
        <v>3</v>
      </c>
      <c r="J570" s="49" t="s">
        <v>82</v>
      </c>
      <c r="K570" s="276">
        <v>43867</v>
      </c>
      <c r="L570" s="49" t="s">
        <v>276</v>
      </c>
      <c r="M570" s="49" t="s">
        <v>3676</v>
      </c>
      <c r="N570" s="49" t="s">
        <v>3762</v>
      </c>
    </row>
    <row r="571" spans="1:14" ht="15" customHeight="1" x14ac:dyDescent="0.25">
      <c r="A571" s="49">
        <v>570</v>
      </c>
      <c r="B571" s="62">
        <v>43867.612962962965</v>
      </c>
      <c r="C571" s="49" t="s">
        <v>167</v>
      </c>
      <c r="D571" s="49" t="s">
        <v>1481</v>
      </c>
      <c r="E571" s="49" t="s">
        <v>695</v>
      </c>
      <c r="F571" s="49" t="s">
        <v>1482</v>
      </c>
      <c r="G571" s="49" t="s">
        <v>2716</v>
      </c>
      <c r="H571" s="49" t="e">
        <v>#VALUE!</v>
      </c>
      <c r="I571" s="49">
        <v>0</v>
      </c>
      <c r="J571" s="49" t="s">
        <v>82</v>
      </c>
      <c r="K571" s="276">
        <v>43867</v>
      </c>
      <c r="L571" s="49" t="s">
        <v>255</v>
      </c>
      <c r="M571" s="49" t="s">
        <v>3672</v>
      </c>
      <c r="N571" s="49" t="s">
        <v>3762</v>
      </c>
    </row>
    <row r="572" spans="1:14" ht="15" customHeight="1" x14ac:dyDescent="0.25">
      <c r="A572" s="49">
        <v>571</v>
      </c>
      <c r="B572" s="62">
        <v>43867.613576388889</v>
      </c>
      <c r="C572" s="49" t="s">
        <v>213</v>
      </c>
      <c r="D572" s="49" t="s">
        <v>1019</v>
      </c>
      <c r="E572" s="49" t="s">
        <v>1483</v>
      </c>
      <c r="F572" s="49" t="s">
        <v>1484</v>
      </c>
      <c r="G572" s="49" t="s">
        <v>2717</v>
      </c>
      <c r="H572" s="49" t="s">
        <v>276</v>
      </c>
      <c r="I572" s="49">
        <v>3.5</v>
      </c>
      <c r="J572" s="49" t="s">
        <v>82</v>
      </c>
      <c r="K572" s="276">
        <v>43867</v>
      </c>
      <c r="L572" s="49" t="s">
        <v>276</v>
      </c>
      <c r="M572" s="49" t="s">
        <v>3677</v>
      </c>
      <c r="N572" s="49" t="s">
        <v>3762</v>
      </c>
    </row>
    <row r="573" spans="1:14" ht="15" customHeight="1" x14ac:dyDescent="0.25">
      <c r="A573" s="49">
        <v>572</v>
      </c>
      <c r="B573" s="62">
        <v>43867.613726851851</v>
      </c>
      <c r="C573" s="49" t="s">
        <v>187</v>
      </c>
      <c r="D573" s="49" t="s">
        <v>1423</v>
      </c>
      <c r="E573" s="49" t="s">
        <v>1450</v>
      </c>
      <c r="F573" s="49" t="s">
        <v>1451</v>
      </c>
      <c r="G573" s="49" t="s">
        <v>2718</v>
      </c>
      <c r="H573" s="49" t="s">
        <v>3436</v>
      </c>
      <c r="I573" s="49">
        <v>3</v>
      </c>
      <c r="J573" s="49" t="s">
        <v>82</v>
      </c>
      <c r="K573" s="276">
        <v>43867</v>
      </c>
      <c r="L573" s="49" t="s">
        <v>324</v>
      </c>
      <c r="M573" s="49" t="s">
        <v>315</v>
      </c>
      <c r="N573" s="49" t="s">
        <v>3762</v>
      </c>
    </row>
    <row r="574" spans="1:14" ht="15" customHeight="1" x14ac:dyDescent="0.25">
      <c r="A574" s="49">
        <v>573</v>
      </c>
      <c r="B574" s="62">
        <v>43867.6175</v>
      </c>
      <c r="C574" s="49" t="s">
        <v>493</v>
      </c>
      <c r="D574" s="49" t="s">
        <v>1486</v>
      </c>
      <c r="E574" s="49" t="s">
        <v>1487</v>
      </c>
      <c r="F574" s="49" t="s">
        <v>1470</v>
      </c>
      <c r="G574" s="49" t="s">
        <v>2719</v>
      </c>
      <c r="H574" s="49" t="e">
        <v>#VALUE!</v>
      </c>
      <c r="I574" s="49">
        <v>0</v>
      </c>
      <c r="J574" s="49" t="s">
        <v>278</v>
      </c>
      <c r="K574" s="276">
        <v>43867</v>
      </c>
      <c r="L574" s="49" t="s">
        <v>255</v>
      </c>
      <c r="M574" s="49" t="s">
        <v>255</v>
      </c>
      <c r="N574" s="49" t="s">
        <v>3762</v>
      </c>
    </row>
    <row r="575" spans="1:14" ht="15" customHeight="1" x14ac:dyDescent="0.25">
      <c r="A575" s="49">
        <v>574</v>
      </c>
      <c r="B575" s="62">
        <v>43867.620312500003</v>
      </c>
      <c r="C575" s="49" t="s">
        <v>215</v>
      </c>
      <c r="D575" s="49" t="s">
        <v>1488</v>
      </c>
      <c r="E575" s="49" t="s">
        <v>1489</v>
      </c>
      <c r="F575" s="49" t="s">
        <v>1490</v>
      </c>
      <c r="G575" s="49" t="s">
        <v>2720</v>
      </c>
      <c r="H575" s="49" t="e">
        <v>#VALUE!</v>
      </c>
      <c r="I575" s="49">
        <v>0</v>
      </c>
      <c r="J575" s="49" t="s">
        <v>82</v>
      </c>
      <c r="K575" s="276">
        <v>43867</v>
      </c>
      <c r="L575" s="49" t="s">
        <v>255</v>
      </c>
      <c r="M575" s="49" t="s">
        <v>255</v>
      </c>
      <c r="N575" s="49" t="s">
        <v>3762</v>
      </c>
    </row>
    <row r="576" spans="1:14" ht="15" customHeight="1" x14ac:dyDescent="0.25">
      <c r="A576" s="49">
        <v>575</v>
      </c>
      <c r="B576" s="62">
        <v>43867.625694444447</v>
      </c>
      <c r="C576" s="49" t="s">
        <v>182</v>
      </c>
      <c r="D576" s="49" t="s">
        <v>1240</v>
      </c>
      <c r="E576" s="49" t="s">
        <v>695</v>
      </c>
      <c r="F576" s="49" t="s">
        <v>1406</v>
      </c>
      <c r="G576" s="49" t="s">
        <v>2721</v>
      </c>
      <c r="H576" s="49" t="e">
        <v>#VALUE!</v>
      </c>
      <c r="I576" s="49">
        <v>0</v>
      </c>
      <c r="J576" s="49" t="s">
        <v>82</v>
      </c>
      <c r="K576" s="276">
        <v>43867</v>
      </c>
      <c r="L576" s="49" t="s">
        <v>255</v>
      </c>
      <c r="M576" s="49" t="s">
        <v>3645</v>
      </c>
      <c r="N576" s="49" t="s">
        <v>3762</v>
      </c>
    </row>
    <row r="577" spans="1:14" ht="15" customHeight="1" x14ac:dyDescent="0.25">
      <c r="A577" s="49">
        <v>576</v>
      </c>
      <c r="B577" s="62">
        <v>43867.630810185183</v>
      </c>
      <c r="C577" s="49" t="s">
        <v>289</v>
      </c>
      <c r="D577" s="49" t="s">
        <v>299</v>
      </c>
      <c r="E577" s="49" t="s">
        <v>695</v>
      </c>
      <c r="F577" s="49" t="s">
        <v>1492</v>
      </c>
      <c r="G577" s="49" t="s">
        <v>2722</v>
      </c>
      <c r="H577" s="49" t="e">
        <v>#VALUE!</v>
      </c>
      <c r="I577" s="49">
        <v>0</v>
      </c>
      <c r="J577" s="49" t="s">
        <v>278</v>
      </c>
      <c r="K577" s="276">
        <v>43867</v>
      </c>
      <c r="L577" s="49" t="s">
        <v>255</v>
      </c>
      <c r="M577" s="49" t="s">
        <v>255</v>
      </c>
      <c r="N577" s="49" t="s">
        <v>3762</v>
      </c>
    </row>
    <row r="578" spans="1:14" ht="15" customHeight="1" x14ac:dyDescent="0.25">
      <c r="A578" s="49">
        <v>577</v>
      </c>
      <c r="B578" s="62">
        <v>43867.631539351853</v>
      </c>
      <c r="C578" s="49" t="s">
        <v>163</v>
      </c>
      <c r="D578" s="49" t="s">
        <v>768</v>
      </c>
      <c r="E578" s="49" t="s">
        <v>695</v>
      </c>
      <c r="F578" s="49" t="s">
        <v>1407</v>
      </c>
      <c r="G578" s="49" t="s">
        <v>2723</v>
      </c>
      <c r="H578" s="49" t="e">
        <v>#VALUE!</v>
      </c>
      <c r="I578" s="49">
        <v>0</v>
      </c>
      <c r="J578" s="49" t="s">
        <v>82</v>
      </c>
      <c r="K578" s="276">
        <v>43867</v>
      </c>
      <c r="L578" s="49" t="s">
        <v>255</v>
      </c>
      <c r="M578" s="49" t="s">
        <v>342</v>
      </c>
      <c r="N578" s="49" t="s">
        <v>3762</v>
      </c>
    </row>
    <row r="579" spans="1:14" ht="15" customHeight="1" x14ac:dyDescent="0.25">
      <c r="A579" s="49">
        <v>578</v>
      </c>
      <c r="B579" s="62">
        <v>43867.63380787037</v>
      </c>
      <c r="C579" s="49" t="s">
        <v>184</v>
      </c>
      <c r="D579" s="49" t="s">
        <v>1445</v>
      </c>
      <c r="E579" s="49" t="s">
        <v>791</v>
      </c>
      <c r="F579" s="49" t="s">
        <v>1493</v>
      </c>
      <c r="G579" s="49" t="s">
        <v>2724</v>
      </c>
      <c r="H579" s="49" t="s">
        <v>3437</v>
      </c>
      <c r="I579" s="49">
        <v>1.5</v>
      </c>
      <c r="J579" s="49" t="s">
        <v>82</v>
      </c>
      <c r="K579" s="276">
        <v>43867</v>
      </c>
      <c r="L579" s="49" t="s">
        <v>3536</v>
      </c>
      <c r="M579" s="49" t="s">
        <v>3663</v>
      </c>
      <c r="N579" s="49" t="s">
        <v>3762</v>
      </c>
    </row>
    <row r="580" spans="1:14" ht="15" customHeight="1" x14ac:dyDescent="0.25">
      <c r="A580" s="49">
        <v>579</v>
      </c>
      <c r="B580" s="62">
        <v>43867.638113425928</v>
      </c>
      <c r="C580" s="49" t="s">
        <v>215</v>
      </c>
      <c r="D580" s="49" t="s">
        <v>1488</v>
      </c>
      <c r="E580" s="49" t="s">
        <v>1489</v>
      </c>
      <c r="F580" s="49" t="s">
        <v>1491</v>
      </c>
      <c r="G580" s="49" t="s">
        <v>2725</v>
      </c>
      <c r="H580" s="49" t="e">
        <v>#VALUE!</v>
      </c>
      <c r="I580" s="49">
        <v>0</v>
      </c>
      <c r="J580" s="49" t="s">
        <v>82</v>
      </c>
      <c r="K580" s="276">
        <v>43867</v>
      </c>
      <c r="L580" s="49" t="s">
        <v>255</v>
      </c>
      <c r="M580" s="49" t="s">
        <v>255</v>
      </c>
      <c r="N580" s="49" t="s">
        <v>3762</v>
      </c>
    </row>
    <row r="581" spans="1:14" ht="15" customHeight="1" x14ac:dyDescent="0.25">
      <c r="A581" s="49">
        <v>580</v>
      </c>
      <c r="B581" s="62">
        <v>43867.644594907404</v>
      </c>
      <c r="C581" s="49" t="s">
        <v>289</v>
      </c>
      <c r="D581" s="49" t="s">
        <v>1363</v>
      </c>
      <c r="E581" s="49" t="s">
        <v>866</v>
      </c>
      <c r="F581" s="49" t="s">
        <v>1492</v>
      </c>
      <c r="G581" s="49" t="s">
        <v>2726</v>
      </c>
      <c r="H581" s="49" t="e">
        <v>#VALUE!</v>
      </c>
      <c r="I581" s="49">
        <v>0</v>
      </c>
      <c r="J581" s="49" t="s">
        <v>278</v>
      </c>
      <c r="K581" s="276">
        <v>43867</v>
      </c>
      <c r="L581" s="49" t="s">
        <v>255</v>
      </c>
      <c r="M581" s="49" t="s">
        <v>255</v>
      </c>
      <c r="N581" s="49" t="s">
        <v>3762</v>
      </c>
    </row>
    <row r="582" spans="1:14" ht="15" customHeight="1" x14ac:dyDescent="0.25">
      <c r="A582" s="49">
        <v>581</v>
      </c>
      <c r="B582" s="62">
        <v>43867.64570601852</v>
      </c>
      <c r="C582" s="49" t="s">
        <v>184</v>
      </c>
      <c r="D582" s="49" t="s">
        <v>1445</v>
      </c>
      <c r="E582" s="49" t="s">
        <v>791</v>
      </c>
      <c r="F582" s="49" t="s">
        <v>1493</v>
      </c>
      <c r="G582" s="49" t="s">
        <v>2727</v>
      </c>
      <c r="H582" s="49" t="s">
        <v>3437</v>
      </c>
      <c r="I582" s="49">
        <v>0</v>
      </c>
      <c r="J582" s="49" t="s">
        <v>82</v>
      </c>
      <c r="K582" s="276">
        <v>43867</v>
      </c>
      <c r="L582" s="49" t="s">
        <v>3536</v>
      </c>
      <c r="M582" s="49" t="s">
        <v>3663</v>
      </c>
      <c r="N582" s="49" t="s">
        <v>3763</v>
      </c>
    </row>
    <row r="583" spans="1:14" ht="15" customHeight="1" x14ac:dyDescent="0.25">
      <c r="A583" s="49">
        <v>582</v>
      </c>
      <c r="B583" s="62">
        <v>43867.646365740744</v>
      </c>
      <c r="C583" s="49" t="s">
        <v>281</v>
      </c>
      <c r="D583" s="49" t="s">
        <v>1423</v>
      </c>
      <c r="E583" s="49" t="s">
        <v>695</v>
      </c>
      <c r="F583" s="49" t="s">
        <v>1472</v>
      </c>
      <c r="G583" s="49" t="s">
        <v>2728</v>
      </c>
      <c r="H583" s="49" t="e">
        <v>#VALUE!</v>
      </c>
      <c r="I583" s="49">
        <v>0</v>
      </c>
      <c r="J583" s="49" t="s">
        <v>278</v>
      </c>
      <c r="K583" s="276">
        <v>43867</v>
      </c>
      <c r="L583" s="49" t="s">
        <v>255</v>
      </c>
      <c r="M583" s="49" t="s">
        <v>3674</v>
      </c>
      <c r="N583" s="49" t="s">
        <v>3762</v>
      </c>
    </row>
    <row r="584" spans="1:14" ht="15" customHeight="1" x14ac:dyDescent="0.25">
      <c r="A584" s="49">
        <v>583</v>
      </c>
      <c r="B584" s="62">
        <v>43867.653969907406</v>
      </c>
      <c r="C584" s="49" t="s">
        <v>162</v>
      </c>
      <c r="D584" s="49" t="s">
        <v>1336</v>
      </c>
      <c r="E584" s="49" t="s">
        <v>695</v>
      </c>
      <c r="F584" s="49" t="s">
        <v>1494</v>
      </c>
      <c r="G584" s="49" t="s">
        <v>2729</v>
      </c>
      <c r="H584" s="49" t="s">
        <v>3427</v>
      </c>
      <c r="I584" s="49">
        <v>3</v>
      </c>
      <c r="J584" s="49" t="s">
        <v>82</v>
      </c>
      <c r="K584" s="276">
        <v>43867</v>
      </c>
      <c r="L584" s="49" t="s">
        <v>344</v>
      </c>
      <c r="M584" s="49" t="s">
        <v>3635</v>
      </c>
      <c r="N584" s="49" t="s">
        <v>3762</v>
      </c>
    </row>
    <row r="585" spans="1:14" ht="15" customHeight="1" x14ac:dyDescent="0.25">
      <c r="A585" s="49">
        <v>584</v>
      </c>
      <c r="B585" s="62">
        <v>43867.656608796293</v>
      </c>
      <c r="C585" s="49" t="s">
        <v>22</v>
      </c>
      <c r="D585" s="49" t="s">
        <v>1435</v>
      </c>
      <c r="E585" s="49" t="s">
        <v>695</v>
      </c>
      <c r="F585" s="49" t="s">
        <v>1496</v>
      </c>
      <c r="G585" s="49" t="s">
        <v>2730</v>
      </c>
      <c r="H585" s="49" t="s">
        <v>3438</v>
      </c>
      <c r="I585" s="49">
        <v>2.5</v>
      </c>
      <c r="J585" s="49" t="s">
        <v>82</v>
      </c>
      <c r="K585" s="276">
        <v>43867</v>
      </c>
      <c r="L585" s="49" t="s">
        <v>3537</v>
      </c>
      <c r="M585" s="49" t="s">
        <v>3678</v>
      </c>
      <c r="N585" s="49" t="s">
        <v>3762</v>
      </c>
    </row>
    <row r="586" spans="1:14" ht="15" customHeight="1" x14ac:dyDescent="0.25">
      <c r="A586" s="49">
        <v>585</v>
      </c>
      <c r="B586" s="62">
        <v>43867.660590277781</v>
      </c>
      <c r="C586" s="49" t="s">
        <v>22</v>
      </c>
      <c r="D586" s="49" t="s">
        <v>383</v>
      </c>
      <c r="E586" s="49" t="s">
        <v>695</v>
      </c>
      <c r="F586" s="49" t="s">
        <v>1497</v>
      </c>
      <c r="G586" s="49" t="s">
        <v>2731</v>
      </c>
      <c r="H586" s="49" t="e">
        <v>#VALUE!</v>
      </c>
      <c r="I586" s="49">
        <v>0</v>
      </c>
      <c r="J586" s="49" t="s">
        <v>82</v>
      </c>
      <c r="K586" s="276">
        <v>43867</v>
      </c>
      <c r="L586" s="49" t="s">
        <v>255</v>
      </c>
      <c r="M586" s="49" t="s">
        <v>3594</v>
      </c>
      <c r="N586" s="49" t="s">
        <v>3762</v>
      </c>
    </row>
    <row r="587" spans="1:14" ht="15" customHeight="1" x14ac:dyDescent="0.25">
      <c r="A587" s="49">
        <v>586</v>
      </c>
      <c r="B587" s="62">
        <v>43867.664618055554</v>
      </c>
      <c r="C587" s="49" t="s">
        <v>187</v>
      </c>
      <c r="D587" s="49" t="s">
        <v>644</v>
      </c>
      <c r="E587" s="49" t="s">
        <v>1450</v>
      </c>
      <c r="F587" s="49" t="s">
        <v>1451</v>
      </c>
      <c r="G587" s="49" t="s">
        <v>2732</v>
      </c>
      <c r="H587" s="49" t="s">
        <v>3436</v>
      </c>
      <c r="I587" s="49">
        <v>1.5</v>
      </c>
      <c r="J587" s="49" t="s">
        <v>82</v>
      </c>
      <c r="K587" s="276">
        <v>43867</v>
      </c>
      <c r="L587" s="49" t="s">
        <v>324</v>
      </c>
      <c r="M587" s="49" t="s">
        <v>315</v>
      </c>
      <c r="N587" s="49" t="s">
        <v>3762</v>
      </c>
    </row>
    <row r="588" spans="1:14" ht="15" customHeight="1" x14ac:dyDescent="0.25">
      <c r="A588" s="49">
        <v>587</v>
      </c>
      <c r="B588" s="62">
        <v>43867.666018518517</v>
      </c>
      <c r="C588" s="49" t="s">
        <v>182</v>
      </c>
      <c r="D588" s="49" t="s">
        <v>1240</v>
      </c>
      <c r="E588" s="49" t="s">
        <v>695</v>
      </c>
      <c r="F588" s="49" t="s">
        <v>1406</v>
      </c>
      <c r="G588" s="49" t="s">
        <v>2733</v>
      </c>
      <c r="H588" s="49" t="s">
        <v>3422</v>
      </c>
      <c r="I588" s="49">
        <v>3.5</v>
      </c>
      <c r="J588" s="49" t="s">
        <v>82</v>
      </c>
      <c r="K588" s="276">
        <v>43867</v>
      </c>
      <c r="L588" s="49" t="s">
        <v>3528</v>
      </c>
      <c r="M588" s="49" t="s">
        <v>3645</v>
      </c>
      <c r="N588" s="49" t="s">
        <v>3762</v>
      </c>
    </row>
    <row r="589" spans="1:14" ht="15" customHeight="1" x14ac:dyDescent="0.25">
      <c r="A589" s="49">
        <v>588</v>
      </c>
      <c r="B589" s="62">
        <v>43867.671585648146</v>
      </c>
      <c r="C589" s="49" t="s">
        <v>213</v>
      </c>
      <c r="D589" s="49" t="s">
        <v>1019</v>
      </c>
      <c r="E589" s="49" t="s">
        <v>1498</v>
      </c>
      <c r="F589" s="49" t="s">
        <v>1499</v>
      </c>
      <c r="G589" s="49" t="s">
        <v>2734</v>
      </c>
      <c r="H589" s="49" t="s">
        <v>276</v>
      </c>
      <c r="I589" s="49">
        <v>0.5</v>
      </c>
      <c r="J589" s="49" t="s">
        <v>82</v>
      </c>
      <c r="K589" s="276">
        <v>43867</v>
      </c>
      <c r="L589" s="49" t="s">
        <v>276</v>
      </c>
      <c r="M589" s="49" t="s">
        <v>3677</v>
      </c>
      <c r="N589" s="49" t="s">
        <v>3762</v>
      </c>
    </row>
    <row r="590" spans="1:14" ht="15" customHeight="1" x14ac:dyDescent="0.25">
      <c r="A590" s="49">
        <v>589</v>
      </c>
      <c r="B590" s="62">
        <v>43867.6715625</v>
      </c>
      <c r="C590" s="49" t="s">
        <v>295</v>
      </c>
      <c r="D590" s="49" t="s">
        <v>1465</v>
      </c>
      <c r="E590" s="49" t="s">
        <v>695</v>
      </c>
      <c r="F590" s="49" t="s">
        <v>1474</v>
      </c>
      <c r="G590" s="49" t="s">
        <v>2735</v>
      </c>
      <c r="H590" s="49" t="e">
        <v>#VALUE!</v>
      </c>
      <c r="I590" s="49">
        <v>0</v>
      </c>
      <c r="J590" s="49" t="s">
        <v>278</v>
      </c>
      <c r="K590" s="276">
        <v>43867</v>
      </c>
      <c r="L590" s="49" t="s">
        <v>255</v>
      </c>
      <c r="M590" s="49" t="s">
        <v>255</v>
      </c>
      <c r="N590" s="49" t="s">
        <v>3762</v>
      </c>
    </row>
    <row r="591" spans="1:14" ht="15" customHeight="1" x14ac:dyDescent="0.25">
      <c r="A591" s="49">
        <v>590</v>
      </c>
      <c r="B591" s="62">
        <v>43867.672534722224</v>
      </c>
      <c r="C591" s="49" t="s">
        <v>215</v>
      </c>
      <c r="D591" s="49" t="s">
        <v>1488</v>
      </c>
      <c r="E591" s="49" t="s">
        <v>1500</v>
      </c>
      <c r="F591" s="49" t="s">
        <v>1491</v>
      </c>
      <c r="G591" s="49" t="s">
        <v>2736</v>
      </c>
      <c r="H591" s="49" t="e">
        <v>#VALUE!</v>
      </c>
      <c r="I591" s="49">
        <v>0</v>
      </c>
      <c r="J591" s="49" t="s">
        <v>82</v>
      </c>
      <c r="K591" s="276">
        <v>43867</v>
      </c>
      <c r="L591" s="49" t="s">
        <v>255</v>
      </c>
      <c r="M591" s="49" t="s">
        <v>255</v>
      </c>
      <c r="N591" s="49" t="s">
        <v>3762</v>
      </c>
    </row>
    <row r="592" spans="1:14" ht="15" customHeight="1" x14ac:dyDescent="0.25">
      <c r="A592" s="49">
        <v>591</v>
      </c>
      <c r="B592" s="62">
        <v>43867.67496527778</v>
      </c>
      <c r="C592" s="49" t="s">
        <v>196</v>
      </c>
      <c r="D592" s="49" t="s">
        <v>1501</v>
      </c>
      <c r="E592" s="49" t="s">
        <v>1417</v>
      </c>
      <c r="F592" s="49" t="s">
        <v>1502</v>
      </c>
      <c r="G592" s="49" t="s">
        <v>2737</v>
      </c>
      <c r="H592" s="49" t="s">
        <v>3433</v>
      </c>
      <c r="I592" s="49">
        <v>5</v>
      </c>
      <c r="J592" s="49" t="s">
        <v>82</v>
      </c>
      <c r="K592" s="276">
        <v>43867</v>
      </c>
      <c r="L592" s="49" t="s">
        <v>384</v>
      </c>
      <c r="M592" s="49" t="s">
        <v>3664</v>
      </c>
      <c r="N592" s="49" t="s">
        <v>3762</v>
      </c>
    </row>
    <row r="593" spans="1:14" ht="15" customHeight="1" x14ac:dyDescent="0.25">
      <c r="A593" s="49">
        <v>592</v>
      </c>
      <c r="B593" s="62">
        <v>43867.682719907411</v>
      </c>
      <c r="C593" s="49" t="s">
        <v>215</v>
      </c>
      <c r="D593" s="49" t="s">
        <v>1503</v>
      </c>
      <c r="E593" s="49" t="s">
        <v>731</v>
      </c>
      <c r="F593" s="49" t="s">
        <v>1504</v>
      </c>
      <c r="G593" s="49" t="s">
        <v>2738</v>
      </c>
      <c r="H593" s="49" t="e">
        <v>#VALUE!</v>
      </c>
      <c r="I593" s="49">
        <v>0</v>
      </c>
      <c r="J593" s="49" t="s">
        <v>82</v>
      </c>
      <c r="K593" s="276">
        <v>43867</v>
      </c>
      <c r="L593" s="49" t="s">
        <v>255</v>
      </c>
      <c r="M593" s="49" t="s">
        <v>3679</v>
      </c>
      <c r="N593" s="49" t="s">
        <v>3762</v>
      </c>
    </row>
    <row r="594" spans="1:14" ht="15" customHeight="1" x14ac:dyDescent="0.25">
      <c r="A594" s="49">
        <v>593</v>
      </c>
      <c r="B594" s="62">
        <v>43867.68681712963</v>
      </c>
      <c r="C594" s="49" t="s">
        <v>182</v>
      </c>
      <c r="D594" s="49" t="s">
        <v>1240</v>
      </c>
      <c r="E594" s="49" t="s">
        <v>695</v>
      </c>
      <c r="F594" s="49" t="s">
        <v>1406</v>
      </c>
      <c r="G594" s="49" t="s">
        <v>2739</v>
      </c>
      <c r="H594" s="49" t="e">
        <v>#VALUE!</v>
      </c>
      <c r="I594" s="49">
        <v>0</v>
      </c>
      <c r="J594" s="49" t="s">
        <v>82</v>
      </c>
      <c r="K594" s="276">
        <v>43867</v>
      </c>
      <c r="L594" s="49" t="s">
        <v>255</v>
      </c>
      <c r="M594" s="49" t="s">
        <v>3645</v>
      </c>
      <c r="N594" s="49" t="s">
        <v>3762</v>
      </c>
    </row>
    <row r="595" spans="1:14" ht="15" customHeight="1" x14ac:dyDescent="0.25">
      <c r="A595" s="49">
        <v>594</v>
      </c>
      <c r="B595" s="62">
        <v>43867.690625000003</v>
      </c>
      <c r="C595" s="49" t="s">
        <v>295</v>
      </c>
      <c r="D595" s="49" t="s">
        <v>1465</v>
      </c>
      <c r="E595" s="49" t="s">
        <v>695</v>
      </c>
      <c r="F595" s="49" t="s">
        <v>1474</v>
      </c>
      <c r="G595" s="49" t="s">
        <v>2740</v>
      </c>
      <c r="H595" s="49" t="e">
        <v>#VALUE!</v>
      </c>
      <c r="I595" s="49">
        <v>0</v>
      </c>
      <c r="J595" s="49" t="s">
        <v>278</v>
      </c>
      <c r="K595" s="276">
        <v>43867</v>
      </c>
      <c r="L595" s="49" t="s">
        <v>255</v>
      </c>
      <c r="M595" s="49" t="s">
        <v>255</v>
      </c>
      <c r="N595" s="49" t="s">
        <v>3762</v>
      </c>
    </row>
    <row r="596" spans="1:14" ht="15" customHeight="1" x14ac:dyDescent="0.25">
      <c r="A596" s="49">
        <v>595</v>
      </c>
      <c r="B596" s="62">
        <v>43867.691620370373</v>
      </c>
      <c r="C596" s="49" t="s">
        <v>187</v>
      </c>
      <c r="D596" s="49" t="s">
        <v>1423</v>
      </c>
      <c r="E596" s="49" t="s">
        <v>1450</v>
      </c>
      <c r="F596" s="49" t="s">
        <v>1451</v>
      </c>
      <c r="G596" s="49" t="s">
        <v>2741</v>
      </c>
      <c r="H596" s="49" t="e">
        <v>#VALUE!</v>
      </c>
      <c r="I596" s="49">
        <v>0</v>
      </c>
      <c r="J596" s="49" t="s">
        <v>82</v>
      </c>
      <c r="K596" s="276">
        <v>43867</v>
      </c>
      <c r="L596" s="49" t="s">
        <v>255</v>
      </c>
      <c r="M596" s="49" t="s">
        <v>315</v>
      </c>
      <c r="N596" s="49" t="s">
        <v>3762</v>
      </c>
    </row>
    <row r="597" spans="1:14" ht="15" customHeight="1" x14ac:dyDescent="0.25">
      <c r="A597" s="49">
        <v>596</v>
      </c>
      <c r="B597" s="62">
        <v>43867.69321759259</v>
      </c>
      <c r="C597" s="49" t="s">
        <v>133</v>
      </c>
      <c r="D597" s="49" t="s">
        <v>231</v>
      </c>
      <c r="E597" s="49" t="s">
        <v>1505</v>
      </c>
      <c r="F597" s="49" t="s">
        <v>1506</v>
      </c>
      <c r="G597" s="49" t="s">
        <v>2742</v>
      </c>
      <c r="H597" s="49" t="e">
        <v>#VALUE!</v>
      </c>
      <c r="I597" s="49">
        <v>0</v>
      </c>
      <c r="J597" s="49" t="s">
        <v>82</v>
      </c>
      <c r="K597" s="276">
        <v>43867</v>
      </c>
      <c r="L597" s="49" t="s">
        <v>255</v>
      </c>
      <c r="M597" s="49" t="s">
        <v>3676</v>
      </c>
      <c r="N597" s="49" t="s">
        <v>3762</v>
      </c>
    </row>
    <row r="598" spans="1:14" ht="15" customHeight="1" x14ac:dyDescent="0.25">
      <c r="A598" s="49">
        <v>597</v>
      </c>
      <c r="B598" s="62">
        <v>43867.694965277777</v>
      </c>
      <c r="C598" s="49" t="s">
        <v>134</v>
      </c>
      <c r="D598" s="49" t="s">
        <v>1507</v>
      </c>
      <c r="E598" s="49" t="s">
        <v>1508</v>
      </c>
      <c r="F598" s="49" t="s">
        <v>1509</v>
      </c>
      <c r="G598" s="49" t="s">
        <v>2743</v>
      </c>
      <c r="H598" s="49" t="e">
        <v>#VALUE!</v>
      </c>
      <c r="I598" s="49">
        <v>0</v>
      </c>
      <c r="J598" s="49" t="s">
        <v>82</v>
      </c>
      <c r="K598" s="276">
        <v>43867</v>
      </c>
      <c r="L598" s="49" t="s">
        <v>255</v>
      </c>
      <c r="M598" s="49" t="s">
        <v>255</v>
      </c>
      <c r="N598" s="49" t="s">
        <v>3762</v>
      </c>
    </row>
    <row r="599" spans="1:14" ht="15" customHeight="1" x14ac:dyDescent="0.25">
      <c r="A599" s="49">
        <v>598</v>
      </c>
      <c r="B599" s="62">
        <v>43867.69599537037</v>
      </c>
      <c r="C599" s="49" t="s">
        <v>134</v>
      </c>
      <c r="D599" s="49" t="s">
        <v>1016</v>
      </c>
      <c r="E599" s="49" t="s">
        <v>1424</v>
      </c>
      <c r="F599" s="49" t="s">
        <v>1510</v>
      </c>
      <c r="G599" s="49" t="s">
        <v>2744</v>
      </c>
      <c r="H599" s="49" t="s">
        <v>3407</v>
      </c>
      <c r="I599" s="49">
        <v>1</v>
      </c>
      <c r="J599" s="49" t="s">
        <v>82</v>
      </c>
      <c r="K599" s="276">
        <v>43867</v>
      </c>
      <c r="L599" s="49" t="s">
        <v>3516</v>
      </c>
      <c r="M599" s="49" t="s">
        <v>3617</v>
      </c>
      <c r="N599" s="49" t="s">
        <v>3762</v>
      </c>
    </row>
    <row r="600" spans="1:14" ht="15" customHeight="1" x14ac:dyDescent="0.25">
      <c r="A600" s="49">
        <v>599</v>
      </c>
      <c r="B600" s="62">
        <v>43867.700289351851</v>
      </c>
      <c r="C600" s="49" t="s">
        <v>19</v>
      </c>
      <c r="D600" s="49" t="s">
        <v>1485</v>
      </c>
      <c r="E600" s="49" t="s">
        <v>1511</v>
      </c>
      <c r="F600" s="49" t="s">
        <v>1471</v>
      </c>
      <c r="G600" s="49" t="s">
        <v>2745</v>
      </c>
      <c r="H600" s="49" t="e">
        <v>#VALUE!</v>
      </c>
      <c r="I600" s="49">
        <v>0</v>
      </c>
      <c r="J600" s="49" t="s">
        <v>82</v>
      </c>
      <c r="K600" s="276">
        <v>43867</v>
      </c>
      <c r="L600" s="49" t="s">
        <v>255</v>
      </c>
      <c r="M600" s="49" t="s">
        <v>255</v>
      </c>
      <c r="N600" s="49" t="s">
        <v>3762</v>
      </c>
    </row>
    <row r="601" spans="1:14" ht="15" customHeight="1" x14ac:dyDescent="0.25">
      <c r="A601" s="49">
        <v>600</v>
      </c>
      <c r="B601" s="62">
        <v>43867.706435185188</v>
      </c>
      <c r="C601" s="49" t="s">
        <v>187</v>
      </c>
      <c r="D601" s="49" t="s">
        <v>644</v>
      </c>
      <c r="E601" s="49" t="s">
        <v>1450</v>
      </c>
      <c r="F601" s="49" t="s">
        <v>1451</v>
      </c>
      <c r="G601" s="49" t="s">
        <v>2746</v>
      </c>
      <c r="H601" s="49" t="e">
        <v>#VALUE!</v>
      </c>
      <c r="I601" s="49">
        <v>0</v>
      </c>
      <c r="J601" s="49" t="s">
        <v>82</v>
      </c>
      <c r="K601" s="276">
        <v>43867</v>
      </c>
      <c r="L601" s="49" t="s">
        <v>255</v>
      </c>
      <c r="M601" s="49" t="s">
        <v>315</v>
      </c>
      <c r="N601" s="49" t="s">
        <v>3762</v>
      </c>
    </row>
    <row r="602" spans="1:14" ht="15" customHeight="1" x14ac:dyDescent="0.25">
      <c r="A602" s="49">
        <v>601</v>
      </c>
      <c r="B602" s="62">
        <v>43867.714999999997</v>
      </c>
      <c r="C602" s="49" t="s">
        <v>187</v>
      </c>
      <c r="D602" s="49" t="s">
        <v>644</v>
      </c>
      <c r="E602" s="49" t="s">
        <v>1450</v>
      </c>
      <c r="F602" s="49" t="s">
        <v>1451</v>
      </c>
      <c r="G602" s="49" t="s">
        <v>2747</v>
      </c>
      <c r="H602" s="49" t="e">
        <v>#VALUE!</v>
      </c>
      <c r="I602" s="49">
        <v>0</v>
      </c>
      <c r="J602" s="49" t="s">
        <v>82</v>
      </c>
      <c r="K602" s="276">
        <v>43867</v>
      </c>
      <c r="L602" s="49" t="s">
        <v>255</v>
      </c>
      <c r="M602" s="49" t="s">
        <v>315</v>
      </c>
      <c r="N602" s="49" t="s">
        <v>3762</v>
      </c>
    </row>
    <row r="603" spans="1:14" ht="15" customHeight="1" x14ac:dyDescent="0.25">
      <c r="A603" s="49">
        <v>602</v>
      </c>
      <c r="B603" s="62">
        <v>43867.717106481483</v>
      </c>
      <c r="C603" s="49" t="s">
        <v>213</v>
      </c>
      <c r="D603" s="49" t="s">
        <v>1512</v>
      </c>
      <c r="E603" s="49" t="s">
        <v>1513</v>
      </c>
      <c r="F603" s="49" t="s">
        <v>1514</v>
      </c>
      <c r="G603" s="49" t="s">
        <v>2748</v>
      </c>
      <c r="H603" s="49" t="e">
        <v>#VALUE!</v>
      </c>
      <c r="I603" s="49">
        <v>0</v>
      </c>
      <c r="J603" s="49" t="s">
        <v>82</v>
      </c>
      <c r="K603" s="276">
        <v>43867</v>
      </c>
      <c r="L603" s="49" t="s">
        <v>255</v>
      </c>
      <c r="M603" s="49" t="s">
        <v>255</v>
      </c>
      <c r="N603" s="49" t="s">
        <v>3762</v>
      </c>
    </row>
    <row r="604" spans="1:14" ht="15" customHeight="1" x14ac:dyDescent="0.25">
      <c r="A604" s="49">
        <v>603</v>
      </c>
      <c r="B604" s="62">
        <v>43867.728541666664</v>
      </c>
      <c r="C604" s="49" t="s">
        <v>209</v>
      </c>
      <c r="D604" s="49" t="s">
        <v>1025</v>
      </c>
      <c r="E604" s="49" t="s">
        <v>695</v>
      </c>
      <c r="F604" s="49" t="s">
        <v>1518</v>
      </c>
      <c r="G604" s="49" t="s">
        <v>2749</v>
      </c>
      <c r="H604" s="49" t="s">
        <v>3426</v>
      </c>
      <c r="I604" s="49">
        <v>7</v>
      </c>
      <c r="J604" s="49" t="s">
        <v>82</v>
      </c>
      <c r="K604" s="276">
        <v>43867</v>
      </c>
      <c r="L604" s="49" t="s">
        <v>3530</v>
      </c>
      <c r="M604" s="49" t="s">
        <v>3631</v>
      </c>
      <c r="N604" s="49" t="s">
        <v>3762</v>
      </c>
    </row>
    <row r="605" spans="1:14" ht="15" customHeight="1" x14ac:dyDescent="0.25">
      <c r="A605" s="49">
        <v>604</v>
      </c>
      <c r="B605" s="62">
        <v>43867.733773148146</v>
      </c>
      <c r="C605" s="49" t="s">
        <v>187</v>
      </c>
      <c r="D605" s="49" t="s">
        <v>1423</v>
      </c>
      <c r="E605" s="49" t="s">
        <v>1450</v>
      </c>
      <c r="F605" s="49" t="s">
        <v>1451</v>
      </c>
      <c r="G605" s="49" t="s">
        <v>2750</v>
      </c>
      <c r="H605" s="49" t="e">
        <v>#VALUE!</v>
      </c>
      <c r="I605" s="49">
        <v>0</v>
      </c>
      <c r="J605" s="49" t="s">
        <v>82</v>
      </c>
      <c r="K605" s="276">
        <v>43867</v>
      </c>
      <c r="L605" s="49" t="s">
        <v>255</v>
      </c>
      <c r="M605" s="49" t="s">
        <v>315</v>
      </c>
      <c r="N605" s="49" t="s">
        <v>3762</v>
      </c>
    </row>
    <row r="606" spans="1:14" ht="15" customHeight="1" x14ac:dyDescent="0.25">
      <c r="A606" s="49">
        <v>605</v>
      </c>
      <c r="B606" s="62">
        <v>43867.737766203703</v>
      </c>
      <c r="C606" s="49" t="s">
        <v>277</v>
      </c>
      <c r="D606" s="49" t="s">
        <v>1139</v>
      </c>
      <c r="E606" s="49" t="s">
        <v>695</v>
      </c>
      <c r="F606" s="49" t="s">
        <v>1519</v>
      </c>
      <c r="G606" s="49" t="s">
        <v>2751</v>
      </c>
      <c r="H606" s="49" t="s">
        <v>3424</v>
      </c>
      <c r="I606" s="49">
        <v>3.5</v>
      </c>
      <c r="J606" s="49" t="s">
        <v>278</v>
      </c>
      <c r="K606" s="276">
        <v>43867</v>
      </c>
      <c r="L606" s="49" t="s">
        <v>3529</v>
      </c>
      <c r="M606" s="49" t="s">
        <v>3640</v>
      </c>
      <c r="N606" s="49" t="s">
        <v>3762</v>
      </c>
    </row>
    <row r="607" spans="1:14" ht="15" customHeight="1" x14ac:dyDescent="0.25">
      <c r="A607" s="49">
        <v>606</v>
      </c>
      <c r="B607" s="62">
        <v>43867.739212962966</v>
      </c>
      <c r="C607" s="49" t="s">
        <v>165</v>
      </c>
      <c r="D607" s="49" t="s">
        <v>648</v>
      </c>
      <c r="E607" s="49" t="s">
        <v>695</v>
      </c>
      <c r="F607" s="49" t="s">
        <v>1477</v>
      </c>
      <c r="G607" s="49" t="s">
        <v>2752</v>
      </c>
      <c r="H607" s="49" t="e">
        <v>#VALUE!</v>
      </c>
      <c r="I607" s="49">
        <v>0</v>
      </c>
      <c r="J607" s="49" t="s">
        <v>82</v>
      </c>
      <c r="K607" s="276">
        <v>43867</v>
      </c>
      <c r="L607" s="49" t="s">
        <v>255</v>
      </c>
      <c r="M607" s="49" t="s">
        <v>255</v>
      </c>
      <c r="N607" s="49" t="s">
        <v>3762</v>
      </c>
    </row>
    <row r="608" spans="1:14" ht="15" customHeight="1" x14ac:dyDescent="0.25">
      <c r="A608" s="49">
        <v>607</v>
      </c>
      <c r="B608" s="62">
        <v>43867.741076388891</v>
      </c>
      <c r="C608" s="49" t="s">
        <v>277</v>
      </c>
      <c r="D608" s="49" t="s">
        <v>1520</v>
      </c>
      <c r="E608" s="49" t="s">
        <v>695</v>
      </c>
      <c r="F608" s="49" t="s">
        <v>1521</v>
      </c>
      <c r="G608" s="49" t="s">
        <v>2753</v>
      </c>
      <c r="H608" s="49" t="s">
        <v>3439</v>
      </c>
      <c r="I608" s="49">
        <v>2.5</v>
      </c>
      <c r="J608" s="49" t="s">
        <v>278</v>
      </c>
      <c r="K608" s="276">
        <v>43867</v>
      </c>
      <c r="L608" s="49" t="s">
        <v>3538</v>
      </c>
      <c r="M608" s="49" t="s">
        <v>3673</v>
      </c>
      <c r="N608" s="49" t="s">
        <v>3762</v>
      </c>
    </row>
    <row r="609" spans="1:14" ht="15" customHeight="1" x14ac:dyDescent="0.25">
      <c r="A609" s="49">
        <v>608</v>
      </c>
      <c r="B609" s="62">
        <v>43867.741400462961</v>
      </c>
      <c r="C609" s="49" t="s">
        <v>163</v>
      </c>
      <c r="D609" s="49" t="s">
        <v>695</v>
      </c>
      <c r="F609" s="49" t="s">
        <v>1522</v>
      </c>
      <c r="G609" s="49" t="s">
        <v>2575</v>
      </c>
      <c r="H609" s="49" t="e">
        <v>#VALUE!</v>
      </c>
      <c r="I609" s="49">
        <v>0</v>
      </c>
      <c r="J609" s="49" t="s">
        <v>82</v>
      </c>
      <c r="K609" s="276">
        <v>43867</v>
      </c>
      <c r="L609" s="49" t="s">
        <v>255</v>
      </c>
      <c r="M609" s="49" t="s">
        <v>255</v>
      </c>
      <c r="N609" s="49" t="s">
        <v>3762</v>
      </c>
    </row>
    <row r="610" spans="1:14" ht="15" customHeight="1" x14ac:dyDescent="0.25">
      <c r="A610" s="49">
        <v>609</v>
      </c>
      <c r="B610" s="62">
        <v>43867.742685185185</v>
      </c>
      <c r="C610" s="49" t="s">
        <v>184</v>
      </c>
      <c r="D610" s="49" t="s">
        <v>1262</v>
      </c>
      <c r="E610" s="49" t="s">
        <v>1321</v>
      </c>
      <c r="F610" s="49" t="s">
        <v>1523</v>
      </c>
      <c r="G610" s="49" t="s">
        <v>2754</v>
      </c>
      <c r="H610" s="49" t="e">
        <v>#VALUE!</v>
      </c>
      <c r="I610" s="49">
        <v>0</v>
      </c>
      <c r="J610" s="49" t="s">
        <v>82</v>
      </c>
      <c r="K610" s="276">
        <v>43867</v>
      </c>
      <c r="L610" s="49" t="s">
        <v>255</v>
      </c>
      <c r="M610" s="49" t="s">
        <v>3658</v>
      </c>
      <c r="N610" s="49" t="s">
        <v>3762</v>
      </c>
    </row>
    <row r="611" spans="1:14" ht="15" customHeight="1" x14ac:dyDescent="0.25">
      <c r="A611" s="49">
        <v>610</v>
      </c>
      <c r="B611" s="62">
        <v>43867.747488425928</v>
      </c>
      <c r="C611" s="49" t="s">
        <v>163</v>
      </c>
      <c r="D611" s="49" t="s">
        <v>861</v>
      </c>
      <c r="E611" s="49" t="s">
        <v>695</v>
      </c>
      <c r="F611" s="49" t="s">
        <v>1407</v>
      </c>
      <c r="G611" s="49" t="s">
        <v>2755</v>
      </c>
      <c r="H611" s="49" t="s">
        <v>3365</v>
      </c>
      <c r="I611" s="49">
        <v>2</v>
      </c>
      <c r="J611" s="49" t="s">
        <v>82</v>
      </c>
      <c r="K611" s="276">
        <v>43867</v>
      </c>
      <c r="L611" s="49" t="s">
        <v>320</v>
      </c>
      <c r="M611" s="49" t="s">
        <v>342</v>
      </c>
      <c r="N611" s="49" t="s">
        <v>3762</v>
      </c>
    </row>
    <row r="612" spans="1:14" ht="15" customHeight="1" x14ac:dyDescent="0.25">
      <c r="A612" s="49">
        <v>611</v>
      </c>
      <c r="B612" s="62">
        <v>43867.750833333332</v>
      </c>
      <c r="C612" s="49" t="s">
        <v>261</v>
      </c>
      <c r="D612" s="49" t="s">
        <v>1121</v>
      </c>
      <c r="E612" s="49" t="s">
        <v>1117</v>
      </c>
      <c r="F612" s="49" t="s">
        <v>1393</v>
      </c>
      <c r="G612" s="49" t="s">
        <v>2756</v>
      </c>
      <c r="H612" s="49" t="e">
        <v>#VALUE!</v>
      </c>
      <c r="I612" s="49">
        <v>0</v>
      </c>
      <c r="J612" s="49" t="s">
        <v>254</v>
      </c>
      <c r="K612" s="276">
        <v>43867</v>
      </c>
      <c r="L612" s="49" t="s">
        <v>255</v>
      </c>
      <c r="M612" s="49" t="s">
        <v>3625</v>
      </c>
      <c r="N612" s="49" t="s">
        <v>3762</v>
      </c>
    </row>
    <row r="613" spans="1:14" ht="15" customHeight="1" x14ac:dyDescent="0.25">
      <c r="A613" s="49">
        <v>612</v>
      </c>
      <c r="B613" s="62">
        <v>43867.750810185185</v>
      </c>
      <c r="C613" s="49" t="s">
        <v>323</v>
      </c>
      <c r="D613" s="49" t="s">
        <v>978</v>
      </c>
      <c r="E613" s="49" t="s">
        <v>695</v>
      </c>
      <c r="F613" s="49" t="s">
        <v>1243</v>
      </c>
      <c r="G613" s="49" t="s">
        <v>2757</v>
      </c>
      <c r="H613" s="49" t="e">
        <v>#VALUE!</v>
      </c>
      <c r="I613" s="49">
        <v>0</v>
      </c>
      <c r="J613" s="49" t="s">
        <v>254</v>
      </c>
      <c r="K613" s="276">
        <v>43867</v>
      </c>
      <c r="L613" s="49" t="s">
        <v>255</v>
      </c>
      <c r="M613" s="49" t="s">
        <v>3621</v>
      </c>
      <c r="N613" s="49" t="s">
        <v>3762</v>
      </c>
    </row>
    <row r="614" spans="1:14" ht="15" customHeight="1" x14ac:dyDescent="0.25">
      <c r="A614" s="49">
        <v>613</v>
      </c>
      <c r="B614" s="62">
        <v>43867.758414351854</v>
      </c>
      <c r="C614" s="49" t="s">
        <v>284</v>
      </c>
      <c r="D614" s="49" t="s">
        <v>1296</v>
      </c>
      <c r="E614" s="49" t="s">
        <v>695</v>
      </c>
      <c r="F614" s="49" t="s">
        <v>1524</v>
      </c>
      <c r="G614" s="49" t="s">
        <v>2758</v>
      </c>
      <c r="H614" s="49" t="s">
        <v>3430</v>
      </c>
      <c r="I614" s="49">
        <v>3</v>
      </c>
      <c r="J614" s="49" t="s">
        <v>278</v>
      </c>
      <c r="K614" s="276">
        <v>43867</v>
      </c>
      <c r="L614" s="49" t="s">
        <v>3532</v>
      </c>
      <c r="M614" s="49" t="s">
        <v>3662</v>
      </c>
      <c r="N614" s="49" t="s">
        <v>3762</v>
      </c>
    </row>
    <row r="615" spans="1:14" ht="15" customHeight="1" x14ac:dyDescent="0.25">
      <c r="A615" s="49">
        <v>614</v>
      </c>
      <c r="B615" s="62">
        <v>43867.759085648147</v>
      </c>
      <c r="C615" s="49" t="s">
        <v>784</v>
      </c>
      <c r="D615" s="49" t="s">
        <v>1234</v>
      </c>
      <c r="E615" s="49" t="s">
        <v>1525</v>
      </c>
      <c r="F615" s="49" t="s">
        <v>1415</v>
      </c>
      <c r="G615" s="49" t="s">
        <v>2759</v>
      </c>
      <c r="H615" s="49" t="s">
        <v>3423</v>
      </c>
      <c r="I615" s="49">
        <v>7.5</v>
      </c>
      <c r="J615" s="49" t="e">
        <v>#N/A</v>
      </c>
      <c r="K615" s="276">
        <v>43867</v>
      </c>
      <c r="L615" s="49" t="s">
        <v>237</v>
      </c>
      <c r="M615" s="49" t="s">
        <v>3657</v>
      </c>
      <c r="N615" s="49" t="s">
        <v>3762</v>
      </c>
    </row>
    <row r="616" spans="1:14" ht="15" customHeight="1" x14ac:dyDescent="0.25">
      <c r="A616" s="49">
        <v>615</v>
      </c>
      <c r="B616" s="62">
        <v>43867.759699074071</v>
      </c>
      <c r="C616" s="49" t="s">
        <v>178</v>
      </c>
      <c r="D616" s="49" t="s">
        <v>799</v>
      </c>
      <c r="E616" s="49" t="s">
        <v>1267</v>
      </c>
      <c r="F616" s="49" t="s">
        <v>1526</v>
      </c>
      <c r="G616" s="49" t="s">
        <v>2760</v>
      </c>
      <c r="H616" s="49" t="s">
        <v>3368</v>
      </c>
      <c r="I616" s="49">
        <v>8</v>
      </c>
      <c r="J616" s="49" t="s">
        <v>82</v>
      </c>
      <c r="K616" s="276">
        <v>43867</v>
      </c>
      <c r="L616" s="49" t="s">
        <v>329</v>
      </c>
      <c r="M616" s="49" t="s">
        <v>3598</v>
      </c>
      <c r="N616" s="49" t="s">
        <v>3762</v>
      </c>
    </row>
    <row r="617" spans="1:14" ht="15" customHeight="1" x14ac:dyDescent="0.25">
      <c r="A617" s="49">
        <v>616</v>
      </c>
      <c r="B617" s="62">
        <v>43867.764537037037</v>
      </c>
      <c r="C617" s="49" t="s">
        <v>200</v>
      </c>
      <c r="D617" s="49" t="s">
        <v>346</v>
      </c>
      <c r="E617" s="49" t="s">
        <v>695</v>
      </c>
      <c r="F617" s="49" t="s">
        <v>1527</v>
      </c>
      <c r="G617" s="49" t="s">
        <v>2761</v>
      </c>
      <c r="H617" s="49" t="s">
        <v>3375</v>
      </c>
      <c r="I617" s="49">
        <v>7.5</v>
      </c>
      <c r="J617" s="49" t="s">
        <v>82</v>
      </c>
      <c r="K617" s="276">
        <v>43867</v>
      </c>
      <c r="L617" s="49" t="s">
        <v>349</v>
      </c>
      <c r="M617" s="49" t="s">
        <v>348</v>
      </c>
      <c r="N617" s="49" t="s">
        <v>3762</v>
      </c>
    </row>
    <row r="618" spans="1:14" ht="15" customHeight="1" x14ac:dyDescent="0.25">
      <c r="A618" s="49">
        <v>617</v>
      </c>
      <c r="B618" s="62">
        <v>43867.7653125</v>
      </c>
      <c r="C618" s="49" t="s">
        <v>290</v>
      </c>
      <c r="D618" s="49" t="s">
        <v>1367</v>
      </c>
      <c r="E618" s="49" t="s">
        <v>1368</v>
      </c>
      <c r="F618" s="49" t="s">
        <v>1352</v>
      </c>
      <c r="G618" s="49" t="s">
        <v>2762</v>
      </c>
      <c r="H618" s="49" t="e">
        <v>#VALUE!</v>
      </c>
      <c r="I618" s="49">
        <v>0</v>
      </c>
      <c r="J618" s="49" t="s">
        <v>254</v>
      </c>
      <c r="K618" s="276">
        <v>43867</v>
      </c>
      <c r="L618" s="49" t="s">
        <v>255</v>
      </c>
      <c r="M618" s="49" t="s">
        <v>3646</v>
      </c>
      <c r="N618" s="49" t="s">
        <v>3762</v>
      </c>
    </row>
    <row r="619" spans="1:14" ht="15" customHeight="1" x14ac:dyDescent="0.25">
      <c r="A619" s="49">
        <v>618</v>
      </c>
      <c r="B619" s="62">
        <v>43867.769594907404</v>
      </c>
      <c r="C619" s="49" t="s">
        <v>166</v>
      </c>
      <c r="D619" s="49" t="s">
        <v>927</v>
      </c>
      <c r="E619" s="49" t="s">
        <v>928</v>
      </c>
      <c r="F619" s="49" t="s">
        <v>1404</v>
      </c>
      <c r="G619" s="49" t="s">
        <v>2763</v>
      </c>
      <c r="H619" s="49" t="s">
        <v>3377</v>
      </c>
      <c r="I619" s="49">
        <v>6</v>
      </c>
      <c r="J619" s="49" t="s">
        <v>82</v>
      </c>
      <c r="K619" s="276">
        <v>43867</v>
      </c>
      <c r="L619" s="49" t="s">
        <v>301</v>
      </c>
      <c r="M619" s="49" t="s">
        <v>302</v>
      </c>
      <c r="N619" s="49" t="s">
        <v>3762</v>
      </c>
    </row>
    <row r="620" spans="1:14" ht="15" customHeight="1" x14ac:dyDescent="0.25">
      <c r="A620" s="49">
        <v>619</v>
      </c>
      <c r="B620" s="62">
        <v>43867.77375</v>
      </c>
      <c r="C620" s="49" t="s">
        <v>284</v>
      </c>
      <c r="D620" s="49" t="s">
        <v>1503</v>
      </c>
      <c r="E620" s="49" t="s">
        <v>695</v>
      </c>
      <c r="F620" s="49" t="s">
        <v>1504</v>
      </c>
      <c r="G620" s="49" t="s">
        <v>2764</v>
      </c>
      <c r="H620" s="49" t="e">
        <v>#VALUE!</v>
      </c>
      <c r="I620" s="49">
        <v>0</v>
      </c>
      <c r="J620" s="49" t="s">
        <v>278</v>
      </c>
      <c r="K620" s="276">
        <v>43867</v>
      </c>
      <c r="L620" s="49" t="s">
        <v>255</v>
      </c>
      <c r="M620" s="49" t="s">
        <v>3679</v>
      </c>
      <c r="N620" s="49" t="s">
        <v>3762</v>
      </c>
    </row>
    <row r="621" spans="1:14" ht="15" customHeight="1" x14ac:dyDescent="0.25">
      <c r="A621" s="49">
        <v>620</v>
      </c>
      <c r="B621" s="62">
        <v>43867.775902777779</v>
      </c>
      <c r="C621" s="49" t="s">
        <v>295</v>
      </c>
      <c r="D621" s="49" t="s">
        <v>1528</v>
      </c>
      <c r="E621" s="49" t="s">
        <v>695</v>
      </c>
      <c r="F621" s="49" t="s">
        <v>1474</v>
      </c>
      <c r="G621" s="49" t="s">
        <v>2765</v>
      </c>
      <c r="H621" s="49" t="e">
        <v>#VALUE!</v>
      </c>
      <c r="I621" s="49">
        <v>0</v>
      </c>
      <c r="J621" s="49" t="s">
        <v>278</v>
      </c>
      <c r="K621" s="276">
        <v>43867</v>
      </c>
      <c r="L621" s="49" t="s">
        <v>255</v>
      </c>
      <c r="M621" s="49" t="s">
        <v>255</v>
      </c>
      <c r="N621" s="49" t="s">
        <v>3762</v>
      </c>
    </row>
    <row r="622" spans="1:14" ht="15" customHeight="1" x14ac:dyDescent="0.25">
      <c r="A622" s="49">
        <v>621</v>
      </c>
      <c r="B622" s="62">
        <v>43867.77616898148</v>
      </c>
      <c r="C622" s="49" t="s">
        <v>256</v>
      </c>
      <c r="D622" s="49" t="s">
        <v>1402</v>
      </c>
      <c r="E622" s="49" t="s">
        <v>874</v>
      </c>
      <c r="F622" s="49" t="s">
        <v>1529</v>
      </c>
      <c r="G622" s="49" t="s">
        <v>2766</v>
      </c>
      <c r="H622" s="49" t="e">
        <v>#VALUE!</v>
      </c>
      <c r="I622" s="49">
        <v>0</v>
      </c>
      <c r="J622" s="49" t="s">
        <v>254</v>
      </c>
      <c r="K622" s="276">
        <v>43867</v>
      </c>
      <c r="L622" s="49" t="s">
        <v>255</v>
      </c>
      <c r="M622" s="49" t="s">
        <v>3647</v>
      </c>
      <c r="N622" s="49" t="s">
        <v>3762</v>
      </c>
    </row>
    <row r="623" spans="1:14" ht="15" customHeight="1" x14ac:dyDescent="0.25">
      <c r="A623" s="49">
        <v>622</v>
      </c>
      <c r="B623" s="62">
        <v>43867.778958333336</v>
      </c>
      <c r="C623" s="49" t="s">
        <v>323</v>
      </c>
      <c r="D623" s="49" t="s">
        <v>1378</v>
      </c>
      <c r="E623" s="49" t="s">
        <v>791</v>
      </c>
      <c r="F623" s="49" t="s">
        <v>1530</v>
      </c>
      <c r="G623" s="49" t="s">
        <v>2767</v>
      </c>
      <c r="H623" s="49" t="e">
        <v>#VALUE!</v>
      </c>
      <c r="I623" s="49">
        <v>0</v>
      </c>
      <c r="J623" s="49" t="s">
        <v>254</v>
      </c>
      <c r="K623" s="276">
        <v>43867</v>
      </c>
      <c r="L623" s="49" t="s">
        <v>255</v>
      </c>
      <c r="M623" s="49" t="s">
        <v>3665</v>
      </c>
      <c r="N623" s="49" t="s">
        <v>3762</v>
      </c>
    </row>
    <row r="624" spans="1:14" ht="15" customHeight="1" x14ac:dyDescent="0.25">
      <c r="A624" s="49">
        <v>623</v>
      </c>
      <c r="B624" s="62">
        <v>43867.780497685184</v>
      </c>
      <c r="C624" s="49" t="s">
        <v>295</v>
      </c>
      <c r="D624" s="49" t="s">
        <v>1531</v>
      </c>
      <c r="E624" s="49" t="s">
        <v>695</v>
      </c>
      <c r="F624" s="49" t="s">
        <v>1532</v>
      </c>
      <c r="G624" s="49" t="s">
        <v>2768</v>
      </c>
      <c r="H624" s="49" t="e">
        <v>#VALUE!</v>
      </c>
      <c r="I624" s="49">
        <v>0</v>
      </c>
      <c r="J624" s="49" t="s">
        <v>278</v>
      </c>
      <c r="K624" s="276">
        <v>43867</v>
      </c>
      <c r="L624" s="49" t="s">
        <v>255</v>
      </c>
      <c r="M624" s="49" t="s">
        <v>3680</v>
      </c>
      <c r="N624" s="49" t="s">
        <v>3762</v>
      </c>
    </row>
    <row r="625" spans="1:14" ht="15" customHeight="1" x14ac:dyDescent="0.25">
      <c r="A625" s="49">
        <v>624</v>
      </c>
      <c r="B625" s="62">
        <v>43867.786180555559</v>
      </c>
      <c r="C625" s="49" t="s">
        <v>157</v>
      </c>
      <c r="D625" s="49" t="s">
        <v>598</v>
      </c>
      <c r="E625" s="49" t="s">
        <v>695</v>
      </c>
      <c r="F625" s="49" t="s">
        <v>1409</v>
      </c>
      <c r="G625" s="49" t="s">
        <v>2769</v>
      </c>
      <c r="H625" s="49" t="s">
        <v>3378</v>
      </c>
      <c r="I625" s="49">
        <v>8</v>
      </c>
      <c r="J625" s="49" t="s">
        <v>82</v>
      </c>
      <c r="K625" s="276">
        <v>43867</v>
      </c>
      <c r="L625" s="49" t="s">
        <v>608</v>
      </c>
      <c r="M625" s="49" t="s">
        <v>607</v>
      </c>
      <c r="N625" s="49" t="s">
        <v>3762</v>
      </c>
    </row>
    <row r="626" spans="1:14" ht="15" customHeight="1" x14ac:dyDescent="0.25">
      <c r="A626" s="49">
        <v>625</v>
      </c>
      <c r="B626" s="62">
        <v>43867.807650462964</v>
      </c>
      <c r="C626" s="49" t="s">
        <v>256</v>
      </c>
      <c r="D626" s="49" t="s">
        <v>1402</v>
      </c>
      <c r="E626" s="49" t="s">
        <v>695</v>
      </c>
      <c r="F626" s="49" t="s">
        <v>1529</v>
      </c>
      <c r="G626" s="49" t="s">
        <v>2770</v>
      </c>
      <c r="H626" s="49" t="e">
        <v>#VALUE!</v>
      </c>
      <c r="I626" s="49">
        <v>0</v>
      </c>
      <c r="J626" s="49" t="s">
        <v>254</v>
      </c>
      <c r="K626" s="276">
        <v>43867</v>
      </c>
      <c r="L626" s="49" t="s">
        <v>255</v>
      </c>
      <c r="M626" s="49" t="s">
        <v>3647</v>
      </c>
      <c r="N626" s="49" t="s">
        <v>3762</v>
      </c>
    </row>
    <row r="627" spans="1:14" ht="15" customHeight="1" x14ac:dyDescent="0.25">
      <c r="A627" s="49">
        <v>626</v>
      </c>
      <c r="B627" s="62">
        <v>43867.806203703702</v>
      </c>
      <c r="C627" s="49" t="s">
        <v>187</v>
      </c>
      <c r="D627" s="49" t="s">
        <v>644</v>
      </c>
      <c r="E627" s="49" t="s">
        <v>1450</v>
      </c>
      <c r="F627" s="49" t="s">
        <v>1451</v>
      </c>
      <c r="G627" s="49" t="s">
        <v>2771</v>
      </c>
      <c r="H627" s="49" t="s">
        <v>3436</v>
      </c>
      <c r="I627" s="49">
        <v>5</v>
      </c>
      <c r="J627" s="49" t="s">
        <v>82</v>
      </c>
      <c r="K627" s="276">
        <v>43867</v>
      </c>
      <c r="L627" s="49" t="s">
        <v>324</v>
      </c>
      <c r="M627" s="49" t="s">
        <v>315</v>
      </c>
      <c r="N627" s="49" t="s">
        <v>3762</v>
      </c>
    </row>
    <row r="628" spans="1:14" ht="15" customHeight="1" x14ac:dyDescent="0.25">
      <c r="A628" s="49">
        <v>627</v>
      </c>
      <c r="B628" s="62">
        <v>43867.806018518517</v>
      </c>
      <c r="C628" s="49" t="s">
        <v>167</v>
      </c>
      <c r="D628" s="49" t="s">
        <v>1444</v>
      </c>
      <c r="E628" s="49" t="s">
        <v>1535</v>
      </c>
      <c r="F628" s="49" t="s">
        <v>1536</v>
      </c>
      <c r="G628" s="49" t="s">
        <v>2772</v>
      </c>
      <c r="H628" s="49" t="s">
        <v>3420</v>
      </c>
      <c r="I628" s="49">
        <v>6</v>
      </c>
      <c r="J628" s="49" t="s">
        <v>82</v>
      </c>
      <c r="K628" s="276">
        <v>43867</v>
      </c>
      <c r="L628" s="49" t="s">
        <v>3526</v>
      </c>
      <c r="M628" s="49" t="s">
        <v>3672</v>
      </c>
      <c r="N628" s="49" t="s">
        <v>3762</v>
      </c>
    </row>
    <row r="629" spans="1:14" ht="15" customHeight="1" x14ac:dyDescent="0.25">
      <c r="A629" s="49">
        <v>628</v>
      </c>
      <c r="B629" s="62">
        <v>43867.805092592593</v>
      </c>
      <c r="C629" s="49" t="s">
        <v>295</v>
      </c>
      <c r="D629" s="49" t="s">
        <v>1533</v>
      </c>
      <c r="E629" s="49" t="s">
        <v>1534</v>
      </c>
      <c r="F629" s="49" t="s">
        <v>1532</v>
      </c>
      <c r="G629" s="49" t="s">
        <v>2773</v>
      </c>
      <c r="H629" s="49" t="e">
        <v>#VALUE!</v>
      </c>
      <c r="I629" s="49">
        <v>0</v>
      </c>
      <c r="J629" s="49" t="s">
        <v>278</v>
      </c>
      <c r="K629" s="276">
        <v>43867</v>
      </c>
      <c r="L629" s="49" t="s">
        <v>255</v>
      </c>
      <c r="M629" s="49" t="s">
        <v>3680</v>
      </c>
      <c r="N629" s="49" t="s">
        <v>3762</v>
      </c>
    </row>
    <row r="630" spans="1:14" ht="15" customHeight="1" x14ac:dyDescent="0.25">
      <c r="A630" s="49">
        <v>629</v>
      </c>
      <c r="B630" s="62">
        <v>43867.80327546296</v>
      </c>
      <c r="C630" s="49" t="s">
        <v>275</v>
      </c>
      <c r="D630" s="49" t="s">
        <v>1413</v>
      </c>
      <c r="E630" s="49" t="s">
        <v>1537</v>
      </c>
      <c r="F630" s="49" t="s">
        <v>1457</v>
      </c>
      <c r="G630" s="49" t="s">
        <v>2774</v>
      </c>
      <c r="H630" s="49" t="s">
        <v>3440</v>
      </c>
      <c r="I630" s="49">
        <v>5</v>
      </c>
      <c r="J630" s="49" t="s">
        <v>82</v>
      </c>
      <c r="K630" s="276">
        <v>43867</v>
      </c>
      <c r="L630" s="49" t="s">
        <v>3539</v>
      </c>
      <c r="M630" s="49" t="s">
        <v>3653</v>
      </c>
      <c r="N630" s="49" t="s">
        <v>3762</v>
      </c>
    </row>
    <row r="631" spans="1:14" ht="15" customHeight="1" x14ac:dyDescent="0.25">
      <c r="A631" s="49">
        <v>630</v>
      </c>
      <c r="B631" s="62">
        <v>43867.801631944443</v>
      </c>
      <c r="C631" s="49" t="s">
        <v>182</v>
      </c>
      <c r="D631" s="49" t="s">
        <v>1240</v>
      </c>
      <c r="E631" s="49" t="s">
        <v>695</v>
      </c>
      <c r="F631" s="49" t="s">
        <v>1406</v>
      </c>
      <c r="G631" s="49" t="s">
        <v>2775</v>
      </c>
      <c r="H631" s="49" t="s">
        <v>3422</v>
      </c>
      <c r="I631" s="49">
        <v>4</v>
      </c>
      <c r="J631" s="49" t="s">
        <v>82</v>
      </c>
      <c r="K631" s="276">
        <v>43867</v>
      </c>
      <c r="L631" s="49" t="s">
        <v>3528</v>
      </c>
      <c r="M631" s="49" t="s">
        <v>3645</v>
      </c>
      <c r="N631" s="49" t="s">
        <v>3762</v>
      </c>
    </row>
    <row r="632" spans="1:14" ht="15" customHeight="1" x14ac:dyDescent="0.25">
      <c r="A632" s="49">
        <v>631</v>
      </c>
      <c r="B632" s="62">
        <v>43867.79283564815</v>
      </c>
      <c r="C632" s="49" t="s">
        <v>263</v>
      </c>
      <c r="D632" s="49" t="s">
        <v>1380</v>
      </c>
      <c r="E632" s="49" t="s">
        <v>695</v>
      </c>
      <c r="F632" s="49" t="s">
        <v>1381</v>
      </c>
      <c r="G632" s="49" t="s">
        <v>2776</v>
      </c>
      <c r="H632" s="49" t="e">
        <v>#VALUE!</v>
      </c>
      <c r="I632" s="49">
        <v>0</v>
      </c>
      <c r="J632" s="49" t="s">
        <v>254</v>
      </c>
      <c r="K632" s="276">
        <v>43867</v>
      </c>
      <c r="L632" s="49" t="s">
        <v>255</v>
      </c>
      <c r="M632" s="49" t="s">
        <v>3666</v>
      </c>
      <c r="N632" s="49" t="s">
        <v>3762</v>
      </c>
    </row>
    <row r="633" spans="1:14" ht="15" customHeight="1" x14ac:dyDescent="0.25">
      <c r="A633" s="49">
        <v>632</v>
      </c>
      <c r="B633" s="62">
        <v>43867.791724537034</v>
      </c>
      <c r="C633" s="49" t="s">
        <v>288</v>
      </c>
      <c r="D633" s="49" t="s">
        <v>240</v>
      </c>
      <c r="E633" s="49" t="s">
        <v>695</v>
      </c>
      <c r="F633" s="49" t="s">
        <v>1538</v>
      </c>
      <c r="G633" s="49" t="s">
        <v>2777</v>
      </c>
      <c r="H633" s="49" t="s">
        <v>3441</v>
      </c>
      <c r="I633" s="49">
        <v>4</v>
      </c>
      <c r="J633" s="49" t="s">
        <v>278</v>
      </c>
      <c r="K633" s="276">
        <v>43867</v>
      </c>
      <c r="L633" s="49" t="s">
        <v>282</v>
      </c>
      <c r="M633" s="49" t="s">
        <v>3675</v>
      </c>
      <c r="N633" s="49" t="s">
        <v>3762</v>
      </c>
    </row>
    <row r="634" spans="1:14" ht="15" customHeight="1" x14ac:dyDescent="0.25">
      <c r="A634" s="49">
        <v>633</v>
      </c>
      <c r="B634" s="62">
        <v>43867.788275462961</v>
      </c>
      <c r="C634" s="49" t="s">
        <v>295</v>
      </c>
      <c r="D634" s="49" t="s">
        <v>639</v>
      </c>
      <c r="E634" s="49" t="s">
        <v>695</v>
      </c>
      <c r="F634" s="49" t="s">
        <v>1540</v>
      </c>
      <c r="G634" s="49" t="s">
        <v>2778</v>
      </c>
      <c r="H634" s="49" t="e">
        <v>#VALUE!</v>
      </c>
      <c r="I634" s="49">
        <v>0</v>
      </c>
      <c r="J634" s="49" t="s">
        <v>278</v>
      </c>
      <c r="K634" s="276">
        <v>43867</v>
      </c>
      <c r="L634" s="49" t="s">
        <v>255</v>
      </c>
      <c r="M634" s="49" t="s">
        <v>3681</v>
      </c>
      <c r="N634" s="49" t="s">
        <v>3762</v>
      </c>
    </row>
    <row r="635" spans="1:14" ht="15" customHeight="1" x14ac:dyDescent="0.25">
      <c r="A635" s="49">
        <v>634</v>
      </c>
      <c r="B635" s="62">
        <v>43867.788148148145</v>
      </c>
      <c r="C635" s="49" t="s">
        <v>211</v>
      </c>
      <c r="D635" s="49" t="s">
        <v>995</v>
      </c>
      <c r="E635" s="49" t="s">
        <v>695</v>
      </c>
      <c r="F635" s="49" t="s">
        <v>1541</v>
      </c>
      <c r="G635" s="49" t="s">
        <v>2779</v>
      </c>
      <c r="H635" s="49" t="s">
        <v>3403</v>
      </c>
      <c r="I635" s="49">
        <v>6</v>
      </c>
      <c r="J635" s="49" t="s">
        <v>82</v>
      </c>
      <c r="K635" s="276">
        <v>43867</v>
      </c>
      <c r="L635" s="49" t="s">
        <v>3514</v>
      </c>
      <c r="M635" s="49" t="s">
        <v>3624</v>
      </c>
      <c r="N635" s="49" t="s">
        <v>3762</v>
      </c>
    </row>
    <row r="636" spans="1:14" ht="15" customHeight="1" x14ac:dyDescent="0.25">
      <c r="A636" s="49">
        <v>635</v>
      </c>
      <c r="B636" s="62">
        <v>43867.788032407407</v>
      </c>
      <c r="C636" s="49" t="s">
        <v>163</v>
      </c>
      <c r="D636" s="49" t="s">
        <v>861</v>
      </c>
      <c r="E636" s="49" t="s">
        <v>695</v>
      </c>
      <c r="F636" s="49" t="s">
        <v>1407</v>
      </c>
      <c r="G636" s="49" t="s">
        <v>2780</v>
      </c>
      <c r="H636" s="49" t="s">
        <v>3365</v>
      </c>
      <c r="I636" s="49">
        <v>1</v>
      </c>
      <c r="J636" s="49" t="s">
        <v>82</v>
      </c>
      <c r="K636" s="276">
        <v>43867</v>
      </c>
      <c r="L636" s="49" t="s">
        <v>320</v>
      </c>
      <c r="M636" s="49" t="s">
        <v>342</v>
      </c>
      <c r="N636" s="49" t="s">
        <v>3762</v>
      </c>
    </row>
    <row r="637" spans="1:14" ht="15" customHeight="1" x14ac:dyDescent="0.25">
      <c r="A637" s="49">
        <v>636</v>
      </c>
      <c r="B637" s="62">
        <v>43867.80878472222</v>
      </c>
      <c r="C637" s="49" t="s">
        <v>279</v>
      </c>
      <c r="D637" s="49" t="s">
        <v>1114</v>
      </c>
      <c r="E637" s="49" t="s">
        <v>695</v>
      </c>
      <c r="F637" s="49" t="s">
        <v>1542</v>
      </c>
      <c r="G637" s="49" t="s">
        <v>2781</v>
      </c>
      <c r="H637" s="49" t="s">
        <v>3408</v>
      </c>
      <c r="I637" s="49">
        <v>5.5</v>
      </c>
      <c r="J637" s="49" t="s">
        <v>278</v>
      </c>
      <c r="K637" s="276">
        <v>43867</v>
      </c>
      <c r="L637" s="49" t="s">
        <v>3517</v>
      </c>
      <c r="M637" s="49" t="s">
        <v>3638</v>
      </c>
      <c r="N637" s="49" t="s">
        <v>3762</v>
      </c>
    </row>
    <row r="638" spans="1:14" ht="15" customHeight="1" x14ac:dyDescent="0.25">
      <c r="A638" s="49">
        <v>637</v>
      </c>
      <c r="B638" s="62">
        <v>43867.80945601852</v>
      </c>
      <c r="C638" s="49" t="s">
        <v>295</v>
      </c>
      <c r="D638" s="49" t="s">
        <v>1539</v>
      </c>
      <c r="E638" s="49" t="s">
        <v>695</v>
      </c>
      <c r="F638" s="49" t="s">
        <v>1540</v>
      </c>
      <c r="G638" s="49" t="s">
        <v>2782</v>
      </c>
      <c r="H638" s="49" t="e">
        <v>#VALUE!</v>
      </c>
      <c r="I638" s="49">
        <v>0</v>
      </c>
      <c r="J638" s="49" t="s">
        <v>278</v>
      </c>
      <c r="K638" s="276">
        <v>43867</v>
      </c>
      <c r="L638" s="49" t="s">
        <v>255</v>
      </c>
      <c r="M638" s="49" t="s">
        <v>3681</v>
      </c>
      <c r="N638" s="49" t="s">
        <v>3762</v>
      </c>
    </row>
    <row r="639" spans="1:14" ht="15" customHeight="1" x14ac:dyDescent="0.25">
      <c r="A639" s="49">
        <v>638</v>
      </c>
      <c r="B639" s="62">
        <v>43867.809895833336</v>
      </c>
      <c r="C639" s="49" t="s">
        <v>206</v>
      </c>
      <c r="D639" s="49" t="s">
        <v>1299</v>
      </c>
      <c r="E639" s="49" t="s">
        <v>1439</v>
      </c>
      <c r="F639" s="49" t="s">
        <v>1454</v>
      </c>
      <c r="G639" s="49" t="s">
        <v>2783</v>
      </c>
      <c r="H639" s="49" t="s">
        <v>3370</v>
      </c>
      <c r="I639" s="49">
        <v>10</v>
      </c>
      <c r="J639" s="49" t="s">
        <v>82</v>
      </c>
      <c r="K639" s="276">
        <v>43867</v>
      </c>
      <c r="L639" s="49" t="s">
        <v>276</v>
      </c>
      <c r="M639" s="49" t="s">
        <v>3660</v>
      </c>
      <c r="N639" s="49" t="s">
        <v>3762</v>
      </c>
    </row>
    <row r="640" spans="1:14" ht="15" customHeight="1" x14ac:dyDescent="0.25">
      <c r="A640" s="49">
        <v>639</v>
      </c>
      <c r="B640" s="62">
        <v>43867.809814814813</v>
      </c>
      <c r="C640" s="49" t="s">
        <v>213</v>
      </c>
      <c r="D640" s="49" t="s">
        <v>1512</v>
      </c>
      <c r="E640" s="49" t="s">
        <v>1513</v>
      </c>
      <c r="F640" s="49" t="s">
        <v>1543</v>
      </c>
      <c r="G640" s="49" t="s">
        <v>2784</v>
      </c>
      <c r="H640" s="49" t="s">
        <v>3442</v>
      </c>
      <c r="I640" s="49">
        <v>2.5</v>
      </c>
      <c r="J640" s="49" t="s">
        <v>82</v>
      </c>
      <c r="K640" s="276">
        <v>43867</v>
      </c>
      <c r="L640" s="49" t="s">
        <v>3540</v>
      </c>
      <c r="M640" s="49" t="s">
        <v>255</v>
      </c>
      <c r="N640" s="49" t="s">
        <v>3762</v>
      </c>
    </row>
    <row r="641" spans="1:14" ht="15" customHeight="1" x14ac:dyDescent="0.25">
      <c r="A641" s="49">
        <v>640</v>
      </c>
      <c r="B641" s="62">
        <v>43867.811851851853</v>
      </c>
      <c r="C641" s="49" t="s">
        <v>184</v>
      </c>
      <c r="D641" s="49" t="s">
        <v>1262</v>
      </c>
      <c r="E641" s="49" t="s">
        <v>1321</v>
      </c>
      <c r="F641" s="49" t="s">
        <v>1545</v>
      </c>
      <c r="G641" s="49" t="s">
        <v>2785</v>
      </c>
      <c r="H641" s="49" t="s">
        <v>3443</v>
      </c>
      <c r="I641" s="49">
        <v>2.5</v>
      </c>
      <c r="J641" s="49" t="s">
        <v>82</v>
      </c>
      <c r="K641" s="276">
        <v>43867</v>
      </c>
      <c r="L641" s="49" t="s">
        <v>3541</v>
      </c>
      <c r="M641" s="49" t="s">
        <v>3658</v>
      </c>
      <c r="N641" s="49" t="s">
        <v>3762</v>
      </c>
    </row>
    <row r="642" spans="1:14" ht="15" customHeight="1" x14ac:dyDescent="0.25">
      <c r="A642" s="49">
        <v>641</v>
      </c>
      <c r="B642" s="62">
        <v>43867.816180555557</v>
      </c>
      <c r="C642" s="49" t="s">
        <v>295</v>
      </c>
      <c r="D642" s="49" t="s">
        <v>1516</v>
      </c>
      <c r="E642" s="49" t="s">
        <v>1022</v>
      </c>
      <c r="F642" s="49" t="s">
        <v>1517</v>
      </c>
      <c r="G642" s="49" t="s">
        <v>2786</v>
      </c>
      <c r="H642" s="49" t="e">
        <v>#VALUE!</v>
      </c>
      <c r="I642" s="49">
        <v>0</v>
      </c>
      <c r="J642" s="49" t="s">
        <v>278</v>
      </c>
      <c r="K642" s="276">
        <v>43867</v>
      </c>
      <c r="L642" s="49" t="s">
        <v>255</v>
      </c>
      <c r="M642" s="49" t="s">
        <v>255</v>
      </c>
      <c r="N642" s="49" t="s">
        <v>3762</v>
      </c>
    </row>
    <row r="643" spans="1:14" ht="15" customHeight="1" x14ac:dyDescent="0.25">
      <c r="A643" s="49">
        <v>642</v>
      </c>
      <c r="B643" s="62">
        <v>43867.819571759261</v>
      </c>
      <c r="C643" s="49" t="s">
        <v>295</v>
      </c>
      <c r="D643" s="49" t="s">
        <v>1516</v>
      </c>
      <c r="E643" s="49" t="s">
        <v>1022</v>
      </c>
      <c r="F643" s="49" t="s">
        <v>1517</v>
      </c>
      <c r="G643" s="49" t="s">
        <v>2787</v>
      </c>
      <c r="H643" s="49" t="e">
        <v>#VALUE!</v>
      </c>
      <c r="I643" s="49">
        <v>0</v>
      </c>
      <c r="J643" s="49" t="s">
        <v>278</v>
      </c>
      <c r="K643" s="276">
        <v>43867</v>
      </c>
      <c r="L643" s="49" t="s">
        <v>255</v>
      </c>
      <c r="M643" s="49" t="s">
        <v>255</v>
      </c>
      <c r="N643" s="49" t="s">
        <v>3762</v>
      </c>
    </row>
    <row r="644" spans="1:14" ht="15" customHeight="1" x14ac:dyDescent="0.25">
      <c r="A644" s="49">
        <v>643</v>
      </c>
      <c r="B644" s="62">
        <v>43867.821504629632</v>
      </c>
      <c r="C644" s="49" t="s">
        <v>201</v>
      </c>
      <c r="D644" s="49" t="s">
        <v>1459</v>
      </c>
      <c r="E644" s="49" t="s">
        <v>1546</v>
      </c>
      <c r="F644" s="49" t="s">
        <v>1547</v>
      </c>
      <c r="G644" s="49" t="s">
        <v>2788</v>
      </c>
      <c r="H644" s="49" t="s">
        <v>3370</v>
      </c>
      <c r="I644" s="49">
        <v>7.5</v>
      </c>
      <c r="J644" s="49" t="s">
        <v>82</v>
      </c>
      <c r="K644" s="276">
        <v>43867</v>
      </c>
      <c r="L644" s="49" t="s">
        <v>276</v>
      </c>
      <c r="M644" s="49" t="s">
        <v>3682</v>
      </c>
      <c r="N644" s="49" t="s">
        <v>3762</v>
      </c>
    </row>
    <row r="645" spans="1:14" ht="15" customHeight="1" x14ac:dyDescent="0.25">
      <c r="A645" s="49">
        <v>644</v>
      </c>
      <c r="B645" s="62">
        <v>43867.82503472222</v>
      </c>
      <c r="C645" s="49" t="s">
        <v>133</v>
      </c>
      <c r="D645" s="49" t="s">
        <v>231</v>
      </c>
      <c r="E645" s="49" t="s">
        <v>1198</v>
      </c>
      <c r="F645" s="49" t="s">
        <v>1480</v>
      </c>
      <c r="G645" s="49" t="s">
        <v>2789</v>
      </c>
      <c r="H645" s="49" t="s">
        <v>3444</v>
      </c>
      <c r="I645" s="49">
        <v>4</v>
      </c>
      <c r="J645" s="49" t="s">
        <v>82</v>
      </c>
      <c r="K645" s="276">
        <v>43867</v>
      </c>
      <c r="L645" s="49" t="s">
        <v>232</v>
      </c>
      <c r="M645" s="49" t="s">
        <v>3676</v>
      </c>
      <c r="N645" s="49" t="s">
        <v>3762</v>
      </c>
    </row>
    <row r="646" spans="1:14" ht="15" customHeight="1" x14ac:dyDescent="0.25">
      <c r="A646" s="49">
        <v>645</v>
      </c>
      <c r="B646" s="62">
        <v>43867.826481481483</v>
      </c>
      <c r="C646" s="49" t="s">
        <v>295</v>
      </c>
      <c r="D646" s="49" t="s">
        <v>1544</v>
      </c>
      <c r="E646" s="49" t="s">
        <v>695</v>
      </c>
      <c r="F646" s="49" t="s">
        <v>1548</v>
      </c>
      <c r="G646" s="49" t="s">
        <v>2790</v>
      </c>
      <c r="H646" s="49" t="e">
        <v>#VALUE!</v>
      </c>
      <c r="I646" s="49">
        <v>0</v>
      </c>
      <c r="J646" s="49" t="s">
        <v>278</v>
      </c>
      <c r="K646" s="276">
        <v>43867</v>
      </c>
      <c r="L646" s="49" t="s">
        <v>255</v>
      </c>
      <c r="M646" s="49" t="s">
        <v>255</v>
      </c>
      <c r="N646" s="49" t="s">
        <v>3762</v>
      </c>
    </row>
    <row r="647" spans="1:14" ht="15" customHeight="1" x14ac:dyDescent="0.25">
      <c r="A647" s="49">
        <v>646</v>
      </c>
      <c r="B647" s="62">
        <v>43867.827789351853</v>
      </c>
      <c r="C647" s="49" t="s">
        <v>295</v>
      </c>
      <c r="D647" s="49" t="s">
        <v>1161</v>
      </c>
      <c r="E647" s="49" t="s">
        <v>817</v>
      </c>
      <c r="F647" s="49" t="s">
        <v>1406</v>
      </c>
      <c r="G647" s="49" t="s">
        <v>2791</v>
      </c>
      <c r="H647" s="49" t="e">
        <v>#VALUE!</v>
      </c>
      <c r="I647" s="49">
        <v>0</v>
      </c>
      <c r="J647" s="49" t="s">
        <v>278</v>
      </c>
      <c r="K647" s="276">
        <v>43867</v>
      </c>
      <c r="L647" s="49" t="s">
        <v>255</v>
      </c>
      <c r="M647" s="49" t="s">
        <v>3645</v>
      </c>
      <c r="N647" s="49" t="s">
        <v>3762</v>
      </c>
    </row>
    <row r="648" spans="1:14" ht="15" customHeight="1" x14ac:dyDescent="0.25">
      <c r="A648" s="49">
        <v>647</v>
      </c>
      <c r="B648" s="62">
        <v>43867.83494212963</v>
      </c>
      <c r="C648" s="49" t="s">
        <v>279</v>
      </c>
      <c r="D648" s="49" t="s">
        <v>1104</v>
      </c>
      <c r="E648" s="49" t="s">
        <v>695</v>
      </c>
      <c r="F648" s="49" t="s">
        <v>1542</v>
      </c>
      <c r="G648" s="49" t="s">
        <v>2792</v>
      </c>
      <c r="H648" s="49" t="e">
        <v>#VALUE!</v>
      </c>
      <c r="I648" s="49">
        <v>0</v>
      </c>
      <c r="J648" s="49" t="s">
        <v>278</v>
      </c>
      <c r="K648" s="276">
        <v>43867</v>
      </c>
      <c r="L648" s="49" t="s">
        <v>255</v>
      </c>
      <c r="M648" s="49" t="s">
        <v>3638</v>
      </c>
      <c r="N648" s="49" t="s">
        <v>3762</v>
      </c>
    </row>
    <row r="649" spans="1:14" ht="15" customHeight="1" x14ac:dyDescent="0.25">
      <c r="A649" s="49">
        <v>648</v>
      </c>
      <c r="B649" s="62">
        <v>43867.836331018516</v>
      </c>
      <c r="C649" s="49" t="s">
        <v>257</v>
      </c>
      <c r="D649" s="49" t="s">
        <v>957</v>
      </c>
      <c r="E649" s="49" t="s">
        <v>791</v>
      </c>
      <c r="F649" s="49" t="s">
        <v>1376</v>
      </c>
      <c r="G649" s="49" t="s">
        <v>2793</v>
      </c>
      <c r="H649" s="49" t="e">
        <v>#VALUE!</v>
      </c>
      <c r="I649" s="49">
        <v>0</v>
      </c>
      <c r="J649" s="49" t="s">
        <v>254</v>
      </c>
      <c r="K649" s="276">
        <v>43867</v>
      </c>
      <c r="L649" s="49" t="s">
        <v>255</v>
      </c>
      <c r="M649" s="49" t="s">
        <v>2141</v>
      </c>
      <c r="N649" s="49" t="s">
        <v>3762</v>
      </c>
    </row>
    <row r="650" spans="1:14" ht="15" customHeight="1" x14ac:dyDescent="0.25">
      <c r="A650" s="49">
        <v>649</v>
      </c>
      <c r="B650" s="62">
        <v>43867.840624999997</v>
      </c>
      <c r="C650" s="49" t="s">
        <v>262</v>
      </c>
      <c r="D650" s="49" t="s">
        <v>1549</v>
      </c>
      <c r="E650" s="49" t="s">
        <v>1550</v>
      </c>
      <c r="F650" s="49" t="s">
        <v>1551</v>
      </c>
      <c r="G650" s="49" t="s">
        <v>2794</v>
      </c>
      <c r="H650" s="49" t="e">
        <v>#VALUE!</v>
      </c>
      <c r="I650" s="49">
        <v>0</v>
      </c>
      <c r="J650" s="49" t="s">
        <v>254</v>
      </c>
      <c r="K650" s="276">
        <v>43867</v>
      </c>
      <c r="L650" s="49" t="s">
        <v>255</v>
      </c>
      <c r="M650" s="49" t="s">
        <v>3682</v>
      </c>
      <c r="N650" s="49" t="s">
        <v>3762</v>
      </c>
    </row>
    <row r="651" spans="1:14" ht="15" customHeight="1" x14ac:dyDescent="0.25">
      <c r="A651" s="49">
        <v>650</v>
      </c>
      <c r="B651" s="62">
        <v>43867.84715277778</v>
      </c>
      <c r="C651" s="49" t="s">
        <v>268</v>
      </c>
      <c r="D651" s="49" t="s">
        <v>818</v>
      </c>
      <c r="E651" s="49" t="s">
        <v>1553</v>
      </c>
      <c r="F651" s="49" t="s">
        <v>1554</v>
      </c>
      <c r="G651" s="49" t="s">
        <v>2795</v>
      </c>
      <c r="H651" s="49" t="e">
        <v>#VALUE!</v>
      </c>
      <c r="I651" s="49">
        <v>0</v>
      </c>
      <c r="J651" s="49" t="s">
        <v>266</v>
      </c>
      <c r="K651" s="276">
        <v>43867</v>
      </c>
      <c r="L651" s="49" t="s">
        <v>255</v>
      </c>
      <c r="M651" s="49" t="s">
        <v>255</v>
      </c>
      <c r="N651" s="49" t="s">
        <v>3762</v>
      </c>
    </row>
    <row r="652" spans="1:14" ht="15" customHeight="1" x14ac:dyDescent="0.25">
      <c r="A652" s="49">
        <v>651</v>
      </c>
      <c r="B652" s="62">
        <v>43867.848912037036</v>
      </c>
      <c r="C652" s="49" t="s">
        <v>295</v>
      </c>
      <c r="D652" s="49" t="s">
        <v>1555</v>
      </c>
      <c r="E652" s="49" t="s">
        <v>695</v>
      </c>
      <c r="F652" s="49" t="s">
        <v>1556</v>
      </c>
      <c r="G652" s="49" t="s">
        <v>2796</v>
      </c>
      <c r="H652" s="49" t="e">
        <v>#VALUE!</v>
      </c>
      <c r="I652" s="49">
        <v>0</v>
      </c>
      <c r="J652" s="49" t="s">
        <v>278</v>
      </c>
      <c r="K652" s="276">
        <v>43867</v>
      </c>
      <c r="L652" s="49" t="s">
        <v>255</v>
      </c>
      <c r="M652" s="49" t="s">
        <v>3683</v>
      </c>
      <c r="N652" s="49" t="s">
        <v>3762</v>
      </c>
    </row>
    <row r="653" spans="1:14" ht="15" customHeight="1" x14ac:dyDescent="0.25">
      <c r="A653" s="49">
        <v>652</v>
      </c>
      <c r="B653" s="62">
        <v>43867.853449074071</v>
      </c>
      <c r="C653" s="49" t="s">
        <v>295</v>
      </c>
      <c r="D653" s="49" t="s">
        <v>1544</v>
      </c>
      <c r="E653" s="49" t="s">
        <v>695</v>
      </c>
      <c r="F653" s="49" t="s">
        <v>1548</v>
      </c>
      <c r="G653" s="49" t="s">
        <v>2797</v>
      </c>
      <c r="H653" s="49" t="e">
        <v>#VALUE!</v>
      </c>
      <c r="I653" s="49">
        <v>0</v>
      </c>
      <c r="J653" s="49" t="s">
        <v>278</v>
      </c>
      <c r="K653" s="276">
        <v>43867</v>
      </c>
      <c r="L653" s="49" t="s">
        <v>255</v>
      </c>
      <c r="M653" s="49" t="s">
        <v>255</v>
      </c>
      <c r="N653" s="49" t="s">
        <v>3762</v>
      </c>
    </row>
    <row r="654" spans="1:14" ht="15" customHeight="1" x14ac:dyDescent="0.25">
      <c r="A654" s="49">
        <v>653</v>
      </c>
      <c r="B654" s="62">
        <v>43867.85670138889</v>
      </c>
      <c r="C654" s="49" t="s">
        <v>295</v>
      </c>
      <c r="D654" s="49" t="s">
        <v>1552</v>
      </c>
      <c r="E654" s="49" t="s">
        <v>695</v>
      </c>
      <c r="F654" s="49" t="s">
        <v>1556</v>
      </c>
      <c r="G654" s="49" t="s">
        <v>2798</v>
      </c>
      <c r="H654" s="49" t="e">
        <v>#VALUE!</v>
      </c>
      <c r="I654" s="49">
        <v>0</v>
      </c>
      <c r="J654" s="49" t="s">
        <v>278</v>
      </c>
      <c r="K654" s="276">
        <v>43867</v>
      </c>
      <c r="L654" s="49" t="s">
        <v>255</v>
      </c>
      <c r="M654" s="49" t="s">
        <v>3683</v>
      </c>
      <c r="N654" s="49" t="s">
        <v>3762</v>
      </c>
    </row>
    <row r="655" spans="1:14" ht="15" customHeight="1" x14ac:dyDescent="0.25">
      <c r="A655" s="49">
        <v>654</v>
      </c>
      <c r="B655" s="62">
        <v>43867.857685185183</v>
      </c>
      <c r="C655" s="49" t="s">
        <v>263</v>
      </c>
      <c r="D655" s="49" t="s">
        <v>1558</v>
      </c>
      <c r="E655" s="49" t="s">
        <v>695</v>
      </c>
      <c r="F655" s="49" t="s">
        <v>1557</v>
      </c>
      <c r="G655" s="49" t="s">
        <v>2799</v>
      </c>
      <c r="H655" s="49" t="e">
        <v>#VALUE!</v>
      </c>
      <c r="I655" s="49">
        <v>0</v>
      </c>
      <c r="J655" s="49" t="s">
        <v>254</v>
      </c>
      <c r="K655" s="276">
        <v>43867</v>
      </c>
      <c r="L655" s="49" t="s">
        <v>255</v>
      </c>
      <c r="M655" s="49" t="s">
        <v>3663</v>
      </c>
      <c r="N655" s="49" t="s">
        <v>3762</v>
      </c>
    </row>
    <row r="656" spans="1:14" ht="15" customHeight="1" x14ac:dyDescent="0.25">
      <c r="A656" s="49">
        <v>655</v>
      </c>
      <c r="B656" s="62">
        <v>43867.863541666666</v>
      </c>
      <c r="C656" s="49" t="s">
        <v>253</v>
      </c>
      <c r="D656" s="49" t="s">
        <v>1016</v>
      </c>
      <c r="E656" s="49" t="s">
        <v>695</v>
      </c>
      <c r="F656" s="49" t="s">
        <v>1559</v>
      </c>
      <c r="G656" s="49" t="s">
        <v>2800</v>
      </c>
      <c r="H656" s="49" t="e">
        <v>#VALUE!</v>
      </c>
      <c r="I656" s="49">
        <v>0</v>
      </c>
      <c r="J656" s="49" t="s">
        <v>254</v>
      </c>
      <c r="K656" s="276">
        <v>43867</v>
      </c>
      <c r="L656" s="49" t="s">
        <v>255</v>
      </c>
      <c r="M656" s="49" t="s">
        <v>3684</v>
      </c>
      <c r="N656" s="49" t="s">
        <v>3762</v>
      </c>
    </row>
    <row r="657" spans="1:14" ht="15" customHeight="1" x14ac:dyDescent="0.25">
      <c r="A657" s="49">
        <v>656</v>
      </c>
      <c r="B657" s="62">
        <v>43867.864895833336</v>
      </c>
      <c r="C657" s="49" t="s">
        <v>263</v>
      </c>
      <c r="D657" s="49" t="s">
        <v>1558</v>
      </c>
      <c r="E657" s="49" t="s">
        <v>695</v>
      </c>
      <c r="F657" s="49" t="s">
        <v>1557</v>
      </c>
      <c r="G657" s="49" t="s">
        <v>2801</v>
      </c>
      <c r="H657" s="49" t="e">
        <v>#VALUE!</v>
      </c>
      <c r="I657" s="49">
        <v>0</v>
      </c>
      <c r="J657" s="49" t="s">
        <v>254</v>
      </c>
      <c r="K657" s="276">
        <v>43867</v>
      </c>
      <c r="L657" s="49" t="s">
        <v>255</v>
      </c>
      <c r="M657" s="49" t="s">
        <v>3663</v>
      </c>
      <c r="N657" s="49" t="s">
        <v>3762</v>
      </c>
    </row>
    <row r="658" spans="1:14" ht="15" customHeight="1" x14ac:dyDescent="0.25">
      <c r="A658" s="49">
        <v>657</v>
      </c>
      <c r="B658" s="62">
        <v>43867.8671412037</v>
      </c>
      <c r="C658" s="49" t="s">
        <v>253</v>
      </c>
      <c r="D658" s="49" t="s">
        <v>934</v>
      </c>
      <c r="E658" s="49" t="s">
        <v>695</v>
      </c>
      <c r="F658" s="49" t="s">
        <v>1560</v>
      </c>
      <c r="G658" s="49" t="s">
        <v>2802</v>
      </c>
      <c r="H658" s="49" t="e">
        <v>#VALUE!</v>
      </c>
      <c r="I658" s="49">
        <v>0</v>
      </c>
      <c r="J658" s="49" t="s">
        <v>254</v>
      </c>
      <c r="K658" s="276">
        <v>43867</v>
      </c>
      <c r="L658" s="49" t="s">
        <v>255</v>
      </c>
      <c r="M658" s="49" t="s">
        <v>3684</v>
      </c>
      <c r="N658" s="49" t="s">
        <v>3762</v>
      </c>
    </row>
    <row r="659" spans="1:14" ht="15" customHeight="1" x14ac:dyDescent="0.25">
      <c r="A659" s="49">
        <v>658</v>
      </c>
      <c r="B659" s="62">
        <v>43867.872615740744</v>
      </c>
      <c r="C659" s="49" t="s">
        <v>253</v>
      </c>
      <c r="D659" s="49" t="s">
        <v>1291</v>
      </c>
      <c r="E659" s="49" t="s">
        <v>1247</v>
      </c>
      <c r="F659" s="49" t="s">
        <v>1455</v>
      </c>
      <c r="G659" s="49" t="s">
        <v>2803</v>
      </c>
      <c r="H659" s="49" t="e">
        <v>#VALUE!</v>
      </c>
      <c r="I659" s="49">
        <v>0</v>
      </c>
      <c r="J659" s="49" t="s">
        <v>254</v>
      </c>
      <c r="K659" s="276">
        <v>43867</v>
      </c>
      <c r="L659" s="49" t="s">
        <v>255</v>
      </c>
      <c r="M659" s="49" t="s">
        <v>3660</v>
      </c>
      <c r="N659" s="49" t="s">
        <v>3762</v>
      </c>
    </row>
    <row r="660" spans="1:14" ht="15" customHeight="1" x14ac:dyDescent="0.25">
      <c r="A660" s="49">
        <v>659</v>
      </c>
      <c r="B660" s="62">
        <v>43867.885335648149</v>
      </c>
      <c r="C660" s="49" t="s">
        <v>281</v>
      </c>
      <c r="D660" s="49" t="s">
        <v>644</v>
      </c>
      <c r="E660" s="49" t="s">
        <v>695</v>
      </c>
      <c r="F660" s="49" t="s">
        <v>2804</v>
      </c>
      <c r="G660" s="49" t="s">
        <v>2805</v>
      </c>
      <c r="H660" s="49" t="s">
        <v>3436</v>
      </c>
      <c r="I660" s="49">
        <v>3</v>
      </c>
      <c r="J660" s="49" t="s">
        <v>278</v>
      </c>
      <c r="K660" s="276">
        <v>43867</v>
      </c>
      <c r="L660" s="49" t="s">
        <v>324</v>
      </c>
      <c r="M660" s="49" t="s">
        <v>3685</v>
      </c>
      <c r="N660" s="49" t="s">
        <v>3762</v>
      </c>
    </row>
    <row r="661" spans="1:14" ht="15" customHeight="1" x14ac:dyDescent="0.25">
      <c r="A661" s="49">
        <v>660</v>
      </c>
      <c r="B661" s="62">
        <v>43867.896666666667</v>
      </c>
      <c r="C661" s="49" t="s">
        <v>257</v>
      </c>
      <c r="D661" s="49" t="s">
        <v>1563</v>
      </c>
      <c r="E661" s="49" t="s">
        <v>1564</v>
      </c>
      <c r="F661" s="49" t="s">
        <v>1565</v>
      </c>
      <c r="G661" s="49" t="s">
        <v>2806</v>
      </c>
      <c r="H661" s="49" t="e">
        <v>#VALUE!</v>
      </c>
      <c r="I661" s="49">
        <v>0</v>
      </c>
      <c r="J661" s="49" t="s">
        <v>254</v>
      </c>
      <c r="K661" s="276">
        <v>43867</v>
      </c>
      <c r="L661" s="49" t="s">
        <v>255</v>
      </c>
      <c r="M661" s="49" t="s">
        <v>308</v>
      </c>
      <c r="N661" s="49" t="s">
        <v>3762</v>
      </c>
    </row>
    <row r="662" spans="1:14" ht="15" customHeight="1" x14ac:dyDescent="0.25">
      <c r="A662" s="49">
        <v>661</v>
      </c>
      <c r="B662" s="62">
        <v>43867.898645833331</v>
      </c>
      <c r="C662" s="49" t="s">
        <v>290</v>
      </c>
      <c r="D662" s="49" t="s">
        <v>1367</v>
      </c>
      <c r="E662" s="49" t="s">
        <v>1368</v>
      </c>
      <c r="F662" s="49" t="s">
        <v>1566</v>
      </c>
      <c r="G662" s="49" t="s">
        <v>2807</v>
      </c>
      <c r="H662" s="49" t="s">
        <v>3431</v>
      </c>
      <c r="I662" s="49">
        <v>5</v>
      </c>
      <c r="J662" s="49" t="s">
        <v>254</v>
      </c>
      <c r="K662" s="276">
        <v>43867</v>
      </c>
      <c r="L662" s="49" t="s">
        <v>3533</v>
      </c>
      <c r="M662" s="49" t="s">
        <v>3646</v>
      </c>
      <c r="N662" s="49" t="s">
        <v>3762</v>
      </c>
    </row>
    <row r="663" spans="1:14" ht="15" customHeight="1" x14ac:dyDescent="0.25">
      <c r="A663" s="49">
        <v>662</v>
      </c>
      <c r="B663" s="62">
        <v>43867.902314814812</v>
      </c>
      <c r="C663" s="49" t="s">
        <v>257</v>
      </c>
      <c r="D663" s="49" t="s">
        <v>957</v>
      </c>
      <c r="E663" s="49" t="s">
        <v>1116</v>
      </c>
      <c r="F663" s="49" t="s">
        <v>1376</v>
      </c>
      <c r="G663" s="49" t="s">
        <v>2808</v>
      </c>
      <c r="H663" s="49" t="e">
        <v>#VALUE!</v>
      </c>
      <c r="I663" s="49">
        <v>0</v>
      </c>
      <c r="J663" s="49" t="s">
        <v>254</v>
      </c>
      <c r="K663" s="276">
        <v>43867</v>
      </c>
      <c r="L663" s="49" t="s">
        <v>255</v>
      </c>
      <c r="M663" s="49" t="s">
        <v>2141</v>
      </c>
      <c r="N663" s="49" t="s">
        <v>3762</v>
      </c>
    </row>
    <row r="664" spans="1:14" ht="15" customHeight="1" x14ac:dyDescent="0.25">
      <c r="A664" s="49">
        <v>663</v>
      </c>
      <c r="B664" s="62">
        <v>43867.904652777775</v>
      </c>
      <c r="C664" s="49" t="s">
        <v>284</v>
      </c>
      <c r="D664" s="49" t="s">
        <v>1503</v>
      </c>
      <c r="E664" s="49" t="s">
        <v>695</v>
      </c>
      <c r="F664" s="49" t="s">
        <v>1567</v>
      </c>
      <c r="G664" s="49" t="s">
        <v>2809</v>
      </c>
      <c r="H664" s="49" t="s">
        <v>3445</v>
      </c>
      <c r="I664" s="49">
        <v>3</v>
      </c>
      <c r="J664" s="49" t="s">
        <v>278</v>
      </c>
      <c r="K664" s="276">
        <v>43867</v>
      </c>
      <c r="L664" s="49" t="s">
        <v>276</v>
      </c>
      <c r="M664" s="49" t="s">
        <v>3679</v>
      </c>
      <c r="N664" s="49" t="s">
        <v>3762</v>
      </c>
    </row>
    <row r="665" spans="1:14" ht="15" customHeight="1" x14ac:dyDescent="0.25">
      <c r="A665" s="49">
        <v>664</v>
      </c>
      <c r="B665" s="62">
        <v>43867.904629629629</v>
      </c>
      <c r="C665" s="49" t="s">
        <v>257</v>
      </c>
      <c r="D665" s="49" t="s">
        <v>1563</v>
      </c>
      <c r="E665" s="49" t="s">
        <v>1564</v>
      </c>
      <c r="F665" s="49" t="s">
        <v>1565</v>
      </c>
      <c r="G665" s="49" t="s">
        <v>2810</v>
      </c>
      <c r="H665" s="49" t="s">
        <v>3446</v>
      </c>
      <c r="I665" s="49">
        <v>2.25</v>
      </c>
      <c r="J665" s="49" t="s">
        <v>254</v>
      </c>
      <c r="K665" s="276">
        <v>43867</v>
      </c>
      <c r="L665" s="49" t="s">
        <v>307</v>
      </c>
      <c r="M665" s="49" t="s">
        <v>308</v>
      </c>
      <c r="N665" s="49" t="s">
        <v>3762</v>
      </c>
    </row>
    <row r="666" spans="1:14" ht="15" customHeight="1" x14ac:dyDescent="0.25">
      <c r="A666" s="49">
        <v>665</v>
      </c>
      <c r="B666" s="62">
        <v>43867.932557870372</v>
      </c>
      <c r="C666" s="49" t="s">
        <v>295</v>
      </c>
      <c r="D666" s="49" t="s">
        <v>1277</v>
      </c>
      <c r="E666" s="49" t="s">
        <v>695</v>
      </c>
      <c r="F666" s="49" t="s">
        <v>1568</v>
      </c>
      <c r="G666" s="49" t="s">
        <v>2812</v>
      </c>
      <c r="H666" s="49" t="s">
        <v>3419</v>
      </c>
      <c r="I666" s="49">
        <v>7.5</v>
      </c>
      <c r="J666" s="49" t="s">
        <v>278</v>
      </c>
      <c r="K666" s="276">
        <v>43867</v>
      </c>
      <c r="L666" s="49" t="s">
        <v>3525</v>
      </c>
      <c r="M666" s="49" t="s">
        <v>3659</v>
      </c>
      <c r="N666" s="49" t="s">
        <v>3762</v>
      </c>
    </row>
    <row r="667" spans="1:14" ht="15" customHeight="1" x14ac:dyDescent="0.25">
      <c r="A667" s="49">
        <v>666</v>
      </c>
      <c r="B667" s="62">
        <v>43867.933437500003</v>
      </c>
      <c r="C667" s="49" t="s">
        <v>253</v>
      </c>
      <c r="D667" s="49" t="s">
        <v>1403</v>
      </c>
      <c r="E667" s="49" t="s">
        <v>1569</v>
      </c>
      <c r="F667" s="49" t="s">
        <v>1561</v>
      </c>
      <c r="G667" s="49" t="s">
        <v>2813</v>
      </c>
      <c r="H667" s="49" t="e">
        <v>#VALUE!</v>
      </c>
      <c r="I667" s="49">
        <v>0</v>
      </c>
      <c r="J667" s="49" t="s">
        <v>254</v>
      </c>
      <c r="K667" s="276">
        <v>43867</v>
      </c>
      <c r="L667" s="49" t="s">
        <v>255</v>
      </c>
      <c r="M667" s="49" t="s">
        <v>3664</v>
      </c>
      <c r="N667" s="49" t="s">
        <v>3762</v>
      </c>
    </row>
    <row r="668" spans="1:14" ht="15" customHeight="1" x14ac:dyDescent="0.25">
      <c r="A668" s="49">
        <v>667</v>
      </c>
      <c r="B668" s="62">
        <v>43867.93545138889</v>
      </c>
      <c r="C668" s="49" t="s">
        <v>253</v>
      </c>
      <c r="D668" s="49" t="s">
        <v>1423</v>
      </c>
      <c r="E668" s="49" t="s">
        <v>740</v>
      </c>
      <c r="F668" s="49" t="s">
        <v>2811</v>
      </c>
      <c r="G668" s="49" t="s">
        <v>2814</v>
      </c>
      <c r="H668" s="49" t="e">
        <v>#VALUE!</v>
      </c>
      <c r="I668" s="49">
        <v>0</v>
      </c>
      <c r="J668" s="49" t="s">
        <v>254</v>
      </c>
      <c r="K668" s="276">
        <v>43867</v>
      </c>
      <c r="L668" s="49" t="s">
        <v>255</v>
      </c>
      <c r="M668" s="49" t="s">
        <v>3685</v>
      </c>
      <c r="N668" s="49" t="s">
        <v>3762</v>
      </c>
    </row>
    <row r="669" spans="1:14" ht="15" customHeight="1" x14ac:dyDescent="0.25">
      <c r="A669" s="49">
        <v>668</v>
      </c>
      <c r="B669" s="62">
        <v>43867.945567129631</v>
      </c>
      <c r="C669" s="49" t="s">
        <v>253</v>
      </c>
      <c r="D669" s="49" t="s">
        <v>1571</v>
      </c>
      <c r="E669" s="49" t="s">
        <v>695</v>
      </c>
      <c r="F669" s="49" t="s">
        <v>1572</v>
      </c>
      <c r="G669" s="49" t="s">
        <v>2815</v>
      </c>
      <c r="H669" s="49" t="e">
        <v>#VALUE!</v>
      </c>
      <c r="I669" s="49">
        <v>0</v>
      </c>
      <c r="J669" s="49" t="s">
        <v>254</v>
      </c>
      <c r="K669" s="276">
        <v>43867</v>
      </c>
      <c r="L669" s="49" t="s">
        <v>255</v>
      </c>
      <c r="M669" s="49" t="s">
        <v>3686</v>
      </c>
      <c r="N669" s="49" t="s">
        <v>3762</v>
      </c>
    </row>
    <row r="670" spans="1:14" ht="15" customHeight="1" x14ac:dyDescent="0.25">
      <c r="A670" s="49">
        <v>669</v>
      </c>
      <c r="B670" s="62">
        <v>43867.954421296294</v>
      </c>
      <c r="C670" s="49" t="s">
        <v>253</v>
      </c>
      <c r="D670" s="49" t="s">
        <v>1570</v>
      </c>
      <c r="E670" s="49" t="s">
        <v>1574</v>
      </c>
      <c r="F670" s="49" t="s">
        <v>1575</v>
      </c>
      <c r="G670" s="49" t="s">
        <v>2816</v>
      </c>
      <c r="H670" s="49" t="e">
        <v>#VALUE!</v>
      </c>
      <c r="I670" s="49">
        <v>0</v>
      </c>
      <c r="J670" s="49" t="s">
        <v>254</v>
      </c>
      <c r="K670" s="276">
        <v>43867</v>
      </c>
      <c r="L670" s="49" t="s">
        <v>255</v>
      </c>
      <c r="M670" s="49" t="s">
        <v>255</v>
      </c>
      <c r="N670" s="49" t="s">
        <v>3762</v>
      </c>
    </row>
    <row r="671" spans="1:14" ht="15" customHeight="1" x14ac:dyDescent="0.25">
      <c r="A671" s="49">
        <v>670</v>
      </c>
      <c r="B671" s="62">
        <v>43867.955763888887</v>
      </c>
      <c r="C671" s="49" t="s">
        <v>253</v>
      </c>
      <c r="D671" s="49" t="s">
        <v>1562</v>
      </c>
      <c r="E671" s="49" t="s">
        <v>695</v>
      </c>
      <c r="F671" s="49" t="s">
        <v>1573</v>
      </c>
      <c r="G671" s="49" t="s">
        <v>2817</v>
      </c>
      <c r="H671" s="49" t="e">
        <v>#VALUE!</v>
      </c>
      <c r="I671" s="49">
        <v>0</v>
      </c>
      <c r="J671" s="49" t="s">
        <v>254</v>
      </c>
      <c r="K671" s="276">
        <v>43867</v>
      </c>
      <c r="L671" s="49" t="s">
        <v>255</v>
      </c>
      <c r="M671" s="49" t="s">
        <v>3686</v>
      </c>
      <c r="N671" s="49" t="s">
        <v>3762</v>
      </c>
    </row>
    <row r="672" spans="1:14" ht="15" customHeight="1" x14ac:dyDescent="0.25">
      <c r="A672" s="49">
        <v>671</v>
      </c>
      <c r="B672" s="62">
        <v>43867.957094907404</v>
      </c>
      <c r="C672" s="49" t="s">
        <v>323</v>
      </c>
      <c r="D672" s="49" t="s">
        <v>978</v>
      </c>
      <c r="E672" s="49" t="s">
        <v>695</v>
      </c>
      <c r="F672" s="49" t="s">
        <v>1243</v>
      </c>
      <c r="G672" s="49" t="s">
        <v>2818</v>
      </c>
      <c r="H672" s="49" t="e">
        <v>#VALUE!</v>
      </c>
      <c r="I672" s="49">
        <v>0</v>
      </c>
      <c r="J672" s="49" t="s">
        <v>254</v>
      </c>
      <c r="K672" s="276">
        <v>43867</v>
      </c>
      <c r="L672" s="49" t="s">
        <v>255</v>
      </c>
      <c r="M672" s="49" t="s">
        <v>3621</v>
      </c>
      <c r="N672" s="49" t="s">
        <v>3762</v>
      </c>
    </row>
    <row r="673" spans="1:14" ht="15" customHeight="1" x14ac:dyDescent="0.25">
      <c r="A673" s="49">
        <v>672</v>
      </c>
      <c r="B673" s="62">
        <v>43867.994583333333</v>
      </c>
      <c r="C673" s="49" t="s">
        <v>253</v>
      </c>
      <c r="D673" s="49" t="s">
        <v>1576</v>
      </c>
      <c r="E673" s="49" t="s">
        <v>695</v>
      </c>
      <c r="F673" s="49" t="s">
        <v>1577</v>
      </c>
      <c r="G673" s="49" t="s">
        <v>2819</v>
      </c>
      <c r="H673" s="49" t="e">
        <v>#VALUE!</v>
      </c>
      <c r="I673" s="49">
        <v>0</v>
      </c>
      <c r="J673" s="49" t="s">
        <v>254</v>
      </c>
      <c r="K673" s="276">
        <v>43867</v>
      </c>
      <c r="L673" s="49" t="s">
        <v>255</v>
      </c>
      <c r="M673" s="49" t="s">
        <v>3687</v>
      </c>
      <c r="N673" s="49" t="s">
        <v>3762</v>
      </c>
    </row>
    <row r="674" spans="1:14" ht="15" customHeight="1" x14ac:dyDescent="0.25">
      <c r="A674" s="49">
        <v>673</v>
      </c>
      <c r="B674" s="62">
        <v>43868.010081018518</v>
      </c>
      <c r="C674" s="49" t="s">
        <v>253</v>
      </c>
      <c r="D674" s="49" t="s">
        <v>1576</v>
      </c>
      <c r="E674" s="49" t="s">
        <v>1579</v>
      </c>
      <c r="F674" s="49" t="s">
        <v>1578</v>
      </c>
      <c r="G674" s="49" t="s">
        <v>2820</v>
      </c>
      <c r="H674" s="49" t="e">
        <v>#VALUE!</v>
      </c>
      <c r="I674" s="49">
        <v>0</v>
      </c>
      <c r="J674" s="49" t="s">
        <v>254</v>
      </c>
      <c r="K674" s="276">
        <v>43867</v>
      </c>
      <c r="L674" s="49" t="s">
        <v>255</v>
      </c>
      <c r="M674" s="49" t="s">
        <v>3687</v>
      </c>
      <c r="N674" s="49" t="s">
        <v>3762</v>
      </c>
    </row>
    <row r="675" spans="1:14" ht="15" customHeight="1" x14ac:dyDescent="0.25">
      <c r="A675" s="49">
        <v>674</v>
      </c>
      <c r="B675" s="62">
        <v>43868.026180555556</v>
      </c>
      <c r="C675" s="49" t="s">
        <v>323</v>
      </c>
      <c r="D675" s="49" t="s">
        <v>1378</v>
      </c>
      <c r="E675" s="49" t="s">
        <v>695</v>
      </c>
      <c r="F675" s="49" t="s">
        <v>1580</v>
      </c>
      <c r="G675" s="49" t="s">
        <v>2821</v>
      </c>
      <c r="H675" s="49" t="s">
        <v>3447</v>
      </c>
      <c r="I675" s="49">
        <v>9</v>
      </c>
      <c r="J675" s="49" t="s">
        <v>254</v>
      </c>
      <c r="K675" s="276">
        <v>43867</v>
      </c>
      <c r="L675" s="49" t="s">
        <v>3542</v>
      </c>
      <c r="M675" s="49" t="s">
        <v>3665</v>
      </c>
      <c r="N675" s="49" t="s">
        <v>3762</v>
      </c>
    </row>
    <row r="676" spans="1:14" ht="15" customHeight="1" x14ac:dyDescent="0.25">
      <c r="A676" s="49">
        <v>675</v>
      </c>
      <c r="B676" s="62">
        <v>43868.070405092592</v>
      </c>
      <c r="C676" s="49" t="s">
        <v>263</v>
      </c>
      <c r="D676" s="49" t="s">
        <v>1380</v>
      </c>
      <c r="E676" s="49" t="s">
        <v>695</v>
      </c>
      <c r="F676" s="49" t="s">
        <v>1381</v>
      </c>
      <c r="G676" s="49" t="s">
        <v>2822</v>
      </c>
      <c r="H676" s="49" t="e">
        <v>#VALUE!</v>
      </c>
      <c r="I676" s="49">
        <v>0</v>
      </c>
      <c r="J676" s="49" t="s">
        <v>254</v>
      </c>
      <c r="K676" s="276">
        <v>43867</v>
      </c>
      <c r="L676" s="49" t="s">
        <v>255</v>
      </c>
      <c r="M676" s="49" t="s">
        <v>3666</v>
      </c>
      <c r="N676" s="49" t="s">
        <v>3762</v>
      </c>
    </row>
    <row r="677" spans="1:14" ht="15" customHeight="1" x14ac:dyDescent="0.25">
      <c r="A677" s="49">
        <v>676</v>
      </c>
      <c r="B677" s="62">
        <v>43868.099907407406</v>
      </c>
      <c r="C677" s="49" t="s">
        <v>253</v>
      </c>
      <c r="D677" s="49" t="s">
        <v>729</v>
      </c>
      <c r="E677" s="49" t="s">
        <v>1581</v>
      </c>
      <c r="F677" s="49" t="s">
        <v>804</v>
      </c>
      <c r="G677" s="49" t="s">
        <v>2823</v>
      </c>
      <c r="H677" s="49" t="e">
        <v>#VALUE!</v>
      </c>
      <c r="I677" s="49">
        <v>0</v>
      </c>
      <c r="J677" s="49" t="s">
        <v>254</v>
      </c>
      <c r="K677" s="276">
        <v>43867</v>
      </c>
      <c r="L677" s="49" t="s">
        <v>255</v>
      </c>
      <c r="M677" s="49" t="s">
        <v>3598</v>
      </c>
      <c r="N677" s="49" t="s">
        <v>3762</v>
      </c>
    </row>
    <row r="678" spans="1:14" ht="15" customHeight="1" x14ac:dyDescent="0.25">
      <c r="A678" s="49">
        <v>677</v>
      </c>
      <c r="B678" s="62">
        <v>43868.104097222225</v>
      </c>
      <c r="C678" s="49" t="s">
        <v>253</v>
      </c>
      <c r="D678" s="49" t="s">
        <v>1576</v>
      </c>
      <c r="E678" s="49" t="s">
        <v>1579</v>
      </c>
      <c r="F678" s="49" t="s">
        <v>1578</v>
      </c>
      <c r="G678" s="49" t="s">
        <v>2824</v>
      </c>
      <c r="H678" s="49" t="e">
        <v>#VALUE!</v>
      </c>
      <c r="I678" s="49">
        <v>0</v>
      </c>
      <c r="J678" s="49" t="s">
        <v>254</v>
      </c>
      <c r="K678" s="276">
        <v>43867</v>
      </c>
      <c r="L678" s="49" t="s">
        <v>255</v>
      </c>
      <c r="M678" s="49" t="s">
        <v>3687</v>
      </c>
      <c r="N678" s="49" t="s">
        <v>3762</v>
      </c>
    </row>
    <row r="679" spans="1:14" ht="15" customHeight="1" x14ac:dyDescent="0.25">
      <c r="A679" s="49">
        <v>678</v>
      </c>
      <c r="B679" s="62">
        <v>43868.109756944446</v>
      </c>
      <c r="C679" s="49" t="s">
        <v>253</v>
      </c>
      <c r="D679" s="49" t="s">
        <v>383</v>
      </c>
      <c r="E679" s="49" t="s">
        <v>695</v>
      </c>
      <c r="F679" s="49" t="s">
        <v>1582</v>
      </c>
      <c r="G679" s="49" t="s">
        <v>2825</v>
      </c>
      <c r="H679" s="49" t="e">
        <v>#VALUE!</v>
      </c>
      <c r="I679" s="49">
        <v>0</v>
      </c>
      <c r="J679" s="49" t="s">
        <v>254</v>
      </c>
      <c r="K679" s="276">
        <v>43867</v>
      </c>
      <c r="L679" s="49" t="s">
        <v>255</v>
      </c>
      <c r="M679" s="49" t="s">
        <v>3688</v>
      </c>
      <c r="N679" s="49" t="s">
        <v>3762</v>
      </c>
    </row>
    <row r="680" spans="1:14" ht="15" customHeight="1" x14ac:dyDescent="0.25">
      <c r="A680" s="49">
        <v>679</v>
      </c>
      <c r="B680" s="62">
        <v>43868.112187500003</v>
      </c>
      <c r="C680" s="49" t="s">
        <v>253</v>
      </c>
      <c r="D680" s="49" t="s">
        <v>1583</v>
      </c>
      <c r="E680" s="49" t="s">
        <v>1579</v>
      </c>
      <c r="F680" s="49" t="s">
        <v>1578</v>
      </c>
      <c r="G680" s="49" t="s">
        <v>2826</v>
      </c>
      <c r="H680" s="49" t="e">
        <v>#VALUE!</v>
      </c>
      <c r="I680" s="49">
        <v>0</v>
      </c>
      <c r="J680" s="49" t="s">
        <v>254</v>
      </c>
      <c r="K680" s="276">
        <v>43867</v>
      </c>
      <c r="L680" s="49" t="s">
        <v>255</v>
      </c>
      <c r="M680" s="49" t="s">
        <v>3687</v>
      </c>
      <c r="N680" s="49" t="s">
        <v>3762</v>
      </c>
    </row>
    <row r="681" spans="1:14" ht="15" customHeight="1" x14ac:dyDescent="0.25">
      <c r="A681" s="49">
        <v>680</v>
      </c>
      <c r="B681" s="62">
        <v>43868.127071759256</v>
      </c>
      <c r="C681" s="49" t="s">
        <v>263</v>
      </c>
      <c r="D681" s="49" t="s">
        <v>1380</v>
      </c>
      <c r="E681" s="49" t="s">
        <v>695</v>
      </c>
      <c r="F681" s="49" t="s">
        <v>1584</v>
      </c>
      <c r="G681" s="49" t="s">
        <v>2827</v>
      </c>
      <c r="H681" s="49" t="s">
        <v>3448</v>
      </c>
      <c r="I681" s="49">
        <v>7.5</v>
      </c>
      <c r="J681" s="49" t="s">
        <v>254</v>
      </c>
      <c r="K681" s="276">
        <v>43867</v>
      </c>
      <c r="L681" s="49" t="s">
        <v>3543</v>
      </c>
      <c r="M681" s="49" t="s">
        <v>3666</v>
      </c>
      <c r="N681" s="49" t="s">
        <v>3762</v>
      </c>
    </row>
    <row r="682" spans="1:14" ht="15" customHeight="1" x14ac:dyDescent="0.25">
      <c r="A682" s="49">
        <v>681</v>
      </c>
      <c r="B682" s="62">
        <v>43868.128912037035</v>
      </c>
      <c r="C682" s="49" t="s">
        <v>253</v>
      </c>
      <c r="D682" s="49" t="s">
        <v>1570</v>
      </c>
      <c r="E682" s="49" t="s">
        <v>1574</v>
      </c>
      <c r="F682" s="49" t="s">
        <v>1585</v>
      </c>
      <c r="G682" s="49" t="s">
        <v>2828</v>
      </c>
      <c r="H682" s="49" t="e">
        <v>#VALUE!</v>
      </c>
      <c r="I682" s="49">
        <v>0</v>
      </c>
      <c r="J682" s="49" t="s">
        <v>254</v>
      </c>
      <c r="K682" s="276">
        <v>43867</v>
      </c>
      <c r="L682" s="49" t="s">
        <v>255</v>
      </c>
      <c r="M682" s="49" t="s">
        <v>255</v>
      </c>
      <c r="N682" s="49" t="s">
        <v>3762</v>
      </c>
    </row>
    <row r="683" spans="1:14" ht="15" customHeight="1" x14ac:dyDescent="0.25">
      <c r="A683" s="49">
        <v>682</v>
      </c>
      <c r="B683" s="62">
        <v>43868.129988425928</v>
      </c>
      <c r="C683" s="49" t="s">
        <v>253</v>
      </c>
      <c r="D683" s="49" t="s">
        <v>1570</v>
      </c>
      <c r="E683" s="49" t="s">
        <v>1586</v>
      </c>
      <c r="F683" s="49" t="s">
        <v>1585</v>
      </c>
      <c r="G683" s="49" t="s">
        <v>2829</v>
      </c>
      <c r="H683" s="49" t="e">
        <v>#VALUE!</v>
      </c>
      <c r="I683" s="49">
        <v>0</v>
      </c>
      <c r="J683" s="49" t="s">
        <v>254</v>
      </c>
      <c r="K683" s="276">
        <v>43867</v>
      </c>
      <c r="L683" s="49" t="s">
        <v>255</v>
      </c>
      <c r="M683" s="49" t="s">
        <v>255</v>
      </c>
      <c r="N683" s="49" t="s">
        <v>3762</v>
      </c>
    </row>
    <row r="684" spans="1:14" ht="15" customHeight="1" x14ac:dyDescent="0.25">
      <c r="A684" s="49">
        <v>683</v>
      </c>
      <c r="B684" s="62">
        <v>43868.130335648151</v>
      </c>
      <c r="C684" s="49" t="s">
        <v>304</v>
      </c>
      <c r="D684" s="49" t="s">
        <v>904</v>
      </c>
      <c r="E684" s="49" t="s">
        <v>695</v>
      </c>
      <c r="F684" s="49" t="s">
        <v>1394</v>
      </c>
      <c r="G684" s="49" t="s">
        <v>2830</v>
      </c>
      <c r="H684" s="49" t="e">
        <v>#VALUE!</v>
      </c>
      <c r="I684" s="49">
        <v>0</v>
      </c>
      <c r="J684" s="49" t="s">
        <v>254</v>
      </c>
      <c r="K684" s="276">
        <v>43867</v>
      </c>
      <c r="L684" s="49" t="s">
        <v>255</v>
      </c>
      <c r="M684" s="49" t="s">
        <v>305</v>
      </c>
      <c r="N684" s="49" t="s">
        <v>3762</v>
      </c>
    </row>
    <row r="685" spans="1:14" ht="15" customHeight="1" x14ac:dyDescent="0.25">
      <c r="A685" s="49">
        <v>684</v>
      </c>
      <c r="B685" s="62">
        <v>43868.13077546296</v>
      </c>
      <c r="C685" s="49" t="s">
        <v>253</v>
      </c>
      <c r="D685" s="49" t="s">
        <v>1562</v>
      </c>
      <c r="E685" s="49" t="s">
        <v>695</v>
      </c>
      <c r="F685" s="49" t="s">
        <v>1573</v>
      </c>
      <c r="G685" s="49" t="s">
        <v>2831</v>
      </c>
      <c r="H685" s="49" t="e">
        <v>#VALUE!</v>
      </c>
      <c r="I685" s="49">
        <v>0</v>
      </c>
      <c r="J685" s="49" t="s">
        <v>254</v>
      </c>
      <c r="K685" s="276">
        <v>43867</v>
      </c>
      <c r="L685" s="49" t="s">
        <v>255</v>
      </c>
      <c r="M685" s="49" t="s">
        <v>3686</v>
      </c>
      <c r="N685" s="49" t="s">
        <v>3762</v>
      </c>
    </row>
    <row r="686" spans="1:14" ht="15" customHeight="1" x14ac:dyDescent="0.25">
      <c r="A686" s="49">
        <v>685</v>
      </c>
      <c r="B686" s="62">
        <v>43868.138969907406</v>
      </c>
      <c r="C686" s="49" t="s">
        <v>253</v>
      </c>
      <c r="D686" s="49" t="s">
        <v>716</v>
      </c>
      <c r="E686" s="49" t="s">
        <v>695</v>
      </c>
      <c r="F686" s="49" t="s">
        <v>1587</v>
      </c>
      <c r="G686" s="49" t="s">
        <v>2832</v>
      </c>
      <c r="H686" s="49" t="e">
        <v>#VALUE!</v>
      </c>
      <c r="I686" s="49">
        <v>0</v>
      </c>
      <c r="J686" s="49" t="s">
        <v>254</v>
      </c>
      <c r="K686" s="276">
        <v>43867</v>
      </c>
      <c r="L686" s="49" t="s">
        <v>255</v>
      </c>
      <c r="M686" s="49" t="s">
        <v>3688</v>
      </c>
      <c r="N686" s="49" t="s">
        <v>3762</v>
      </c>
    </row>
    <row r="687" spans="1:14" ht="15" customHeight="1" x14ac:dyDescent="0.25">
      <c r="A687" s="49">
        <v>686</v>
      </c>
      <c r="B687" s="62">
        <v>43868.141516203701</v>
      </c>
      <c r="C687" s="49" t="s">
        <v>262</v>
      </c>
      <c r="D687" s="49" t="s">
        <v>1459</v>
      </c>
      <c r="E687" s="49" t="s">
        <v>1588</v>
      </c>
      <c r="F687" s="49" t="s">
        <v>1551</v>
      </c>
      <c r="G687" s="49" t="s">
        <v>2833</v>
      </c>
      <c r="H687" s="49" t="s">
        <v>3370</v>
      </c>
      <c r="I687" s="49">
        <v>8</v>
      </c>
      <c r="J687" s="49" t="s">
        <v>254</v>
      </c>
      <c r="K687" s="276">
        <v>43867</v>
      </c>
      <c r="L687" s="49" t="s">
        <v>276</v>
      </c>
      <c r="M687" s="49" t="s">
        <v>3682</v>
      </c>
      <c r="N687" s="49" t="s">
        <v>3762</v>
      </c>
    </row>
    <row r="688" spans="1:14" ht="15" customHeight="1" x14ac:dyDescent="0.25">
      <c r="A688" s="49">
        <v>687</v>
      </c>
      <c r="B688" s="62">
        <v>43868.142129629632</v>
      </c>
      <c r="C688" s="49" t="s">
        <v>253</v>
      </c>
      <c r="D688" s="49" t="s">
        <v>1570</v>
      </c>
      <c r="E688" s="49" t="s">
        <v>1574</v>
      </c>
      <c r="F688" s="49" t="s">
        <v>1585</v>
      </c>
      <c r="G688" s="49" t="s">
        <v>2834</v>
      </c>
      <c r="H688" s="49" t="e">
        <v>#VALUE!</v>
      </c>
      <c r="I688" s="49">
        <v>0</v>
      </c>
      <c r="J688" s="49" t="s">
        <v>254</v>
      </c>
      <c r="K688" s="276">
        <v>43867</v>
      </c>
      <c r="L688" s="49" t="s">
        <v>255</v>
      </c>
      <c r="M688" s="49" t="s">
        <v>255</v>
      </c>
      <c r="N688" s="49" t="s">
        <v>3762</v>
      </c>
    </row>
    <row r="689" spans="1:14" ht="15" customHeight="1" x14ac:dyDescent="0.25">
      <c r="A689" s="49">
        <v>688</v>
      </c>
      <c r="B689" s="62">
        <v>43868.143229166664</v>
      </c>
      <c r="C689" s="49" t="s">
        <v>261</v>
      </c>
      <c r="D689" s="49" t="s">
        <v>1121</v>
      </c>
      <c r="E689" s="49" t="s">
        <v>1117</v>
      </c>
      <c r="F689" s="49" t="s">
        <v>1589</v>
      </c>
      <c r="G689" s="49" t="s">
        <v>2835</v>
      </c>
      <c r="H689" s="49" t="s">
        <v>3412</v>
      </c>
      <c r="I689" s="49">
        <v>8</v>
      </c>
      <c r="J689" s="49" t="s">
        <v>254</v>
      </c>
      <c r="K689" s="276">
        <v>43867</v>
      </c>
      <c r="L689" s="49" t="s">
        <v>358</v>
      </c>
      <c r="M689" s="49" t="s">
        <v>3625</v>
      </c>
      <c r="N689" s="49" t="s">
        <v>3762</v>
      </c>
    </row>
    <row r="690" spans="1:14" ht="15" customHeight="1" x14ac:dyDescent="0.25">
      <c r="A690" s="49">
        <v>689</v>
      </c>
      <c r="B690" s="62">
        <v>43868.152777777781</v>
      </c>
      <c r="C690" s="49" t="s">
        <v>257</v>
      </c>
      <c r="D690" s="49" t="s">
        <v>957</v>
      </c>
      <c r="E690" s="49" t="s">
        <v>1116</v>
      </c>
      <c r="F690" s="49" t="s">
        <v>1590</v>
      </c>
      <c r="G690" s="49" t="s">
        <v>2836</v>
      </c>
      <c r="H690" s="49" t="s">
        <v>3432</v>
      </c>
      <c r="I690" s="49">
        <v>0</v>
      </c>
      <c r="J690" s="49" t="s">
        <v>254</v>
      </c>
      <c r="K690" s="276">
        <v>43867</v>
      </c>
      <c r="L690" s="49" t="s">
        <v>2143</v>
      </c>
      <c r="M690" s="49" t="s">
        <v>2141</v>
      </c>
      <c r="N690" s="49" t="s">
        <v>3763</v>
      </c>
    </row>
    <row r="691" spans="1:14" ht="15" customHeight="1" x14ac:dyDescent="0.25">
      <c r="A691" s="49">
        <v>690</v>
      </c>
      <c r="B691" s="62">
        <v>43868.155949074076</v>
      </c>
      <c r="C691" s="49" t="s">
        <v>323</v>
      </c>
      <c r="D691" s="49" t="s">
        <v>1378</v>
      </c>
      <c r="E691" s="49" t="s">
        <v>695</v>
      </c>
      <c r="F691" s="49" t="s">
        <v>1591</v>
      </c>
      <c r="G691" s="49" t="s">
        <v>2837</v>
      </c>
      <c r="H691" s="49" t="s">
        <v>3447</v>
      </c>
      <c r="I691" s="49">
        <v>6</v>
      </c>
      <c r="J691" s="49" t="s">
        <v>254</v>
      </c>
      <c r="K691" s="276">
        <v>43867</v>
      </c>
      <c r="L691" s="49" t="s">
        <v>3542</v>
      </c>
      <c r="M691" s="49" t="s">
        <v>3665</v>
      </c>
      <c r="N691" s="49" t="s">
        <v>3762</v>
      </c>
    </row>
    <row r="692" spans="1:14" ht="15" customHeight="1" x14ac:dyDescent="0.25">
      <c r="A692" s="49">
        <v>691</v>
      </c>
      <c r="B692" s="62">
        <v>43868.169537037036</v>
      </c>
      <c r="C692" s="49" t="s">
        <v>256</v>
      </c>
      <c r="D692" s="49" t="s">
        <v>1402</v>
      </c>
      <c r="E692" s="49" t="s">
        <v>695</v>
      </c>
      <c r="F692" s="49" t="s">
        <v>1529</v>
      </c>
      <c r="G692" s="49" t="s">
        <v>2838</v>
      </c>
      <c r="H692" s="49" t="s">
        <v>3434</v>
      </c>
      <c r="I692" s="49">
        <v>6</v>
      </c>
      <c r="J692" s="49" t="s">
        <v>254</v>
      </c>
      <c r="K692" s="276">
        <v>43867</v>
      </c>
      <c r="L692" s="49" t="s">
        <v>3534</v>
      </c>
      <c r="M692" s="49" t="s">
        <v>3647</v>
      </c>
      <c r="N692" s="49" t="s">
        <v>3762</v>
      </c>
    </row>
    <row r="693" spans="1:14" ht="15" customHeight="1" x14ac:dyDescent="0.25">
      <c r="A693" s="49">
        <v>692</v>
      </c>
      <c r="B693" s="62">
        <v>43868.426793981482</v>
      </c>
      <c r="C693" s="49" t="s">
        <v>166</v>
      </c>
      <c r="D693" s="49" t="s">
        <v>927</v>
      </c>
      <c r="E693" s="49" t="s">
        <v>928</v>
      </c>
      <c r="F693" s="49" t="s">
        <v>1592</v>
      </c>
      <c r="G693" s="49" t="s">
        <v>2839</v>
      </c>
      <c r="H693" s="49" t="e">
        <v>#VALUE!</v>
      </c>
      <c r="I693" s="49">
        <v>0</v>
      </c>
      <c r="J693" s="49" t="s">
        <v>82</v>
      </c>
      <c r="K693" s="276">
        <v>43868</v>
      </c>
      <c r="L693" s="49" t="s">
        <v>255</v>
      </c>
      <c r="M693" s="49" t="s">
        <v>302</v>
      </c>
      <c r="N693" s="49" t="s">
        <v>3762</v>
      </c>
    </row>
    <row r="694" spans="1:14" ht="15" customHeight="1" x14ac:dyDescent="0.25">
      <c r="A694" s="49">
        <v>693</v>
      </c>
      <c r="B694" s="62">
        <v>43868.42695601852</v>
      </c>
      <c r="C694" s="49" t="s">
        <v>167</v>
      </c>
      <c r="D694" s="49" t="s">
        <v>1444</v>
      </c>
      <c r="E694" s="49" t="s">
        <v>695</v>
      </c>
      <c r="F694" s="49" t="s">
        <v>1593</v>
      </c>
      <c r="G694" s="49" t="s">
        <v>2840</v>
      </c>
      <c r="H694" s="49" t="e">
        <v>#VALUE!</v>
      </c>
      <c r="I694" s="49">
        <v>0</v>
      </c>
      <c r="J694" s="49" t="s">
        <v>82</v>
      </c>
      <c r="K694" s="276">
        <v>43868</v>
      </c>
      <c r="L694" s="49" t="s">
        <v>255</v>
      </c>
      <c r="M694" s="49" t="s">
        <v>3672</v>
      </c>
      <c r="N694" s="49" t="s">
        <v>3762</v>
      </c>
    </row>
    <row r="695" spans="1:14" ht="15" customHeight="1" x14ac:dyDescent="0.25">
      <c r="A695" s="49">
        <v>694</v>
      </c>
      <c r="B695" s="62">
        <v>43868.429085648146</v>
      </c>
      <c r="C695" s="49" t="s">
        <v>182</v>
      </c>
      <c r="D695" s="49" t="s">
        <v>1423</v>
      </c>
      <c r="E695" s="49" t="s">
        <v>1594</v>
      </c>
      <c r="F695" s="49" t="s">
        <v>1595</v>
      </c>
      <c r="G695" s="49" t="s">
        <v>2841</v>
      </c>
      <c r="H695" s="49" t="e">
        <v>#VALUE!</v>
      </c>
      <c r="I695" s="49">
        <v>0</v>
      </c>
      <c r="J695" s="49" t="s">
        <v>82</v>
      </c>
      <c r="K695" s="276">
        <v>43868</v>
      </c>
      <c r="L695" s="49" t="s">
        <v>255</v>
      </c>
      <c r="M695" s="49" t="s">
        <v>315</v>
      </c>
      <c r="N695" s="49" t="s">
        <v>3762</v>
      </c>
    </row>
    <row r="696" spans="1:14" ht="15" customHeight="1" x14ac:dyDescent="0.25">
      <c r="A696" s="49">
        <v>695</v>
      </c>
      <c r="B696" s="62">
        <v>43868.4296875</v>
      </c>
      <c r="C696" s="49" t="s">
        <v>182</v>
      </c>
      <c r="D696" s="49" t="s">
        <v>1240</v>
      </c>
      <c r="E696" s="49" t="s">
        <v>695</v>
      </c>
      <c r="F696" s="49" t="s">
        <v>1596</v>
      </c>
      <c r="G696" s="49" t="s">
        <v>2842</v>
      </c>
      <c r="H696" s="49" t="e">
        <v>#VALUE!</v>
      </c>
      <c r="I696" s="49">
        <v>0</v>
      </c>
      <c r="J696" s="49" t="s">
        <v>82</v>
      </c>
      <c r="K696" s="276">
        <v>43868</v>
      </c>
      <c r="L696" s="49" t="s">
        <v>255</v>
      </c>
      <c r="M696" s="49" t="s">
        <v>3645</v>
      </c>
      <c r="N696" s="49" t="s">
        <v>3762</v>
      </c>
    </row>
    <row r="697" spans="1:14" ht="15" customHeight="1" x14ac:dyDescent="0.25">
      <c r="A697" s="49">
        <v>696</v>
      </c>
      <c r="B697" s="62">
        <v>43868.430381944447</v>
      </c>
      <c r="C697" s="49" t="s">
        <v>211</v>
      </c>
      <c r="D697" s="49" t="s">
        <v>995</v>
      </c>
      <c r="E697" s="49" t="s">
        <v>695</v>
      </c>
      <c r="F697" s="49" t="s">
        <v>1597</v>
      </c>
      <c r="G697" s="49" t="s">
        <v>2843</v>
      </c>
      <c r="H697" s="49" t="e">
        <v>#VALUE!</v>
      </c>
      <c r="I697" s="49">
        <v>0</v>
      </c>
      <c r="J697" s="49" t="s">
        <v>82</v>
      </c>
      <c r="K697" s="276">
        <v>43868</v>
      </c>
      <c r="L697" s="49" t="s">
        <v>255</v>
      </c>
      <c r="M697" s="49" t="s">
        <v>3624</v>
      </c>
      <c r="N697" s="49" t="s">
        <v>3762</v>
      </c>
    </row>
    <row r="698" spans="1:14" ht="15" customHeight="1" x14ac:dyDescent="0.25">
      <c r="A698" s="49">
        <v>697</v>
      </c>
      <c r="B698" s="62">
        <v>43868.434282407405</v>
      </c>
      <c r="C698" s="49" t="s">
        <v>184</v>
      </c>
      <c r="D698" s="49" t="s">
        <v>1262</v>
      </c>
      <c r="E698" s="49" t="s">
        <v>1321</v>
      </c>
      <c r="F698" s="49" t="s">
        <v>1598</v>
      </c>
      <c r="G698" s="49" t="s">
        <v>2844</v>
      </c>
      <c r="H698" s="49" t="e">
        <v>#VALUE!</v>
      </c>
      <c r="I698" s="49">
        <v>0</v>
      </c>
      <c r="J698" s="49" t="s">
        <v>82</v>
      </c>
      <c r="K698" s="276">
        <v>43868</v>
      </c>
      <c r="L698" s="49" t="s">
        <v>255</v>
      </c>
      <c r="M698" s="49" t="s">
        <v>3658</v>
      </c>
      <c r="N698" s="49" t="s">
        <v>3762</v>
      </c>
    </row>
    <row r="699" spans="1:14" ht="15" customHeight="1" x14ac:dyDescent="0.25">
      <c r="A699" s="49">
        <v>698</v>
      </c>
      <c r="B699" s="62">
        <v>43868.441354166665</v>
      </c>
      <c r="C699" s="49" t="s">
        <v>274</v>
      </c>
      <c r="D699" s="49" t="s">
        <v>274</v>
      </c>
      <c r="E699" s="49" t="s">
        <v>695</v>
      </c>
      <c r="F699" s="49" t="s">
        <v>1599</v>
      </c>
      <c r="H699" s="49" t="e">
        <v>#VALUE!</v>
      </c>
      <c r="I699" s="49">
        <v>0</v>
      </c>
      <c r="J699" s="49" t="s">
        <v>82</v>
      </c>
      <c r="K699" s="276">
        <v>43868</v>
      </c>
      <c r="L699" s="49" t="s">
        <v>255</v>
      </c>
      <c r="M699" s="49" t="s">
        <v>255</v>
      </c>
      <c r="N699" s="49" t="s">
        <v>3762</v>
      </c>
    </row>
    <row r="700" spans="1:14" ht="15" customHeight="1" x14ac:dyDescent="0.25">
      <c r="A700" s="49">
        <v>699</v>
      </c>
      <c r="B700" s="62">
        <v>43868.441782407404</v>
      </c>
      <c r="C700" s="49" t="s">
        <v>17</v>
      </c>
      <c r="D700" s="49" t="s">
        <v>231</v>
      </c>
      <c r="E700" s="49" t="s">
        <v>1600</v>
      </c>
      <c r="F700" s="49" t="s">
        <v>1601</v>
      </c>
      <c r="G700" s="49" t="s">
        <v>2845</v>
      </c>
      <c r="H700" s="49" t="e">
        <v>#VALUE!</v>
      </c>
      <c r="I700" s="49">
        <v>0</v>
      </c>
      <c r="J700" s="49" t="s">
        <v>82</v>
      </c>
      <c r="K700" s="276">
        <v>43868</v>
      </c>
      <c r="L700" s="49" t="s">
        <v>255</v>
      </c>
      <c r="M700" s="49" t="s">
        <v>3676</v>
      </c>
      <c r="N700" s="49" t="s">
        <v>3762</v>
      </c>
    </row>
    <row r="701" spans="1:14" ht="15" customHeight="1" x14ac:dyDescent="0.25">
      <c r="A701" s="49">
        <v>700</v>
      </c>
      <c r="B701" s="62">
        <v>43868.442847222221</v>
      </c>
      <c r="C701" s="49" t="s">
        <v>275</v>
      </c>
      <c r="D701" s="49" t="s">
        <v>1413</v>
      </c>
      <c r="E701" s="49" t="s">
        <v>1537</v>
      </c>
      <c r="F701" s="49" t="s">
        <v>1602</v>
      </c>
      <c r="G701" s="49" t="s">
        <v>2846</v>
      </c>
      <c r="H701" s="49" t="e">
        <v>#VALUE!</v>
      </c>
      <c r="I701" s="49">
        <v>0</v>
      </c>
      <c r="J701" s="49" t="s">
        <v>82</v>
      </c>
      <c r="K701" s="276">
        <v>43868</v>
      </c>
      <c r="L701" s="49" t="s">
        <v>255</v>
      </c>
      <c r="M701" s="49" t="s">
        <v>3653</v>
      </c>
      <c r="N701" s="49" t="s">
        <v>3762</v>
      </c>
    </row>
    <row r="702" spans="1:14" ht="15" customHeight="1" x14ac:dyDescent="0.25">
      <c r="A702" s="49">
        <v>701</v>
      </c>
      <c r="B702" s="62">
        <v>43868.444861111115</v>
      </c>
      <c r="C702" s="49" t="s">
        <v>165</v>
      </c>
      <c r="D702" s="49" t="s">
        <v>648</v>
      </c>
      <c r="E702" s="49" t="s">
        <v>695</v>
      </c>
      <c r="F702" s="49" t="s">
        <v>1603</v>
      </c>
      <c r="G702" s="49" t="s">
        <v>2847</v>
      </c>
      <c r="H702" s="49" t="e">
        <v>#VALUE!</v>
      </c>
      <c r="I702" s="49">
        <v>0</v>
      </c>
      <c r="J702" s="49" t="s">
        <v>82</v>
      </c>
      <c r="K702" s="276">
        <v>43868</v>
      </c>
      <c r="L702" s="49" t="s">
        <v>255</v>
      </c>
      <c r="M702" s="49" t="s">
        <v>3689</v>
      </c>
      <c r="N702" s="49" t="s">
        <v>3762</v>
      </c>
    </row>
    <row r="703" spans="1:14" ht="15" customHeight="1" x14ac:dyDescent="0.25">
      <c r="A703" s="49">
        <v>702</v>
      </c>
      <c r="B703" s="62">
        <v>43868.445775462962</v>
      </c>
      <c r="C703" s="49" t="s">
        <v>157</v>
      </c>
      <c r="D703" s="49" t="s">
        <v>598</v>
      </c>
      <c r="E703" s="49" t="s">
        <v>695</v>
      </c>
      <c r="F703" s="49" t="s">
        <v>1604</v>
      </c>
      <c r="G703" s="49" t="s">
        <v>2848</v>
      </c>
      <c r="H703" s="49" t="e">
        <v>#VALUE!</v>
      </c>
      <c r="I703" s="49">
        <v>0</v>
      </c>
      <c r="J703" s="49" t="s">
        <v>82</v>
      </c>
      <c r="K703" s="276">
        <v>43868</v>
      </c>
      <c r="L703" s="49" t="s">
        <v>255</v>
      </c>
      <c r="M703" s="49" t="s">
        <v>607</v>
      </c>
      <c r="N703" s="49" t="s">
        <v>3762</v>
      </c>
    </row>
    <row r="704" spans="1:14" ht="15" customHeight="1" x14ac:dyDescent="0.25">
      <c r="A704" s="49">
        <v>703</v>
      </c>
      <c r="B704" s="62">
        <v>43868.451018518521</v>
      </c>
      <c r="C704" s="49" t="s">
        <v>201</v>
      </c>
      <c r="D704" s="49" t="s">
        <v>1459</v>
      </c>
      <c r="E704" s="49" t="s">
        <v>1605</v>
      </c>
      <c r="F704" s="49" t="s">
        <v>1606</v>
      </c>
      <c r="G704" s="49" t="s">
        <v>2849</v>
      </c>
      <c r="H704" s="49" t="e">
        <v>#VALUE!</v>
      </c>
      <c r="I704" s="49">
        <v>0</v>
      </c>
      <c r="J704" s="49" t="s">
        <v>82</v>
      </c>
      <c r="K704" s="276">
        <v>43868</v>
      </c>
      <c r="L704" s="49" t="s">
        <v>255</v>
      </c>
      <c r="M704" s="49" t="s">
        <v>3682</v>
      </c>
      <c r="N704" s="49" t="s">
        <v>3762</v>
      </c>
    </row>
    <row r="705" spans="1:14" ht="15" customHeight="1" x14ac:dyDescent="0.25">
      <c r="A705" s="49">
        <v>704</v>
      </c>
      <c r="B705" s="62">
        <v>43868.455069444448</v>
      </c>
      <c r="C705" s="49" t="s">
        <v>182</v>
      </c>
      <c r="D705" s="49" t="s">
        <v>799</v>
      </c>
      <c r="E705" s="49" t="s">
        <v>1267</v>
      </c>
      <c r="F705" s="49" t="s">
        <v>1608</v>
      </c>
      <c r="G705" s="49" t="s">
        <v>2850</v>
      </c>
      <c r="H705" s="49" t="e">
        <v>#VALUE!</v>
      </c>
      <c r="I705" s="49">
        <v>0</v>
      </c>
      <c r="J705" s="49" t="s">
        <v>82</v>
      </c>
      <c r="K705" s="276">
        <v>43868</v>
      </c>
      <c r="L705" s="49" t="s">
        <v>255</v>
      </c>
      <c r="M705" s="49" t="s">
        <v>3598</v>
      </c>
      <c r="N705" s="49" t="s">
        <v>3762</v>
      </c>
    </row>
    <row r="706" spans="1:14" ht="15" customHeight="1" x14ac:dyDescent="0.25">
      <c r="A706" s="49">
        <v>705</v>
      </c>
      <c r="B706" s="62">
        <v>43868.456099537034</v>
      </c>
      <c r="C706" s="49" t="s">
        <v>274</v>
      </c>
      <c r="D706" s="49" t="s">
        <v>1609</v>
      </c>
      <c r="E706" s="49" t="s">
        <v>695</v>
      </c>
      <c r="F706" s="49" t="s">
        <v>1610</v>
      </c>
      <c r="G706" s="49" t="s">
        <v>2851</v>
      </c>
      <c r="H706" s="49" t="e">
        <v>#VALUE!</v>
      </c>
      <c r="I706" s="49">
        <v>0</v>
      </c>
      <c r="J706" s="49" t="s">
        <v>82</v>
      </c>
      <c r="K706" s="276">
        <v>43868</v>
      </c>
      <c r="L706" s="49" t="s">
        <v>255</v>
      </c>
      <c r="M706" s="49" t="s">
        <v>3690</v>
      </c>
      <c r="N706" s="49" t="s">
        <v>3762</v>
      </c>
    </row>
    <row r="707" spans="1:14" ht="15" customHeight="1" x14ac:dyDescent="0.25">
      <c r="A707" s="49">
        <v>706</v>
      </c>
      <c r="B707" s="62">
        <v>43868.459722222222</v>
      </c>
      <c r="C707" s="49" t="s">
        <v>184</v>
      </c>
      <c r="D707" s="49" t="s">
        <v>639</v>
      </c>
      <c r="E707" s="49" t="s">
        <v>695</v>
      </c>
      <c r="F707" s="49" t="s">
        <v>1611</v>
      </c>
      <c r="G707" s="49" t="s">
        <v>2852</v>
      </c>
      <c r="H707" s="49" t="e">
        <v>#VALUE!</v>
      </c>
      <c r="I707" s="49">
        <v>0</v>
      </c>
      <c r="J707" s="49" t="s">
        <v>82</v>
      </c>
      <c r="K707" s="276">
        <v>43868</v>
      </c>
      <c r="L707" s="49" t="s">
        <v>255</v>
      </c>
      <c r="M707" s="49" t="s">
        <v>3681</v>
      </c>
      <c r="N707" s="49" t="s">
        <v>3762</v>
      </c>
    </row>
    <row r="708" spans="1:14" ht="15" customHeight="1" x14ac:dyDescent="0.25">
      <c r="A708" s="49">
        <v>707</v>
      </c>
      <c r="B708" s="62">
        <v>43868.462361111109</v>
      </c>
      <c r="C708" s="49" t="s">
        <v>196</v>
      </c>
      <c r="D708" s="49" t="s">
        <v>1234</v>
      </c>
      <c r="E708" s="49" t="s">
        <v>695</v>
      </c>
      <c r="F708" s="49" t="s">
        <v>1612</v>
      </c>
      <c r="G708" s="49" t="s">
        <v>2853</v>
      </c>
      <c r="H708" s="49" t="e">
        <v>#VALUE!</v>
      </c>
      <c r="I708" s="49">
        <v>0</v>
      </c>
      <c r="J708" s="49" t="s">
        <v>82</v>
      </c>
      <c r="K708" s="276">
        <v>43868</v>
      </c>
      <c r="L708" s="49" t="s">
        <v>255</v>
      </c>
      <c r="M708" s="49" t="s">
        <v>3657</v>
      </c>
      <c r="N708" s="49" t="s">
        <v>3762</v>
      </c>
    </row>
    <row r="709" spans="1:14" ht="15" customHeight="1" x14ac:dyDescent="0.25">
      <c r="A709" s="49">
        <v>708</v>
      </c>
      <c r="B709" s="62">
        <v>43868.463587962964</v>
      </c>
      <c r="C709" s="49" t="s">
        <v>187</v>
      </c>
      <c r="D709" s="49" t="s">
        <v>355</v>
      </c>
      <c r="E709" s="49" t="s">
        <v>695</v>
      </c>
      <c r="F709" s="49" t="s">
        <v>1613</v>
      </c>
      <c r="G709" s="49" t="s">
        <v>2854</v>
      </c>
      <c r="H709" s="49" t="e">
        <v>#VALUE!</v>
      </c>
      <c r="I709" s="49">
        <v>0</v>
      </c>
      <c r="J709" s="49" t="s">
        <v>82</v>
      </c>
      <c r="K709" s="276">
        <v>43868</v>
      </c>
      <c r="L709" s="49" t="s">
        <v>255</v>
      </c>
      <c r="M709" s="49" t="s">
        <v>3593</v>
      </c>
      <c r="N709" s="49" t="s">
        <v>3762</v>
      </c>
    </row>
    <row r="710" spans="1:14" ht="15" customHeight="1" x14ac:dyDescent="0.25">
      <c r="A710" s="49">
        <v>709</v>
      </c>
      <c r="B710" s="62">
        <v>43868.468611111108</v>
      </c>
      <c r="C710" s="49" t="s">
        <v>162</v>
      </c>
      <c r="D710" s="49" t="s">
        <v>687</v>
      </c>
      <c r="E710" s="49" t="s">
        <v>1614</v>
      </c>
      <c r="F710" s="49" t="s">
        <v>1490</v>
      </c>
      <c r="G710" s="49" t="s">
        <v>2855</v>
      </c>
      <c r="H710" s="49" t="e">
        <v>#VALUE!</v>
      </c>
      <c r="I710" s="49">
        <v>0</v>
      </c>
      <c r="J710" s="49" t="s">
        <v>82</v>
      </c>
      <c r="K710" s="276">
        <v>43868</v>
      </c>
      <c r="L710" s="49" t="s">
        <v>255</v>
      </c>
      <c r="M710" s="49" t="s">
        <v>255</v>
      </c>
      <c r="N710" s="49" t="s">
        <v>3762</v>
      </c>
    </row>
    <row r="711" spans="1:14" ht="15" customHeight="1" x14ac:dyDescent="0.25">
      <c r="A711" s="49">
        <v>710</v>
      </c>
      <c r="B711" s="62">
        <v>43868.469513888886</v>
      </c>
      <c r="C711" s="49" t="s">
        <v>209</v>
      </c>
      <c r="D711" s="49" t="s">
        <v>1615</v>
      </c>
      <c r="E711" s="49" t="s">
        <v>695</v>
      </c>
      <c r="F711" s="49" t="s">
        <v>1616</v>
      </c>
      <c r="G711" s="49" t="s">
        <v>2856</v>
      </c>
      <c r="H711" s="49" t="e">
        <v>#VALUE!</v>
      </c>
      <c r="I711" s="49">
        <v>0</v>
      </c>
      <c r="J711" s="49" t="s">
        <v>82</v>
      </c>
      <c r="K711" s="276">
        <v>43868</v>
      </c>
      <c r="L711" s="49" t="s">
        <v>255</v>
      </c>
      <c r="M711" s="49" t="s">
        <v>3691</v>
      </c>
      <c r="N711" s="49" t="s">
        <v>3762</v>
      </c>
    </row>
    <row r="712" spans="1:14" ht="15" customHeight="1" x14ac:dyDescent="0.25">
      <c r="A712" s="49">
        <v>711</v>
      </c>
      <c r="B712" s="62">
        <v>43868.469247685185</v>
      </c>
      <c r="C712" s="49" t="s">
        <v>206</v>
      </c>
      <c r="D712" s="49" t="s">
        <v>1299</v>
      </c>
      <c r="E712" s="49" t="s">
        <v>1439</v>
      </c>
      <c r="F712" s="49" t="s">
        <v>1617</v>
      </c>
      <c r="G712" s="49" t="s">
        <v>2857</v>
      </c>
      <c r="H712" s="49" t="e">
        <v>#VALUE!</v>
      </c>
      <c r="I712" s="49">
        <v>0</v>
      </c>
      <c r="J712" s="49" t="s">
        <v>82</v>
      </c>
      <c r="K712" s="276">
        <v>43868</v>
      </c>
      <c r="L712" s="49" t="s">
        <v>255</v>
      </c>
      <c r="M712" s="49" t="s">
        <v>3660</v>
      </c>
      <c r="N712" s="49" t="s">
        <v>3762</v>
      </c>
    </row>
    <row r="713" spans="1:14" ht="15" customHeight="1" x14ac:dyDescent="0.25">
      <c r="A713" s="49">
        <v>712</v>
      </c>
      <c r="B713" s="62">
        <v>43868.469756944447</v>
      </c>
      <c r="C713" s="49" t="s">
        <v>198</v>
      </c>
      <c r="D713" s="49" t="s">
        <v>716</v>
      </c>
      <c r="E713" s="49" t="s">
        <v>695</v>
      </c>
      <c r="F713" s="49" t="s">
        <v>1618</v>
      </c>
      <c r="G713" s="49" t="s">
        <v>2858</v>
      </c>
      <c r="H713" s="49" t="e">
        <v>#VALUE!</v>
      </c>
      <c r="I713" s="49">
        <v>0</v>
      </c>
      <c r="J713" s="49" t="s">
        <v>82</v>
      </c>
      <c r="K713" s="276">
        <v>43868</v>
      </c>
      <c r="L713" s="49" t="s">
        <v>255</v>
      </c>
      <c r="M713" s="49" t="s">
        <v>3688</v>
      </c>
      <c r="N713" s="49" t="s">
        <v>3762</v>
      </c>
    </row>
    <row r="714" spans="1:14" ht="15" customHeight="1" x14ac:dyDescent="0.25">
      <c r="A714" s="49">
        <v>713</v>
      </c>
      <c r="B714" s="62">
        <v>43868.470972222225</v>
      </c>
      <c r="C714" s="49" t="s">
        <v>211</v>
      </c>
      <c r="D714" s="49" t="s">
        <v>858</v>
      </c>
      <c r="E714" s="49" t="s">
        <v>1619</v>
      </c>
      <c r="F714" s="49" t="s">
        <v>1620</v>
      </c>
      <c r="G714" s="49" t="s">
        <v>2859</v>
      </c>
      <c r="H714" s="49" t="e">
        <v>#VALUE!</v>
      </c>
      <c r="I714" s="49">
        <v>0</v>
      </c>
      <c r="J714" s="49" t="s">
        <v>82</v>
      </c>
      <c r="K714" s="276">
        <v>43868</v>
      </c>
      <c r="L714" s="49" t="s">
        <v>255</v>
      </c>
      <c r="M714" s="49" t="s">
        <v>2141</v>
      </c>
      <c r="N714" s="49" t="s">
        <v>3762</v>
      </c>
    </row>
    <row r="715" spans="1:14" ht="15" customHeight="1" x14ac:dyDescent="0.25">
      <c r="A715" s="49">
        <v>714</v>
      </c>
      <c r="B715" s="62">
        <v>43868.477129629631</v>
      </c>
      <c r="C715" s="49" t="s">
        <v>275</v>
      </c>
      <c r="D715" s="49" t="s">
        <v>1555</v>
      </c>
      <c r="E715" s="49" t="s">
        <v>695</v>
      </c>
      <c r="F715" s="49" t="s">
        <v>1621</v>
      </c>
      <c r="G715" s="49" t="s">
        <v>2860</v>
      </c>
      <c r="H715" s="49" t="e">
        <v>#VALUE!</v>
      </c>
      <c r="I715" s="49">
        <v>0</v>
      </c>
      <c r="J715" s="49" t="s">
        <v>82</v>
      </c>
      <c r="K715" s="276">
        <v>43868</v>
      </c>
      <c r="L715" s="49" t="s">
        <v>255</v>
      </c>
      <c r="M715" s="49" t="s">
        <v>3683</v>
      </c>
      <c r="N715" s="49" t="s">
        <v>3762</v>
      </c>
    </row>
    <row r="716" spans="1:14" ht="15" customHeight="1" x14ac:dyDescent="0.25">
      <c r="A716" s="49">
        <v>715</v>
      </c>
      <c r="B716" s="62">
        <v>43868.481747685182</v>
      </c>
      <c r="C716" s="49" t="s">
        <v>200</v>
      </c>
      <c r="D716" s="49" t="s">
        <v>1576</v>
      </c>
      <c r="E716" s="49" t="s">
        <v>695</v>
      </c>
      <c r="F716" s="49" t="s">
        <v>1622</v>
      </c>
      <c r="G716" s="49" t="s">
        <v>2861</v>
      </c>
      <c r="H716" s="49" t="e">
        <v>#VALUE!</v>
      </c>
      <c r="I716" s="49">
        <v>0</v>
      </c>
      <c r="J716" s="49" t="s">
        <v>82</v>
      </c>
      <c r="K716" s="276">
        <v>43868</v>
      </c>
      <c r="L716" s="49" t="s">
        <v>255</v>
      </c>
      <c r="M716" s="49" t="s">
        <v>3687</v>
      </c>
      <c r="N716" s="49" t="s">
        <v>3762</v>
      </c>
    </row>
    <row r="717" spans="1:14" ht="15" customHeight="1" x14ac:dyDescent="0.25">
      <c r="A717" s="49">
        <v>716</v>
      </c>
      <c r="B717" s="62">
        <v>43868.484803240739</v>
      </c>
      <c r="C717" s="49" t="s">
        <v>274</v>
      </c>
      <c r="D717" s="49" t="s">
        <v>618</v>
      </c>
      <c r="E717" s="49" t="s">
        <v>695</v>
      </c>
      <c r="F717" s="49" t="s">
        <v>1623</v>
      </c>
      <c r="G717" s="49" t="s">
        <v>2862</v>
      </c>
      <c r="H717" s="49" t="e">
        <v>#VALUE!</v>
      </c>
      <c r="I717" s="49">
        <v>0</v>
      </c>
      <c r="J717" s="49" t="s">
        <v>82</v>
      </c>
      <c r="K717" s="276">
        <v>43868</v>
      </c>
      <c r="L717" s="49" t="s">
        <v>255</v>
      </c>
      <c r="M717" s="49" t="s">
        <v>3692</v>
      </c>
      <c r="N717" s="49" t="s">
        <v>3762</v>
      </c>
    </row>
    <row r="718" spans="1:14" ht="15" customHeight="1" x14ac:dyDescent="0.25">
      <c r="A718" s="49">
        <v>717</v>
      </c>
      <c r="B718" s="62">
        <v>43868.491053240738</v>
      </c>
      <c r="C718" s="49" t="s">
        <v>133</v>
      </c>
      <c r="D718" s="49" t="s">
        <v>231</v>
      </c>
      <c r="E718" s="49" t="s">
        <v>1624</v>
      </c>
      <c r="F718" s="49" t="s">
        <v>1625</v>
      </c>
      <c r="G718" s="49" t="s">
        <v>2863</v>
      </c>
      <c r="H718" s="49" t="e">
        <v>#VALUE!</v>
      </c>
      <c r="I718" s="49">
        <v>0</v>
      </c>
      <c r="J718" s="49" t="s">
        <v>82</v>
      </c>
      <c r="K718" s="276">
        <v>43868</v>
      </c>
      <c r="L718" s="49" t="s">
        <v>255</v>
      </c>
      <c r="M718" s="49" t="s">
        <v>3676</v>
      </c>
      <c r="N718" s="49" t="s">
        <v>3762</v>
      </c>
    </row>
    <row r="719" spans="1:14" ht="15" customHeight="1" x14ac:dyDescent="0.25">
      <c r="A719" s="49">
        <v>718</v>
      </c>
      <c r="B719" s="62">
        <v>43868.491805555554</v>
      </c>
      <c r="C719" s="49" t="s">
        <v>163</v>
      </c>
      <c r="D719" s="49" t="s">
        <v>341</v>
      </c>
      <c r="E719" s="49" t="s">
        <v>1463</v>
      </c>
      <c r="F719" s="49" t="s">
        <v>1626</v>
      </c>
      <c r="G719" s="49" t="s">
        <v>2864</v>
      </c>
      <c r="H719" s="49" t="e">
        <v>#VALUE!</v>
      </c>
      <c r="I719" s="49">
        <v>0</v>
      </c>
      <c r="J719" s="49" t="s">
        <v>82</v>
      </c>
      <c r="K719" s="276">
        <v>43868</v>
      </c>
      <c r="L719" s="49" t="s">
        <v>255</v>
      </c>
      <c r="M719" s="49" t="s">
        <v>342</v>
      </c>
      <c r="N719" s="49" t="s">
        <v>3762</v>
      </c>
    </row>
    <row r="720" spans="1:14" ht="15" customHeight="1" x14ac:dyDescent="0.25">
      <c r="A720" s="49">
        <v>719</v>
      </c>
      <c r="B720" s="62">
        <v>43868.498668981483</v>
      </c>
      <c r="C720" s="49" t="s">
        <v>157</v>
      </c>
      <c r="D720" s="49" t="s">
        <v>598</v>
      </c>
      <c r="E720" s="49" t="s">
        <v>695</v>
      </c>
      <c r="F720" s="49" t="s">
        <v>1604</v>
      </c>
      <c r="G720" s="49" t="s">
        <v>2865</v>
      </c>
      <c r="H720" s="49" t="e">
        <v>#VALUE!</v>
      </c>
      <c r="I720" s="49">
        <v>0</v>
      </c>
      <c r="J720" s="49" t="s">
        <v>82</v>
      </c>
      <c r="K720" s="276">
        <v>43868</v>
      </c>
      <c r="L720" s="49" t="s">
        <v>255</v>
      </c>
      <c r="M720" s="49" t="s">
        <v>607</v>
      </c>
      <c r="N720" s="49" t="s">
        <v>3762</v>
      </c>
    </row>
    <row r="721" spans="1:14" ht="15" customHeight="1" x14ac:dyDescent="0.25">
      <c r="A721" s="49">
        <v>720</v>
      </c>
      <c r="B721" s="62">
        <v>43868.501192129632</v>
      </c>
      <c r="C721" s="49" t="s">
        <v>274</v>
      </c>
      <c r="D721" s="49" t="s">
        <v>617</v>
      </c>
      <c r="E721" s="49" t="s">
        <v>1627</v>
      </c>
      <c r="F721" s="49" t="s">
        <v>1628</v>
      </c>
      <c r="G721" s="49" t="s">
        <v>2866</v>
      </c>
      <c r="H721" s="49" t="e">
        <v>#VALUE!</v>
      </c>
      <c r="I721" s="49">
        <v>0</v>
      </c>
      <c r="J721" s="49" t="s">
        <v>82</v>
      </c>
      <c r="K721" s="276">
        <v>43868</v>
      </c>
      <c r="L721" s="49" t="s">
        <v>255</v>
      </c>
      <c r="M721" s="49" t="s">
        <v>3625</v>
      </c>
      <c r="N721" s="49" t="s">
        <v>3762</v>
      </c>
    </row>
    <row r="722" spans="1:14" ht="15" customHeight="1" x14ac:dyDescent="0.25">
      <c r="A722" s="49">
        <v>721</v>
      </c>
      <c r="B722" s="62">
        <v>43868.526550925926</v>
      </c>
      <c r="C722" s="49" t="s">
        <v>178</v>
      </c>
      <c r="D722" s="49" t="s">
        <v>832</v>
      </c>
      <c r="E722" s="49" t="s">
        <v>695</v>
      </c>
      <c r="F722" s="49" t="s">
        <v>1629</v>
      </c>
      <c r="G722" s="49" t="s">
        <v>2867</v>
      </c>
      <c r="H722" s="49" t="e">
        <v>#VALUE!</v>
      </c>
      <c r="I722" s="49">
        <v>0</v>
      </c>
      <c r="J722" s="49" t="s">
        <v>82</v>
      </c>
      <c r="K722" s="276">
        <v>43868</v>
      </c>
      <c r="L722" s="49" t="s">
        <v>255</v>
      </c>
      <c r="M722" s="49" t="s">
        <v>317</v>
      </c>
      <c r="N722" s="49" t="s">
        <v>3762</v>
      </c>
    </row>
    <row r="723" spans="1:14" ht="15" customHeight="1" x14ac:dyDescent="0.25">
      <c r="A723" s="49">
        <v>722</v>
      </c>
      <c r="B723" s="62">
        <v>43868.528113425928</v>
      </c>
      <c r="C723" s="49" t="s">
        <v>274</v>
      </c>
      <c r="D723" s="49" t="s">
        <v>1630</v>
      </c>
      <c r="E723" s="49" t="s">
        <v>1631</v>
      </c>
      <c r="F723" s="49" t="s">
        <v>1632</v>
      </c>
      <c r="G723" s="49" t="s">
        <v>2868</v>
      </c>
      <c r="H723" s="49" t="e">
        <v>#VALUE!</v>
      </c>
      <c r="I723" s="49">
        <v>0</v>
      </c>
      <c r="J723" s="49" t="s">
        <v>82</v>
      </c>
      <c r="K723" s="276">
        <v>43868</v>
      </c>
      <c r="L723" s="49" t="s">
        <v>255</v>
      </c>
      <c r="M723" s="49" t="s">
        <v>3693</v>
      </c>
      <c r="N723" s="49" t="s">
        <v>3762</v>
      </c>
    </row>
    <row r="724" spans="1:14" ht="15" customHeight="1" x14ac:dyDescent="0.25">
      <c r="A724" s="49">
        <v>723</v>
      </c>
      <c r="B724" s="62">
        <v>43868.530150462961</v>
      </c>
      <c r="C724" s="49" t="s">
        <v>277</v>
      </c>
      <c r="D724" s="49" t="s">
        <v>1533</v>
      </c>
      <c r="E724" s="49" t="s">
        <v>1534</v>
      </c>
      <c r="F724" s="49" t="s">
        <v>1532</v>
      </c>
      <c r="G724" s="49" t="s">
        <v>2869</v>
      </c>
      <c r="H724" s="49" t="e">
        <v>#VALUE!</v>
      </c>
      <c r="I724" s="49">
        <v>0</v>
      </c>
      <c r="J724" s="49" t="s">
        <v>278</v>
      </c>
      <c r="K724" s="276">
        <v>43868</v>
      </c>
      <c r="L724" s="49" t="s">
        <v>255</v>
      </c>
      <c r="M724" s="49" t="s">
        <v>3680</v>
      </c>
      <c r="N724" s="49" t="s">
        <v>3762</v>
      </c>
    </row>
    <row r="725" spans="1:14" ht="15" customHeight="1" x14ac:dyDescent="0.25">
      <c r="A725" s="49">
        <v>724</v>
      </c>
      <c r="B725" s="62">
        <v>43868.532986111109</v>
      </c>
      <c r="C725" s="49" t="s">
        <v>274</v>
      </c>
      <c r="D725" s="49" t="s">
        <v>618</v>
      </c>
      <c r="E725" s="49" t="s">
        <v>695</v>
      </c>
      <c r="F725" s="49" t="s">
        <v>1633</v>
      </c>
      <c r="G725" s="49" t="s">
        <v>2870</v>
      </c>
      <c r="H725" s="49" t="e">
        <v>#VALUE!</v>
      </c>
      <c r="I725" s="49">
        <v>0</v>
      </c>
      <c r="J725" s="49" t="s">
        <v>82</v>
      </c>
      <c r="K725" s="276">
        <v>43868</v>
      </c>
      <c r="L725" s="49" t="s">
        <v>255</v>
      </c>
      <c r="M725" s="49" t="s">
        <v>3692</v>
      </c>
      <c r="N725" s="49" t="s">
        <v>3762</v>
      </c>
    </row>
    <row r="726" spans="1:14" ht="15" customHeight="1" x14ac:dyDescent="0.25">
      <c r="A726" s="49">
        <v>725</v>
      </c>
      <c r="B726" s="62">
        <v>43868.534641203703</v>
      </c>
      <c r="C726" s="49" t="s">
        <v>163</v>
      </c>
      <c r="D726" s="49" t="s">
        <v>695</v>
      </c>
      <c r="F726" s="49" t="s">
        <v>1407</v>
      </c>
      <c r="G726" s="49" t="s">
        <v>2871</v>
      </c>
      <c r="H726" s="49" t="e">
        <v>#VALUE!</v>
      </c>
      <c r="I726" s="49">
        <v>0</v>
      </c>
      <c r="J726" s="49" t="s">
        <v>82</v>
      </c>
      <c r="K726" s="276">
        <v>43868</v>
      </c>
      <c r="L726" s="49" t="s">
        <v>255</v>
      </c>
      <c r="M726" s="49" t="s">
        <v>342</v>
      </c>
      <c r="N726" s="49" t="s">
        <v>3762</v>
      </c>
    </row>
    <row r="727" spans="1:14" ht="15" customHeight="1" x14ac:dyDescent="0.25">
      <c r="A727" s="49">
        <v>726</v>
      </c>
      <c r="B727" s="62">
        <v>43868.541134259256</v>
      </c>
      <c r="C727" s="49" t="s">
        <v>279</v>
      </c>
      <c r="D727" s="49" t="s">
        <v>1634</v>
      </c>
      <c r="E727" s="49" t="s">
        <v>1436</v>
      </c>
      <c r="F727" s="49" t="s">
        <v>1517</v>
      </c>
      <c r="G727" s="49" t="s">
        <v>2872</v>
      </c>
      <c r="H727" s="49" t="e">
        <v>#VALUE!</v>
      </c>
      <c r="I727" s="49">
        <v>0</v>
      </c>
      <c r="J727" s="49" t="s">
        <v>278</v>
      </c>
      <c r="K727" s="276">
        <v>43868</v>
      </c>
      <c r="L727" s="49" t="s">
        <v>255</v>
      </c>
      <c r="M727" s="49" t="s">
        <v>255</v>
      </c>
      <c r="N727" s="49" t="s">
        <v>3762</v>
      </c>
    </row>
    <row r="728" spans="1:14" ht="15" customHeight="1" x14ac:dyDescent="0.25">
      <c r="A728" s="49">
        <v>727</v>
      </c>
      <c r="B728" s="62">
        <v>43868.541215277779</v>
      </c>
      <c r="C728" s="49" t="s">
        <v>184</v>
      </c>
      <c r="D728" s="49" t="s">
        <v>1262</v>
      </c>
      <c r="E728" s="49" t="s">
        <v>1321</v>
      </c>
      <c r="F728" s="49" t="s">
        <v>1635</v>
      </c>
      <c r="G728" s="49" t="s">
        <v>2873</v>
      </c>
      <c r="H728" s="49" t="e">
        <v>#VALUE!</v>
      </c>
      <c r="I728" s="49">
        <v>0</v>
      </c>
      <c r="J728" s="49" t="s">
        <v>82</v>
      </c>
      <c r="K728" s="276">
        <v>43868</v>
      </c>
      <c r="L728" s="49" t="s">
        <v>255</v>
      </c>
      <c r="M728" s="49" t="s">
        <v>3658</v>
      </c>
      <c r="N728" s="49" t="s">
        <v>3762</v>
      </c>
    </row>
    <row r="729" spans="1:14" ht="15" customHeight="1" x14ac:dyDescent="0.25">
      <c r="A729" s="49">
        <v>728</v>
      </c>
      <c r="B729" s="62">
        <v>43868.542986111112</v>
      </c>
      <c r="C729" s="49" t="s">
        <v>163</v>
      </c>
      <c r="D729" s="49" t="s">
        <v>687</v>
      </c>
      <c r="E729" s="49" t="s">
        <v>1636</v>
      </c>
      <c r="F729" s="49" t="s">
        <v>1637</v>
      </c>
      <c r="G729" s="49" t="s">
        <v>2874</v>
      </c>
      <c r="H729" s="49" t="e">
        <v>#VALUE!</v>
      </c>
      <c r="I729" s="49">
        <v>0</v>
      </c>
      <c r="J729" s="49" t="s">
        <v>82</v>
      </c>
      <c r="K729" s="276">
        <v>43868</v>
      </c>
      <c r="L729" s="49" t="s">
        <v>255</v>
      </c>
      <c r="M729" s="49" t="s">
        <v>255</v>
      </c>
      <c r="N729" s="49" t="s">
        <v>3762</v>
      </c>
    </row>
    <row r="730" spans="1:14" ht="15" customHeight="1" x14ac:dyDescent="0.25">
      <c r="A730" s="49">
        <v>729</v>
      </c>
      <c r="B730" s="62">
        <v>43868.543530092589</v>
      </c>
      <c r="C730" s="49" t="s">
        <v>288</v>
      </c>
      <c r="D730" s="49" t="s">
        <v>240</v>
      </c>
      <c r="E730" s="49" t="s">
        <v>695</v>
      </c>
      <c r="F730" s="49" t="s">
        <v>1538</v>
      </c>
      <c r="G730" s="49" t="s">
        <v>2875</v>
      </c>
      <c r="H730" s="49" t="e">
        <v>#VALUE!</v>
      </c>
      <c r="I730" s="49">
        <v>0</v>
      </c>
      <c r="J730" s="49" t="s">
        <v>278</v>
      </c>
      <c r="K730" s="276">
        <v>43868</v>
      </c>
      <c r="L730" s="49" t="s">
        <v>255</v>
      </c>
      <c r="M730" s="49" t="s">
        <v>3675</v>
      </c>
      <c r="N730" s="49" t="s">
        <v>3762</v>
      </c>
    </row>
    <row r="731" spans="1:14" ht="15" customHeight="1" x14ac:dyDescent="0.25">
      <c r="A731" s="49">
        <v>730</v>
      </c>
      <c r="B731" s="62">
        <v>43868.545011574075</v>
      </c>
      <c r="C731" s="49" t="s">
        <v>182</v>
      </c>
      <c r="D731" s="49" t="s">
        <v>1240</v>
      </c>
      <c r="E731" s="49" t="s">
        <v>695</v>
      </c>
      <c r="F731" s="49" t="s">
        <v>1596</v>
      </c>
      <c r="G731" s="49" t="s">
        <v>2876</v>
      </c>
      <c r="H731" s="49" t="e">
        <v>#VALUE!</v>
      </c>
      <c r="I731" s="49">
        <v>0</v>
      </c>
      <c r="J731" s="49" t="s">
        <v>82</v>
      </c>
      <c r="K731" s="276">
        <v>43868</v>
      </c>
      <c r="L731" s="49" t="s">
        <v>255</v>
      </c>
      <c r="M731" s="49" t="s">
        <v>3645</v>
      </c>
      <c r="N731" s="49" t="s">
        <v>3762</v>
      </c>
    </row>
    <row r="732" spans="1:14" ht="15" customHeight="1" x14ac:dyDescent="0.25">
      <c r="A732" s="49">
        <v>731</v>
      </c>
      <c r="B732" s="62">
        <v>43868.546180555553</v>
      </c>
      <c r="C732" s="49" t="s">
        <v>274</v>
      </c>
      <c r="D732" s="49" t="s">
        <v>1630</v>
      </c>
      <c r="E732" s="49" t="s">
        <v>1631</v>
      </c>
      <c r="F732" s="49" t="s">
        <v>1638</v>
      </c>
      <c r="G732" s="49" t="s">
        <v>2877</v>
      </c>
      <c r="H732" s="49" t="e">
        <v>#VALUE!</v>
      </c>
      <c r="I732" s="49">
        <v>0</v>
      </c>
      <c r="J732" s="49" t="s">
        <v>82</v>
      </c>
      <c r="K732" s="276">
        <v>43868</v>
      </c>
      <c r="L732" s="49" t="s">
        <v>255</v>
      </c>
      <c r="M732" s="49" t="s">
        <v>3693</v>
      </c>
      <c r="N732" s="49" t="s">
        <v>3762</v>
      </c>
    </row>
    <row r="733" spans="1:14" ht="15" customHeight="1" x14ac:dyDescent="0.25">
      <c r="A733" s="49">
        <v>732</v>
      </c>
      <c r="B733" s="62">
        <v>43868.553668981483</v>
      </c>
      <c r="C733" s="49" t="s">
        <v>163</v>
      </c>
      <c r="D733" s="49" t="s">
        <v>695</v>
      </c>
      <c r="F733" s="49" t="s">
        <v>1637</v>
      </c>
      <c r="G733" s="49" t="s">
        <v>2878</v>
      </c>
      <c r="H733" s="49" t="e">
        <v>#VALUE!</v>
      </c>
      <c r="I733" s="49">
        <v>0</v>
      </c>
      <c r="J733" s="49" t="s">
        <v>82</v>
      </c>
      <c r="K733" s="276">
        <v>43868</v>
      </c>
      <c r="L733" s="49" t="s">
        <v>255</v>
      </c>
      <c r="M733" s="49" t="s">
        <v>255</v>
      </c>
      <c r="N733" s="49" t="s">
        <v>3762</v>
      </c>
    </row>
    <row r="734" spans="1:14" ht="15" customHeight="1" x14ac:dyDescent="0.25">
      <c r="A734" s="49">
        <v>733</v>
      </c>
      <c r="B734" s="62">
        <v>43868.576168981483</v>
      </c>
      <c r="C734" s="49" t="s">
        <v>175</v>
      </c>
      <c r="D734" s="49" t="s">
        <v>1240</v>
      </c>
      <c r="E734" s="49" t="s">
        <v>817</v>
      </c>
      <c r="F734" s="49" t="s">
        <v>1640</v>
      </c>
      <c r="G734" s="49" t="s">
        <v>2879</v>
      </c>
      <c r="H734" s="49" t="s">
        <v>3422</v>
      </c>
      <c r="I734" s="49">
        <v>5</v>
      </c>
      <c r="J734" s="49" t="s">
        <v>82</v>
      </c>
      <c r="K734" s="276">
        <v>43868</v>
      </c>
      <c r="L734" s="49" t="s">
        <v>3528</v>
      </c>
      <c r="M734" s="49" t="s">
        <v>3645</v>
      </c>
      <c r="N734" s="49" t="s">
        <v>3762</v>
      </c>
    </row>
    <row r="735" spans="1:14" ht="15" customHeight="1" x14ac:dyDescent="0.25">
      <c r="A735" s="49">
        <v>734</v>
      </c>
      <c r="B735" s="62">
        <v>43868.577291666668</v>
      </c>
      <c r="C735" s="49" t="s">
        <v>493</v>
      </c>
      <c r="D735" s="49" t="s">
        <v>1469</v>
      </c>
      <c r="E735" s="49" t="s">
        <v>695</v>
      </c>
      <c r="F735" s="49" t="s">
        <v>1641</v>
      </c>
      <c r="H735" s="49" t="e">
        <v>#VALUE!</v>
      </c>
      <c r="I735" s="49">
        <v>0</v>
      </c>
      <c r="J735" s="49" t="s">
        <v>278</v>
      </c>
      <c r="K735" s="276">
        <v>43868</v>
      </c>
      <c r="L735" s="49" t="s">
        <v>255</v>
      </c>
      <c r="M735" s="49" t="s">
        <v>255</v>
      </c>
      <c r="N735" s="49" t="s">
        <v>3762</v>
      </c>
    </row>
    <row r="736" spans="1:14" ht="15" customHeight="1" x14ac:dyDescent="0.25">
      <c r="A736" s="49">
        <v>735</v>
      </c>
      <c r="B736" s="62">
        <v>43868.579270833332</v>
      </c>
      <c r="C736" s="49" t="s">
        <v>187</v>
      </c>
      <c r="D736" s="49" t="s">
        <v>355</v>
      </c>
      <c r="E736" s="49" t="s">
        <v>695</v>
      </c>
      <c r="F736" s="49" t="s">
        <v>1642</v>
      </c>
      <c r="G736" s="49" t="s">
        <v>2880</v>
      </c>
      <c r="H736" s="49" t="s">
        <v>3369</v>
      </c>
      <c r="I736" s="49">
        <v>2.5</v>
      </c>
      <c r="J736" s="49" t="s">
        <v>82</v>
      </c>
      <c r="K736" s="276">
        <v>43868</v>
      </c>
      <c r="L736" s="49" t="s">
        <v>3493</v>
      </c>
      <c r="M736" s="49" t="s">
        <v>3593</v>
      </c>
      <c r="N736" s="49" t="s">
        <v>3762</v>
      </c>
    </row>
    <row r="737" spans="1:14" ht="15" customHeight="1" x14ac:dyDescent="0.25">
      <c r="A737" s="49">
        <v>736</v>
      </c>
      <c r="B737" s="62">
        <v>43868.582488425927</v>
      </c>
      <c r="C737" s="49" t="s">
        <v>279</v>
      </c>
      <c r="D737" s="49" t="s">
        <v>1634</v>
      </c>
      <c r="E737" s="49" t="s">
        <v>1436</v>
      </c>
      <c r="F737" s="49" t="s">
        <v>1515</v>
      </c>
      <c r="G737" s="49" t="s">
        <v>2881</v>
      </c>
      <c r="H737" s="49" t="e">
        <v>#VALUE!</v>
      </c>
      <c r="I737" s="49">
        <v>0</v>
      </c>
      <c r="J737" s="49" t="s">
        <v>278</v>
      </c>
      <c r="K737" s="276">
        <v>43868</v>
      </c>
      <c r="L737" s="49" t="s">
        <v>255</v>
      </c>
      <c r="M737" s="49" t="s">
        <v>255</v>
      </c>
      <c r="N737" s="49" t="s">
        <v>3762</v>
      </c>
    </row>
    <row r="738" spans="1:14" ht="15" customHeight="1" x14ac:dyDescent="0.25">
      <c r="A738" s="49">
        <v>737</v>
      </c>
      <c r="B738" s="62">
        <v>43868.587337962963</v>
      </c>
      <c r="C738" s="49" t="s">
        <v>274</v>
      </c>
      <c r="D738" s="49" t="s">
        <v>1630</v>
      </c>
      <c r="E738" s="49" t="s">
        <v>1643</v>
      </c>
      <c r="F738" s="49" t="s">
        <v>1638</v>
      </c>
      <c r="G738" s="49" t="s">
        <v>2882</v>
      </c>
      <c r="H738" s="49" t="e">
        <v>#VALUE!</v>
      </c>
      <c r="I738" s="49">
        <v>0</v>
      </c>
      <c r="J738" s="49" t="s">
        <v>82</v>
      </c>
      <c r="K738" s="276">
        <v>43868</v>
      </c>
      <c r="L738" s="49" t="s">
        <v>255</v>
      </c>
      <c r="M738" s="49" t="s">
        <v>3693</v>
      </c>
      <c r="N738" s="49" t="s">
        <v>3762</v>
      </c>
    </row>
    <row r="739" spans="1:14" ht="15" customHeight="1" x14ac:dyDescent="0.25">
      <c r="A739" s="49">
        <v>738</v>
      </c>
      <c r="B739" s="62">
        <v>43868.59269675926</v>
      </c>
      <c r="C739" s="49" t="s">
        <v>274</v>
      </c>
      <c r="D739" s="49" t="s">
        <v>1609</v>
      </c>
      <c r="E739" s="49" t="s">
        <v>695</v>
      </c>
      <c r="F739" s="49" t="s">
        <v>1644</v>
      </c>
      <c r="G739" s="49" t="s">
        <v>2883</v>
      </c>
      <c r="H739" s="49" t="e">
        <v>#VALUE!</v>
      </c>
      <c r="I739" s="49">
        <v>0</v>
      </c>
      <c r="J739" s="49" t="s">
        <v>82</v>
      </c>
      <c r="K739" s="276">
        <v>43868</v>
      </c>
      <c r="L739" s="49" t="s">
        <v>255</v>
      </c>
      <c r="M739" s="49" t="s">
        <v>3690</v>
      </c>
      <c r="N739" s="49" t="s">
        <v>3762</v>
      </c>
    </row>
    <row r="740" spans="1:14" ht="15" customHeight="1" x14ac:dyDescent="0.25">
      <c r="A740" s="49">
        <v>739</v>
      </c>
      <c r="B740" s="62">
        <v>43868.601215277777</v>
      </c>
      <c r="C740" s="49" t="s">
        <v>284</v>
      </c>
      <c r="D740" s="49" t="s">
        <v>1495</v>
      </c>
      <c r="E740" s="49" t="s">
        <v>695</v>
      </c>
      <c r="F740" s="49" t="s">
        <v>1567</v>
      </c>
      <c r="G740" s="49" t="s">
        <v>2884</v>
      </c>
      <c r="H740" s="49" t="e">
        <v>#VALUE!</v>
      </c>
      <c r="I740" s="49">
        <v>0</v>
      </c>
      <c r="J740" s="49" t="s">
        <v>278</v>
      </c>
      <c r="K740" s="276">
        <v>43868</v>
      </c>
      <c r="L740" s="49" t="s">
        <v>255</v>
      </c>
      <c r="M740" s="49" t="s">
        <v>3679</v>
      </c>
      <c r="N740" s="49" t="s">
        <v>3762</v>
      </c>
    </row>
    <row r="741" spans="1:14" ht="15" customHeight="1" x14ac:dyDescent="0.25">
      <c r="A741" s="49">
        <v>740</v>
      </c>
      <c r="B741" s="62">
        <v>43868.601597222223</v>
      </c>
      <c r="C741" s="49" t="s">
        <v>331</v>
      </c>
      <c r="D741" s="49" t="s">
        <v>1280</v>
      </c>
      <c r="E741" s="49" t="s">
        <v>695</v>
      </c>
      <c r="F741" s="49" t="s">
        <v>1645</v>
      </c>
      <c r="H741" s="49" t="e">
        <v>#VALUE!</v>
      </c>
      <c r="I741" s="49">
        <v>0</v>
      </c>
      <c r="J741" s="49" t="s">
        <v>278</v>
      </c>
      <c r="K741" s="276">
        <v>43868</v>
      </c>
      <c r="L741" s="49" t="s">
        <v>255</v>
      </c>
      <c r="M741" s="49" t="s">
        <v>255</v>
      </c>
      <c r="N741" s="49" t="s">
        <v>3762</v>
      </c>
    </row>
    <row r="742" spans="1:14" ht="15" customHeight="1" x14ac:dyDescent="0.25">
      <c r="A742" s="49">
        <v>741</v>
      </c>
      <c r="B742" s="62">
        <v>43868.603703703702</v>
      </c>
      <c r="C742" s="49" t="s">
        <v>274</v>
      </c>
      <c r="D742" s="49" t="s">
        <v>619</v>
      </c>
      <c r="E742" s="49" t="s">
        <v>695</v>
      </c>
      <c r="F742" s="49" t="s">
        <v>1646</v>
      </c>
      <c r="G742" s="49" t="s">
        <v>2885</v>
      </c>
      <c r="H742" s="49" t="e">
        <v>#VALUE!</v>
      </c>
      <c r="I742" s="49">
        <v>0</v>
      </c>
      <c r="J742" s="49" t="s">
        <v>82</v>
      </c>
      <c r="K742" s="276">
        <v>43868</v>
      </c>
      <c r="L742" s="49" t="s">
        <v>255</v>
      </c>
      <c r="M742" s="49" t="s">
        <v>3694</v>
      </c>
      <c r="N742" s="49" t="s">
        <v>3762</v>
      </c>
    </row>
    <row r="743" spans="1:14" ht="15" customHeight="1" x14ac:dyDescent="0.25">
      <c r="A743" s="49">
        <v>742</v>
      </c>
      <c r="B743" s="62">
        <v>43868.608726851853</v>
      </c>
      <c r="C743" s="49" t="s">
        <v>178</v>
      </c>
      <c r="D743" s="49" t="s">
        <v>868</v>
      </c>
      <c r="E743" s="49" t="s">
        <v>1639</v>
      </c>
      <c r="F743" s="49" t="s">
        <v>1647</v>
      </c>
      <c r="G743" s="49" t="s">
        <v>2886</v>
      </c>
      <c r="H743" s="49" t="e">
        <v>#VALUE!</v>
      </c>
      <c r="I743" s="49">
        <v>0</v>
      </c>
      <c r="J743" s="49" t="s">
        <v>82</v>
      </c>
      <c r="K743" s="276">
        <v>43868</v>
      </c>
      <c r="L743" s="49" t="s">
        <v>255</v>
      </c>
      <c r="M743" s="49" t="s">
        <v>3604</v>
      </c>
      <c r="N743" s="49" t="s">
        <v>3762</v>
      </c>
    </row>
    <row r="744" spans="1:14" ht="15" customHeight="1" x14ac:dyDescent="0.25">
      <c r="A744" s="49">
        <v>743</v>
      </c>
      <c r="B744" s="62">
        <v>43868.628692129627</v>
      </c>
      <c r="C744" s="49" t="s">
        <v>299</v>
      </c>
      <c r="D744" s="49" t="s">
        <v>1363</v>
      </c>
      <c r="E744" s="49" t="s">
        <v>1648</v>
      </c>
      <c r="F744" s="49" t="s">
        <v>1649</v>
      </c>
      <c r="G744" s="49" t="s">
        <v>2887</v>
      </c>
      <c r="H744" s="49" t="e">
        <v>#VALUE!</v>
      </c>
      <c r="I744" s="49">
        <v>0</v>
      </c>
      <c r="J744" s="49" t="s">
        <v>278</v>
      </c>
      <c r="K744" s="276">
        <v>43868</v>
      </c>
      <c r="L744" s="49" t="s">
        <v>255</v>
      </c>
      <c r="M744" s="49" t="s">
        <v>255</v>
      </c>
      <c r="N744" s="49" t="s">
        <v>3762</v>
      </c>
    </row>
    <row r="745" spans="1:14" ht="15" customHeight="1" x14ac:dyDescent="0.25">
      <c r="A745" s="49">
        <v>744</v>
      </c>
      <c r="B745" s="62">
        <v>43868.638726851852</v>
      </c>
      <c r="C745" s="49" t="s">
        <v>289</v>
      </c>
      <c r="D745" s="49" t="s">
        <v>865</v>
      </c>
      <c r="E745" s="49" t="s">
        <v>866</v>
      </c>
      <c r="F745" s="49" t="s">
        <v>1649</v>
      </c>
      <c r="G745" s="49" t="s">
        <v>2888</v>
      </c>
      <c r="H745" s="49" t="e">
        <v>#VALUE!</v>
      </c>
      <c r="I745" s="49">
        <v>0</v>
      </c>
      <c r="J745" s="49" t="s">
        <v>278</v>
      </c>
      <c r="K745" s="276">
        <v>43868</v>
      </c>
      <c r="L745" s="49" t="s">
        <v>255</v>
      </c>
      <c r="M745" s="49" t="s">
        <v>255</v>
      </c>
      <c r="N745" s="49" t="s">
        <v>3762</v>
      </c>
    </row>
    <row r="746" spans="1:14" ht="15" customHeight="1" x14ac:dyDescent="0.25">
      <c r="A746" s="49">
        <v>745</v>
      </c>
      <c r="B746" s="62">
        <v>43868.644652777781</v>
      </c>
      <c r="C746" s="49" t="s">
        <v>187</v>
      </c>
      <c r="D746" s="49" t="s">
        <v>1630</v>
      </c>
      <c r="E746" s="49" t="s">
        <v>1651</v>
      </c>
      <c r="F746" s="49" t="s">
        <v>1638</v>
      </c>
      <c r="G746" s="49" t="s">
        <v>2889</v>
      </c>
      <c r="H746" s="49" t="e">
        <v>#VALUE!</v>
      </c>
      <c r="I746" s="49">
        <v>0</v>
      </c>
      <c r="J746" s="49" t="s">
        <v>82</v>
      </c>
      <c r="K746" s="276">
        <v>43868</v>
      </c>
      <c r="L746" s="49" t="s">
        <v>255</v>
      </c>
      <c r="M746" s="49" t="s">
        <v>3693</v>
      </c>
      <c r="N746" s="49" t="s">
        <v>3762</v>
      </c>
    </row>
    <row r="747" spans="1:14" ht="15" customHeight="1" x14ac:dyDescent="0.25">
      <c r="A747" s="49">
        <v>746</v>
      </c>
      <c r="B747" s="62">
        <v>43868.64576388889</v>
      </c>
      <c r="C747" s="49" t="s">
        <v>284</v>
      </c>
      <c r="D747" s="49" t="s">
        <v>618</v>
      </c>
      <c r="E747" s="49" t="s">
        <v>695</v>
      </c>
      <c r="F747" s="49" t="s">
        <v>1633</v>
      </c>
      <c r="G747" s="49" t="s">
        <v>2890</v>
      </c>
      <c r="H747" s="49" t="e">
        <v>#VALUE!</v>
      </c>
      <c r="I747" s="49">
        <v>0</v>
      </c>
      <c r="J747" s="49" t="s">
        <v>278</v>
      </c>
      <c r="K747" s="276">
        <v>43868</v>
      </c>
      <c r="L747" s="49" t="s">
        <v>255</v>
      </c>
      <c r="M747" s="49" t="s">
        <v>3692</v>
      </c>
      <c r="N747" s="49" t="s">
        <v>3762</v>
      </c>
    </row>
    <row r="748" spans="1:14" ht="15" customHeight="1" x14ac:dyDescent="0.25">
      <c r="A748" s="49">
        <v>747</v>
      </c>
      <c r="B748" s="62">
        <v>43868.669120370374</v>
      </c>
      <c r="C748" s="49" t="s">
        <v>200</v>
      </c>
      <c r="D748" s="49" t="s">
        <v>1576</v>
      </c>
      <c r="E748" s="49" t="s">
        <v>695</v>
      </c>
      <c r="F748" s="49" t="s">
        <v>1652</v>
      </c>
      <c r="G748" s="49" t="s">
        <v>2891</v>
      </c>
      <c r="H748" s="49" t="s">
        <v>3449</v>
      </c>
      <c r="I748" s="49">
        <v>3</v>
      </c>
      <c r="J748" s="49" t="s">
        <v>82</v>
      </c>
      <c r="K748" s="276">
        <v>43868</v>
      </c>
      <c r="L748" s="49" t="s">
        <v>3544</v>
      </c>
      <c r="M748" s="49" t="s">
        <v>3687</v>
      </c>
      <c r="N748" s="49" t="s">
        <v>3762</v>
      </c>
    </row>
    <row r="749" spans="1:14" ht="15" customHeight="1" x14ac:dyDescent="0.25">
      <c r="A749" s="49">
        <v>748</v>
      </c>
      <c r="B749" s="62">
        <v>43868.6796875</v>
      </c>
      <c r="C749" s="49" t="s">
        <v>274</v>
      </c>
      <c r="D749" s="49" t="s">
        <v>619</v>
      </c>
      <c r="E749" s="49" t="s">
        <v>695</v>
      </c>
      <c r="F749" s="49" t="s">
        <v>1654</v>
      </c>
      <c r="G749" s="49" t="s">
        <v>2892</v>
      </c>
      <c r="H749" s="49" t="e">
        <v>#VALUE!</v>
      </c>
      <c r="I749" s="49">
        <v>0</v>
      </c>
      <c r="J749" s="49" t="s">
        <v>82</v>
      </c>
      <c r="K749" s="276">
        <v>43868</v>
      </c>
      <c r="L749" s="49" t="s">
        <v>255</v>
      </c>
      <c r="M749" s="49" t="s">
        <v>3694</v>
      </c>
      <c r="N749" s="49" t="s">
        <v>3762</v>
      </c>
    </row>
    <row r="750" spans="1:14" ht="15" customHeight="1" x14ac:dyDescent="0.25">
      <c r="A750" s="49">
        <v>749</v>
      </c>
      <c r="B750" s="62">
        <v>43868.707951388889</v>
      </c>
      <c r="C750" s="49" t="s">
        <v>165</v>
      </c>
      <c r="D750" s="49" t="s">
        <v>648</v>
      </c>
      <c r="E750" s="49" t="s">
        <v>695</v>
      </c>
      <c r="F750" s="49" t="s">
        <v>1655</v>
      </c>
      <c r="G750" s="49" t="s">
        <v>2893</v>
      </c>
      <c r="H750" s="49" t="s">
        <v>3450</v>
      </c>
      <c r="I750" s="49">
        <v>5.5</v>
      </c>
      <c r="J750" s="49" t="s">
        <v>82</v>
      </c>
      <c r="K750" s="276">
        <v>43868</v>
      </c>
      <c r="L750" s="49" t="s">
        <v>264</v>
      </c>
      <c r="M750" s="49" t="s">
        <v>3689</v>
      </c>
      <c r="N750" s="49" t="s">
        <v>3762</v>
      </c>
    </row>
    <row r="751" spans="1:14" ht="15" customHeight="1" x14ac:dyDescent="0.25">
      <c r="A751" s="49">
        <v>750</v>
      </c>
      <c r="B751" s="62">
        <v>43868.711562500001</v>
      </c>
      <c r="C751" s="49" t="s">
        <v>184</v>
      </c>
      <c r="D751" s="49" t="s">
        <v>639</v>
      </c>
      <c r="E751" s="49" t="s">
        <v>695</v>
      </c>
      <c r="F751" s="49" t="s">
        <v>1656</v>
      </c>
      <c r="G751" s="49" t="s">
        <v>2894</v>
      </c>
      <c r="H751" s="49" t="s">
        <v>3451</v>
      </c>
      <c r="I751" s="49">
        <v>3</v>
      </c>
      <c r="J751" s="49" t="s">
        <v>82</v>
      </c>
      <c r="K751" s="276">
        <v>43868</v>
      </c>
      <c r="L751" s="49" t="s">
        <v>3545</v>
      </c>
      <c r="M751" s="49" t="s">
        <v>3681</v>
      </c>
      <c r="N751" s="49" t="s">
        <v>3762</v>
      </c>
    </row>
    <row r="752" spans="1:14" ht="15" customHeight="1" x14ac:dyDescent="0.25">
      <c r="A752" s="49">
        <v>751</v>
      </c>
      <c r="B752" s="62">
        <v>43868.718159722222</v>
      </c>
      <c r="C752" s="49" t="s">
        <v>261</v>
      </c>
      <c r="D752" s="49" t="s">
        <v>617</v>
      </c>
      <c r="E752" s="49" t="s">
        <v>1657</v>
      </c>
      <c r="F752" s="49" t="s">
        <v>1628</v>
      </c>
      <c r="G752" s="49" t="s">
        <v>2895</v>
      </c>
      <c r="H752" s="49" t="e">
        <v>#VALUE!</v>
      </c>
      <c r="I752" s="49">
        <v>0</v>
      </c>
      <c r="J752" s="49" t="s">
        <v>254</v>
      </c>
      <c r="K752" s="276">
        <v>43868</v>
      </c>
      <c r="L752" s="49" t="s">
        <v>255</v>
      </c>
      <c r="M752" s="49" t="s">
        <v>3625</v>
      </c>
      <c r="N752" s="49" t="s">
        <v>3762</v>
      </c>
    </row>
    <row r="753" spans="1:14" ht="15" customHeight="1" x14ac:dyDescent="0.25">
      <c r="A753" s="49">
        <v>752</v>
      </c>
      <c r="B753" s="62">
        <v>43868.718229166669</v>
      </c>
      <c r="C753" s="49" t="s">
        <v>296</v>
      </c>
      <c r="D753" s="49" t="s">
        <v>1570</v>
      </c>
      <c r="E753" s="49" t="s">
        <v>695</v>
      </c>
      <c r="F753" s="49" t="s">
        <v>1658</v>
      </c>
      <c r="G753" s="49" t="s">
        <v>2896</v>
      </c>
      <c r="H753" s="49" t="e">
        <v>#VALUE!</v>
      </c>
      <c r="I753" s="49">
        <v>0</v>
      </c>
      <c r="J753" s="49" t="s">
        <v>254</v>
      </c>
      <c r="K753" s="276">
        <v>43868</v>
      </c>
      <c r="L753" s="49" t="s">
        <v>255</v>
      </c>
      <c r="M753" s="49" t="s">
        <v>255</v>
      </c>
      <c r="N753" s="49" t="s">
        <v>3762</v>
      </c>
    </row>
    <row r="754" spans="1:14" ht="15" customHeight="1" x14ac:dyDescent="0.25">
      <c r="A754" s="49">
        <v>753</v>
      </c>
      <c r="B754" s="62">
        <v>43868.721620370372</v>
      </c>
      <c r="C754" s="49" t="s">
        <v>323</v>
      </c>
      <c r="D754" s="49" t="s">
        <v>978</v>
      </c>
      <c r="E754" s="49" t="s">
        <v>695</v>
      </c>
      <c r="F754" s="49" t="s">
        <v>1243</v>
      </c>
      <c r="G754" s="49" t="s">
        <v>2897</v>
      </c>
      <c r="H754" s="49" t="e">
        <v>#VALUE!</v>
      </c>
      <c r="I754" s="49">
        <v>0</v>
      </c>
      <c r="J754" s="49" t="s">
        <v>254</v>
      </c>
      <c r="K754" s="276">
        <v>43868</v>
      </c>
      <c r="L754" s="49" t="s">
        <v>255</v>
      </c>
      <c r="M754" s="49" t="s">
        <v>3621</v>
      </c>
      <c r="N754" s="49" t="s">
        <v>3762</v>
      </c>
    </row>
    <row r="755" spans="1:14" ht="15" customHeight="1" x14ac:dyDescent="0.25">
      <c r="A755" s="49">
        <v>754</v>
      </c>
      <c r="B755" s="62">
        <v>43868.722361111111</v>
      </c>
      <c r="C755" s="49" t="s">
        <v>275</v>
      </c>
      <c r="D755" s="49" t="s">
        <v>1413</v>
      </c>
      <c r="E755" s="49" t="s">
        <v>1537</v>
      </c>
      <c r="F755" s="49" t="s">
        <v>1659</v>
      </c>
      <c r="G755" s="49" t="s">
        <v>2898</v>
      </c>
      <c r="H755" s="49" t="s">
        <v>3440</v>
      </c>
      <c r="I755" s="49">
        <v>5</v>
      </c>
      <c r="J755" s="49" t="s">
        <v>82</v>
      </c>
      <c r="K755" s="276">
        <v>43868</v>
      </c>
      <c r="L755" s="49" t="s">
        <v>3539</v>
      </c>
      <c r="M755" s="49" t="s">
        <v>3653</v>
      </c>
      <c r="N755" s="49" t="s">
        <v>3762</v>
      </c>
    </row>
    <row r="756" spans="1:14" ht="15" customHeight="1" x14ac:dyDescent="0.25">
      <c r="A756" s="49">
        <v>755</v>
      </c>
      <c r="B756" s="62">
        <v>43868.72384259259</v>
      </c>
      <c r="C756" s="49" t="s">
        <v>210</v>
      </c>
      <c r="D756" s="49" t="s">
        <v>611</v>
      </c>
      <c r="E756" s="49" t="s">
        <v>695</v>
      </c>
      <c r="F756" s="49" t="s">
        <v>1660</v>
      </c>
      <c r="H756" s="49" t="e">
        <v>#VALUE!</v>
      </c>
      <c r="I756" s="49">
        <v>0</v>
      </c>
      <c r="J756" s="49" t="s">
        <v>82</v>
      </c>
      <c r="K756" s="276">
        <v>43868</v>
      </c>
      <c r="L756" s="49" t="s">
        <v>255</v>
      </c>
      <c r="M756" s="49" t="s">
        <v>255</v>
      </c>
      <c r="N756" s="49" t="s">
        <v>3762</v>
      </c>
    </row>
    <row r="757" spans="1:14" ht="15" customHeight="1" x14ac:dyDescent="0.25">
      <c r="A757" s="49">
        <v>756</v>
      </c>
      <c r="B757" s="62">
        <v>43868.726944444446</v>
      </c>
      <c r="C757" s="49" t="s">
        <v>323</v>
      </c>
      <c r="D757" s="49" t="s">
        <v>934</v>
      </c>
      <c r="E757" s="49" t="s">
        <v>838</v>
      </c>
      <c r="F757" s="49" t="s">
        <v>1560</v>
      </c>
      <c r="G757" s="49" t="s">
        <v>2899</v>
      </c>
      <c r="H757" s="49" t="e">
        <v>#VALUE!</v>
      </c>
      <c r="I757" s="49">
        <v>0</v>
      </c>
      <c r="J757" s="49" t="s">
        <v>254</v>
      </c>
      <c r="K757" s="276">
        <v>43868</v>
      </c>
      <c r="L757" s="49" t="s">
        <v>255</v>
      </c>
      <c r="M757" s="49" t="s">
        <v>3684</v>
      </c>
      <c r="N757" s="49" t="s">
        <v>3762</v>
      </c>
    </row>
    <row r="758" spans="1:14" ht="15" customHeight="1" x14ac:dyDescent="0.25">
      <c r="A758" s="49">
        <v>757</v>
      </c>
      <c r="B758" s="62">
        <v>43868.73028935185</v>
      </c>
      <c r="C758" s="49" t="s">
        <v>296</v>
      </c>
      <c r="D758" s="49" t="s">
        <v>1570</v>
      </c>
      <c r="E758" s="49" t="s">
        <v>695</v>
      </c>
      <c r="F758" s="49" t="s">
        <v>1658</v>
      </c>
      <c r="G758" s="49" t="s">
        <v>2900</v>
      </c>
      <c r="H758" s="49" t="e">
        <v>#VALUE!</v>
      </c>
      <c r="I758" s="49">
        <v>0</v>
      </c>
      <c r="J758" s="49" t="s">
        <v>254</v>
      </c>
      <c r="K758" s="276">
        <v>43868</v>
      </c>
      <c r="L758" s="49" t="s">
        <v>255</v>
      </c>
      <c r="M758" s="49" t="s">
        <v>255</v>
      </c>
      <c r="N758" s="49" t="s">
        <v>3762</v>
      </c>
    </row>
    <row r="759" spans="1:14" ht="15" customHeight="1" x14ac:dyDescent="0.25">
      <c r="A759" s="49">
        <v>758</v>
      </c>
      <c r="B759" s="62">
        <v>43868.730162037034</v>
      </c>
      <c r="C759" s="49" t="s">
        <v>279</v>
      </c>
      <c r="D759" s="49" t="s">
        <v>1634</v>
      </c>
      <c r="E759" s="49" t="s">
        <v>695</v>
      </c>
      <c r="F759" s="49" t="s">
        <v>1661</v>
      </c>
      <c r="G759" s="49" t="s">
        <v>2901</v>
      </c>
      <c r="H759" s="49" t="s">
        <v>3452</v>
      </c>
      <c r="I759" s="49">
        <v>8</v>
      </c>
      <c r="J759" s="49" t="s">
        <v>278</v>
      </c>
      <c r="K759" s="276">
        <v>43868</v>
      </c>
      <c r="L759" s="49" t="s">
        <v>3546</v>
      </c>
      <c r="M759" s="49" t="s">
        <v>3695</v>
      </c>
      <c r="N759" s="49" t="s">
        <v>3762</v>
      </c>
    </row>
    <row r="760" spans="1:14" ht="15" customHeight="1" x14ac:dyDescent="0.25">
      <c r="A760" s="49">
        <v>759</v>
      </c>
      <c r="B760" s="62">
        <v>43868.730937499997</v>
      </c>
      <c r="C760" s="49" t="s">
        <v>274</v>
      </c>
      <c r="D760" s="49" t="s">
        <v>629</v>
      </c>
      <c r="E760" s="49" t="s">
        <v>695</v>
      </c>
      <c r="F760" s="49" t="s">
        <v>1662</v>
      </c>
      <c r="G760" s="49" t="s">
        <v>2902</v>
      </c>
      <c r="H760" s="49" t="e">
        <v>#VALUE!</v>
      </c>
      <c r="I760" s="49">
        <v>0</v>
      </c>
      <c r="J760" s="49" t="s">
        <v>82</v>
      </c>
      <c r="K760" s="276">
        <v>43868</v>
      </c>
      <c r="L760" s="49" t="s">
        <v>255</v>
      </c>
      <c r="M760" s="49" t="s">
        <v>255</v>
      </c>
      <c r="N760" s="49" t="s">
        <v>3762</v>
      </c>
    </row>
    <row r="761" spans="1:14" ht="15" customHeight="1" x14ac:dyDescent="0.25">
      <c r="A761" s="49">
        <v>760</v>
      </c>
      <c r="B761" s="62">
        <v>43868.731828703705</v>
      </c>
      <c r="C761" s="49" t="s">
        <v>274</v>
      </c>
      <c r="D761" s="49" t="s">
        <v>1663</v>
      </c>
      <c r="E761" s="49" t="s">
        <v>695</v>
      </c>
      <c r="F761" s="49" t="s">
        <v>1664</v>
      </c>
      <c r="G761" s="49" t="s">
        <v>2903</v>
      </c>
      <c r="H761" s="49" t="e">
        <v>#VALUE!</v>
      </c>
      <c r="I761" s="49">
        <v>0</v>
      </c>
      <c r="J761" s="49" t="s">
        <v>82</v>
      </c>
      <c r="K761" s="276">
        <v>43868</v>
      </c>
      <c r="L761" s="49" t="s">
        <v>255</v>
      </c>
      <c r="M761" s="49" t="s">
        <v>255</v>
      </c>
      <c r="N761" s="49" t="s">
        <v>3762</v>
      </c>
    </row>
    <row r="762" spans="1:14" ht="15" customHeight="1" x14ac:dyDescent="0.25">
      <c r="A762" s="49">
        <v>761</v>
      </c>
      <c r="B762" s="62">
        <v>43868.732395833336</v>
      </c>
      <c r="C762" s="49" t="s">
        <v>262</v>
      </c>
      <c r="D762" s="49" t="s">
        <v>1544</v>
      </c>
      <c r="E762" s="49" t="s">
        <v>731</v>
      </c>
      <c r="F762" s="49" t="s">
        <v>1665</v>
      </c>
      <c r="G762" s="49" t="s">
        <v>2904</v>
      </c>
      <c r="H762" s="49" t="e">
        <v>#VALUE!</v>
      </c>
      <c r="I762" s="49">
        <v>0</v>
      </c>
      <c r="J762" s="49" t="s">
        <v>254</v>
      </c>
      <c r="K762" s="276">
        <v>43868</v>
      </c>
      <c r="L762" s="49" t="s">
        <v>255</v>
      </c>
      <c r="M762" s="49" t="s">
        <v>3696</v>
      </c>
      <c r="N762" s="49" t="s">
        <v>3762</v>
      </c>
    </row>
    <row r="763" spans="1:14" ht="15" customHeight="1" x14ac:dyDescent="0.25">
      <c r="A763" s="49">
        <v>762</v>
      </c>
      <c r="B763" s="62">
        <v>43868.732858796298</v>
      </c>
      <c r="C763" s="49" t="s">
        <v>256</v>
      </c>
      <c r="D763" s="49" t="s">
        <v>1402</v>
      </c>
      <c r="E763" s="49" t="s">
        <v>695</v>
      </c>
      <c r="F763" s="49" t="s">
        <v>1666</v>
      </c>
      <c r="G763" s="49" t="s">
        <v>2905</v>
      </c>
      <c r="H763" s="49" t="e">
        <v>#VALUE!</v>
      </c>
      <c r="I763" s="49">
        <v>0</v>
      </c>
      <c r="J763" s="49" t="s">
        <v>254</v>
      </c>
      <c r="K763" s="276">
        <v>43868</v>
      </c>
      <c r="L763" s="49" t="s">
        <v>255</v>
      </c>
      <c r="M763" s="49" t="s">
        <v>3647</v>
      </c>
      <c r="N763" s="49" t="s">
        <v>3762</v>
      </c>
    </row>
    <row r="764" spans="1:14" ht="15" customHeight="1" x14ac:dyDescent="0.25">
      <c r="A764" s="49">
        <v>763</v>
      </c>
      <c r="B764" s="62">
        <v>43868.742199074077</v>
      </c>
      <c r="C764" s="49" t="s">
        <v>209</v>
      </c>
      <c r="D764" s="49" t="s">
        <v>1615</v>
      </c>
      <c r="E764" s="49" t="s">
        <v>695</v>
      </c>
      <c r="F764" s="49" t="s">
        <v>1668</v>
      </c>
      <c r="G764" s="49" t="s">
        <v>2906</v>
      </c>
      <c r="H764" s="49" t="s">
        <v>3453</v>
      </c>
      <c r="I764" s="49">
        <v>7.5</v>
      </c>
      <c r="J764" s="49" t="s">
        <v>82</v>
      </c>
      <c r="K764" s="276">
        <v>43868</v>
      </c>
      <c r="L764" s="49" t="s">
        <v>3547</v>
      </c>
      <c r="M764" s="49" t="s">
        <v>3691</v>
      </c>
      <c r="N764" s="49" t="s">
        <v>3762</v>
      </c>
    </row>
    <row r="765" spans="1:14" ht="15" customHeight="1" x14ac:dyDescent="0.25">
      <c r="A765" s="49">
        <v>764</v>
      </c>
      <c r="B765" s="62">
        <v>43868.743344907409</v>
      </c>
      <c r="C765" s="49" t="s">
        <v>275</v>
      </c>
      <c r="D765" s="49" t="s">
        <v>1555</v>
      </c>
      <c r="E765" s="49" t="s">
        <v>695</v>
      </c>
      <c r="F765" s="49" t="s">
        <v>1669</v>
      </c>
      <c r="G765" s="49" t="s">
        <v>2907</v>
      </c>
      <c r="H765" s="49" t="s">
        <v>3454</v>
      </c>
      <c r="I765" s="49">
        <v>1</v>
      </c>
      <c r="J765" s="49" t="s">
        <v>82</v>
      </c>
      <c r="K765" s="276">
        <v>43868</v>
      </c>
      <c r="L765" s="49" t="s">
        <v>3548</v>
      </c>
      <c r="M765" s="49" t="s">
        <v>3683</v>
      </c>
      <c r="N765" s="49" t="s">
        <v>3762</v>
      </c>
    </row>
    <row r="766" spans="1:14" ht="15" customHeight="1" x14ac:dyDescent="0.25">
      <c r="A766" s="49">
        <v>765</v>
      </c>
      <c r="B766" s="62">
        <v>43868.747743055559</v>
      </c>
      <c r="C766" s="49" t="s">
        <v>178</v>
      </c>
      <c r="D766" s="49" t="s">
        <v>868</v>
      </c>
      <c r="E766" s="49" t="s">
        <v>1639</v>
      </c>
      <c r="F766" s="49" t="s">
        <v>1671</v>
      </c>
      <c r="G766" s="49" t="s">
        <v>2908</v>
      </c>
      <c r="H766" s="49" t="s">
        <v>3394</v>
      </c>
      <c r="I766" s="49">
        <v>3</v>
      </c>
      <c r="J766" s="49" t="s">
        <v>82</v>
      </c>
      <c r="K766" s="276">
        <v>43868</v>
      </c>
      <c r="L766" s="49" t="s">
        <v>3507</v>
      </c>
      <c r="M766" s="49" t="s">
        <v>3604</v>
      </c>
      <c r="N766" s="49" t="s">
        <v>3762</v>
      </c>
    </row>
    <row r="767" spans="1:14" ht="15" customHeight="1" x14ac:dyDescent="0.25">
      <c r="A767" s="49">
        <v>766</v>
      </c>
      <c r="B767" s="62">
        <v>43868.750879629632</v>
      </c>
      <c r="C767" s="49" t="s">
        <v>257</v>
      </c>
      <c r="D767" s="49" t="s">
        <v>858</v>
      </c>
      <c r="E767" s="49" t="s">
        <v>1673</v>
      </c>
      <c r="F767" s="49" t="s">
        <v>1674</v>
      </c>
      <c r="G767" s="49" t="s">
        <v>2909</v>
      </c>
      <c r="H767" s="49" t="e">
        <v>#VALUE!</v>
      </c>
      <c r="I767" s="49">
        <v>0</v>
      </c>
      <c r="J767" s="49" t="s">
        <v>254</v>
      </c>
      <c r="K767" s="276">
        <v>43868</v>
      </c>
      <c r="L767" s="49" t="s">
        <v>255</v>
      </c>
      <c r="M767" s="49" t="s">
        <v>2141</v>
      </c>
      <c r="N767" s="49" t="s">
        <v>3762</v>
      </c>
    </row>
    <row r="768" spans="1:14" ht="15" customHeight="1" x14ac:dyDescent="0.25">
      <c r="A768" s="49">
        <v>767</v>
      </c>
      <c r="B768" s="62">
        <v>43868.757233796299</v>
      </c>
      <c r="C768" s="49" t="s">
        <v>277</v>
      </c>
      <c r="D768" s="49" t="s">
        <v>1670</v>
      </c>
      <c r="E768" s="49" t="s">
        <v>1675</v>
      </c>
      <c r="F768" s="49" t="s">
        <v>1676</v>
      </c>
      <c r="G768" s="49" t="s">
        <v>2910</v>
      </c>
      <c r="H768" s="49" t="e">
        <v>#VALUE!</v>
      </c>
      <c r="I768" s="49">
        <v>0</v>
      </c>
      <c r="J768" s="49" t="s">
        <v>278</v>
      </c>
      <c r="K768" s="276">
        <v>43868</v>
      </c>
      <c r="L768" s="49" t="s">
        <v>255</v>
      </c>
      <c r="M768" s="49" t="s">
        <v>3697</v>
      </c>
      <c r="N768" s="49" t="s">
        <v>3762</v>
      </c>
    </row>
    <row r="769" spans="1:14" ht="15" customHeight="1" x14ac:dyDescent="0.25">
      <c r="A769" s="49">
        <v>768</v>
      </c>
      <c r="B769" s="62">
        <v>43868.761574074073</v>
      </c>
      <c r="C769" s="49" t="s">
        <v>288</v>
      </c>
      <c r="D769" s="49" t="s">
        <v>1677</v>
      </c>
      <c r="E769" s="49" t="s">
        <v>1678</v>
      </c>
      <c r="F769" s="49" t="s">
        <v>1679</v>
      </c>
      <c r="G769" s="49" t="s">
        <v>2911</v>
      </c>
      <c r="H769" s="49" t="e">
        <v>#VALUE!</v>
      </c>
      <c r="I769" s="49">
        <v>0</v>
      </c>
      <c r="J769" s="49" t="s">
        <v>278</v>
      </c>
      <c r="K769" s="276">
        <v>43868</v>
      </c>
      <c r="L769" s="49" t="s">
        <v>255</v>
      </c>
      <c r="M769" s="49" t="s">
        <v>3698</v>
      </c>
      <c r="N769" s="49" t="s">
        <v>3762</v>
      </c>
    </row>
    <row r="770" spans="1:14" ht="15" customHeight="1" x14ac:dyDescent="0.25">
      <c r="A770" s="49">
        <v>769</v>
      </c>
      <c r="B770" s="62">
        <v>43868.764884259261</v>
      </c>
      <c r="C770" s="49" t="s">
        <v>167</v>
      </c>
      <c r="D770" s="49" t="s">
        <v>1444</v>
      </c>
      <c r="E770" s="49" t="s">
        <v>695</v>
      </c>
      <c r="F770" s="49" t="s">
        <v>1593</v>
      </c>
      <c r="G770" s="49" t="s">
        <v>2912</v>
      </c>
      <c r="H770" s="49" t="s">
        <v>3420</v>
      </c>
      <c r="I770" s="49">
        <v>8</v>
      </c>
      <c r="J770" s="49" t="s">
        <v>82</v>
      </c>
      <c r="K770" s="276">
        <v>43868</v>
      </c>
      <c r="L770" s="49" t="s">
        <v>3526</v>
      </c>
      <c r="M770" s="49" t="s">
        <v>3672</v>
      </c>
      <c r="N770" s="49" t="s">
        <v>3762</v>
      </c>
    </row>
    <row r="771" spans="1:14" ht="15" customHeight="1" x14ac:dyDescent="0.25">
      <c r="A771" s="49">
        <v>770</v>
      </c>
      <c r="B771" s="62">
        <v>43868.769537037035</v>
      </c>
      <c r="C771" s="49" t="s">
        <v>182</v>
      </c>
      <c r="D771" s="49" t="s">
        <v>799</v>
      </c>
      <c r="E771" s="49" t="s">
        <v>695</v>
      </c>
      <c r="F771" s="49" t="s">
        <v>1680</v>
      </c>
      <c r="G771" s="49" t="s">
        <v>2913</v>
      </c>
      <c r="H771" s="49" t="s">
        <v>3368</v>
      </c>
      <c r="I771" s="49">
        <v>10.5</v>
      </c>
      <c r="J771" s="49" t="s">
        <v>82</v>
      </c>
      <c r="K771" s="276">
        <v>43868</v>
      </c>
      <c r="L771" s="49" t="s">
        <v>329</v>
      </c>
      <c r="M771" s="49" t="s">
        <v>3598</v>
      </c>
      <c r="N771" s="49" t="s">
        <v>3762</v>
      </c>
    </row>
    <row r="772" spans="1:14" ht="15" customHeight="1" x14ac:dyDescent="0.25">
      <c r="A772" s="49">
        <v>771</v>
      </c>
      <c r="B772" s="62">
        <v>43868.772280092591</v>
      </c>
      <c r="C772" s="49" t="s">
        <v>157</v>
      </c>
      <c r="D772" s="49" t="s">
        <v>598</v>
      </c>
      <c r="E772" s="49" t="s">
        <v>695</v>
      </c>
      <c r="F772" s="49" t="s">
        <v>1604</v>
      </c>
      <c r="G772" s="49" t="s">
        <v>2914</v>
      </c>
      <c r="H772" s="49" t="s">
        <v>3378</v>
      </c>
      <c r="I772" s="49">
        <v>8.5</v>
      </c>
      <c r="J772" s="49" t="s">
        <v>82</v>
      </c>
      <c r="K772" s="276">
        <v>43868</v>
      </c>
      <c r="L772" s="49" t="s">
        <v>608</v>
      </c>
      <c r="M772" s="49" t="s">
        <v>607</v>
      </c>
      <c r="N772" s="49" t="s">
        <v>3762</v>
      </c>
    </row>
    <row r="773" spans="1:14" ht="15" customHeight="1" x14ac:dyDescent="0.25">
      <c r="A773" s="49">
        <v>772</v>
      </c>
      <c r="B773" s="62">
        <v>43868.77449074074</v>
      </c>
      <c r="C773" s="49" t="s">
        <v>295</v>
      </c>
      <c r="D773" s="49" t="s">
        <v>1653</v>
      </c>
      <c r="E773" s="49" t="s">
        <v>1681</v>
      </c>
      <c r="F773" s="49" t="s">
        <v>1662</v>
      </c>
      <c r="G773" s="49" t="s">
        <v>2915</v>
      </c>
      <c r="H773" s="49" t="e">
        <v>#VALUE!</v>
      </c>
      <c r="I773" s="49">
        <v>0</v>
      </c>
      <c r="J773" s="49" t="s">
        <v>278</v>
      </c>
      <c r="K773" s="276">
        <v>43868</v>
      </c>
      <c r="L773" s="49" t="s">
        <v>255</v>
      </c>
      <c r="M773" s="49" t="s">
        <v>255</v>
      </c>
      <c r="N773" s="49" t="s">
        <v>3762</v>
      </c>
    </row>
    <row r="774" spans="1:14" ht="15" customHeight="1" x14ac:dyDescent="0.25">
      <c r="A774" s="49">
        <v>773</v>
      </c>
      <c r="B774" s="62">
        <v>43868.776631944442</v>
      </c>
      <c r="C774" s="49" t="s">
        <v>166</v>
      </c>
      <c r="D774" s="49" t="s">
        <v>927</v>
      </c>
      <c r="E774" s="49" t="s">
        <v>928</v>
      </c>
      <c r="F774" s="49" t="s">
        <v>1592</v>
      </c>
      <c r="G774" s="49" t="s">
        <v>2916</v>
      </c>
      <c r="H774" s="49" t="s">
        <v>3377</v>
      </c>
      <c r="I774" s="49">
        <v>6</v>
      </c>
      <c r="J774" s="49" t="s">
        <v>82</v>
      </c>
      <c r="K774" s="276">
        <v>43868</v>
      </c>
      <c r="L774" s="49" t="s">
        <v>301</v>
      </c>
      <c r="M774" s="49" t="s">
        <v>302</v>
      </c>
      <c r="N774" s="49" t="s">
        <v>3762</v>
      </c>
    </row>
    <row r="775" spans="1:14" ht="15" customHeight="1" x14ac:dyDescent="0.25">
      <c r="A775" s="49">
        <v>774</v>
      </c>
      <c r="B775" s="62">
        <v>43868.778344907405</v>
      </c>
      <c r="C775" s="49" t="s">
        <v>211</v>
      </c>
      <c r="D775" s="49" t="s">
        <v>858</v>
      </c>
      <c r="E775" s="49" t="s">
        <v>1619</v>
      </c>
      <c r="F775" s="49" t="s">
        <v>1674</v>
      </c>
      <c r="G775" s="49" t="s">
        <v>2917</v>
      </c>
      <c r="H775" s="49" t="s">
        <v>3432</v>
      </c>
      <c r="I775" s="49">
        <v>0</v>
      </c>
      <c r="J775" s="49" t="s">
        <v>82</v>
      </c>
      <c r="K775" s="276">
        <v>43868</v>
      </c>
      <c r="L775" s="49" t="s">
        <v>2143</v>
      </c>
      <c r="M775" s="49" t="s">
        <v>2141</v>
      </c>
      <c r="N775" s="49" t="s">
        <v>3763</v>
      </c>
    </row>
    <row r="776" spans="1:14" ht="15" customHeight="1" x14ac:dyDescent="0.25">
      <c r="A776" s="49">
        <v>775</v>
      </c>
      <c r="B776" s="62">
        <v>43868.780300925922</v>
      </c>
      <c r="C776" s="49" t="s">
        <v>198</v>
      </c>
      <c r="D776" s="49" t="s">
        <v>716</v>
      </c>
      <c r="E776" s="49" t="s">
        <v>695</v>
      </c>
      <c r="F776" s="49" t="s">
        <v>1682</v>
      </c>
      <c r="G776" s="49" t="s">
        <v>2918</v>
      </c>
      <c r="H776" s="49" t="s">
        <v>3364</v>
      </c>
      <c r="I776" s="49">
        <v>4</v>
      </c>
      <c r="J776" s="49" t="s">
        <v>82</v>
      </c>
      <c r="K776" s="276">
        <v>43868</v>
      </c>
      <c r="L776" s="49" t="s">
        <v>603</v>
      </c>
      <c r="M776" s="49" t="s">
        <v>3688</v>
      </c>
      <c r="N776" s="49" t="s">
        <v>3762</v>
      </c>
    </row>
    <row r="777" spans="1:14" ht="15" customHeight="1" x14ac:dyDescent="0.25">
      <c r="A777" s="49">
        <v>776</v>
      </c>
      <c r="B777" s="62">
        <v>43868.789502314816</v>
      </c>
      <c r="C777" s="49" t="s">
        <v>196</v>
      </c>
      <c r="D777" s="49" t="s">
        <v>1234</v>
      </c>
      <c r="E777" s="49" t="s">
        <v>695</v>
      </c>
      <c r="F777" s="49" t="s">
        <v>1612</v>
      </c>
      <c r="G777" s="49" t="s">
        <v>2919</v>
      </c>
      <c r="H777" s="49" t="s">
        <v>3423</v>
      </c>
      <c r="I777" s="49">
        <v>9</v>
      </c>
      <c r="J777" s="49" t="s">
        <v>82</v>
      </c>
      <c r="K777" s="276">
        <v>43868</v>
      </c>
      <c r="L777" s="49" t="s">
        <v>237</v>
      </c>
      <c r="M777" s="49" t="s">
        <v>3657</v>
      </c>
      <c r="N777" s="49" t="s">
        <v>3762</v>
      </c>
    </row>
    <row r="778" spans="1:14" ht="15" customHeight="1" x14ac:dyDescent="0.25">
      <c r="A778" s="49">
        <v>777</v>
      </c>
      <c r="B778" s="62">
        <v>43868.795555555553</v>
      </c>
      <c r="C778" s="49" t="s">
        <v>275</v>
      </c>
      <c r="D778" s="49" t="s">
        <v>1555</v>
      </c>
      <c r="E778" s="49" t="s">
        <v>695</v>
      </c>
      <c r="F778" s="49" t="s">
        <v>1683</v>
      </c>
      <c r="G778" s="49" t="s">
        <v>2920</v>
      </c>
      <c r="H778" s="49" t="s">
        <v>3454</v>
      </c>
      <c r="I778" s="49">
        <v>1</v>
      </c>
      <c r="J778" s="49" t="s">
        <v>82</v>
      </c>
      <c r="K778" s="276">
        <v>43868</v>
      </c>
      <c r="L778" s="49" t="s">
        <v>3548</v>
      </c>
      <c r="M778" s="49" t="s">
        <v>3683</v>
      </c>
      <c r="N778" s="49" t="s">
        <v>3762</v>
      </c>
    </row>
    <row r="779" spans="1:14" ht="15" customHeight="1" x14ac:dyDescent="0.25">
      <c r="A779" s="49">
        <v>778</v>
      </c>
      <c r="B779" s="62">
        <v>43868.796689814815</v>
      </c>
      <c r="C779" s="49" t="s">
        <v>213</v>
      </c>
      <c r="D779" s="49" t="s">
        <v>1684</v>
      </c>
      <c r="E779" s="49" t="s">
        <v>695</v>
      </c>
      <c r="F779" s="49" t="s">
        <v>1685</v>
      </c>
      <c r="G779" s="49" t="s">
        <v>2921</v>
      </c>
      <c r="H779" s="49" t="s">
        <v>3455</v>
      </c>
      <c r="I779" s="49">
        <v>3</v>
      </c>
      <c r="J779" s="49" t="s">
        <v>82</v>
      </c>
      <c r="K779" s="276">
        <v>43868</v>
      </c>
      <c r="L779" s="49" t="s">
        <v>3549</v>
      </c>
      <c r="M779" s="49" t="s">
        <v>255</v>
      </c>
      <c r="N779" s="49" t="s">
        <v>3762</v>
      </c>
    </row>
    <row r="780" spans="1:14" ht="15" customHeight="1" x14ac:dyDescent="0.25">
      <c r="A780" s="49">
        <v>779</v>
      </c>
      <c r="B780" s="62">
        <v>43868.801412037035</v>
      </c>
      <c r="C780" s="49" t="s">
        <v>187</v>
      </c>
      <c r="D780" s="49" t="s">
        <v>1630</v>
      </c>
      <c r="E780" s="63" t="s">
        <v>1686</v>
      </c>
      <c r="F780" s="49" t="s">
        <v>1638</v>
      </c>
      <c r="G780" s="49" t="s">
        <v>2922</v>
      </c>
      <c r="H780" s="49" t="s">
        <v>3370</v>
      </c>
      <c r="I780" s="49">
        <v>4.5</v>
      </c>
      <c r="J780" s="49" t="s">
        <v>82</v>
      </c>
      <c r="K780" s="276">
        <v>43868</v>
      </c>
      <c r="L780" s="49" t="s">
        <v>276</v>
      </c>
      <c r="M780" s="49" t="s">
        <v>3693</v>
      </c>
      <c r="N780" s="49" t="s">
        <v>3762</v>
      </c>
    </row>
    <row r="781" spans="1:14" ht="15" customHeight="1" x14ac:dyDescent="0.25">
      <c r="A781" s="49">
        <v>780</v>
      </c>
      <c r="B781" s="62">
        <v>43868.805787037039</v>
      </c>
      <c r="C781" s="49" t="s">
        <v>277</v>
      </c>
      <c r="D781" s="49" t="s">
        <v>1670</v>
      </c>
      <c r="E781" s="49" t="s">
        <v>1675</v>
      </c>
      <c r="F781" s="49" t="s">
        <v>1687</v>
      </c>
      <c r="G781" s="49" t="s">
        <v>2923</v>
      </c>
      <c r="H781" s="49" t="s">
        <v>3456</v>
      </c>
      <c r="I781" s="49">
        <v>2</v>
      </c>
      <c r="J781" s="49" t="s">
        <v>278</v>
      </c>
      <c r="K781" s="276">
        <v>43868</v>
      </c>
      <c r="L781" s="49" t="s">
        <v>3550</v>
      </c>
      <c r="M781" s="49" t="s">
        <v>3697</v>
      </c>
      <c r="N781" s="49" t="s">
        <v>3762</v>
      </c>
    </row>
    <row r="782" spans="1:14" ht="15" customHeight="1" x14ac:dyDescent="0.25">
      <c r="A782" s="49">
        <v>781</v>
      </c>
      <c r="B782" s="62">
        <v>43868.808055555557</v>
      </c>
      <c r="C782" s="49" t="s">
        <v>201</v>
      </c>
      <c r="D782" s="49" t="s">
        <v>1459</v>
      </c>
      <c r="E782" s="49" t="s">
        <v>1605</v>
      </c>
      <c r="F782" s="49" t="s">
        <v>1688</v>
      </c>
      <c r="G782" s="49" t="s">
        <v>2924</v>
      </c>
      <c r="H782" s="49" t="s">
        <v>3370</v>
      </c>
      <c r="I782" s="49">
        <v>21</v>
      </c>
      <c r="J782" s="49" t="s">
        <v>82</v>
      </c>
      <c r="K782" s="276">
        <v>43868</v>
      </c>
      <c r="L782" s="49" t="s">
        <v>276</v>
      </c>
      <c r="M782" s="49" t="s">
        <v>3682</v>
      </c>
      <c r="N782" s="49" t="s">
        <v>3762</v>
      </c>
    </row>
    <row r="783" spans="1:14" ht="15" customHeight="1" x14ac:dyDescent="0.25">
      <c r="A783" s="49">
        <v>782</v>
      </c>
      <c r="B783" s="62">
        <v>43868.81894675926</v>
      </c>
      <c r="C783" s="49" t="s">
        <v>210</v>
      </c>
      <c r="D783" s="49" t="s">
        <v>1051</v>
      </c>
      <c r="E783" s="49" t="s">
        <v>695</v>
      </c>
      <c r="F783" s="49" t="s">
        <v>2925</v>
      </c>
      <c r="G783" s="49" t="s">
        <v>2926</v>
      </c>
      <c r="H783" s="49" t="e">
        <v>#VALUE!</v>
      </c>
      <c r="I783" s="49">
        <v>0</v>
      </c>
      <c r="J783" s="49" t="s">
        <v>82</v>
      </c>
      <c r="K783" s="276">
        <v>43868</v>
      </c>
      <c r="L783" s="49" t="s">
        <v>255</v>
      </c>
      <c r="M783" s="49" t="s">
        <v>3633</v>
      </c>
      <c r="N783" s="49" t="s">
        <v>3762</v>
      </c>
    </row>
    <row r="784" spans="1:14" ht="15" customHeight="1" x14ac:dyDescent="0.25">
      <c r="A784" s="49">
        <v>783</v>
      </c>
      <c r="B784" s="62">
        <v>43868.820243055554</v>
      </c>
      <c r="C784" s="49" t="s">
        <v>277</v>
      </c>
      <c r="D784" s="49" t="s">
        <v>1670</v>
      </c>
      <c r="E784" s="49" t="s">
        <v>1675</v>
      </c>
      <c r="F784" s="49" t="s">
        <v>1687</v>
      </c>
      <c r="G784" s="49" t="s">
        <v>2927</v>
      </c>
      <c r="H784" s="49" t="e">
        <v>#VALUE!</v>
      </c>
      <c r="I784" s="49">
        <v>0</v>
      </c>
      <c r="J784" s="49" t="s">
        <v>278</v>
      </c>
      <c r="K784" s="276">
        <v>43868</v>
      </c>
      <c r="L784" s="49" t="s">
        <v>255</v>
      </c>
      <c r="M784" s="49" t="s">
        <v>3697</v>
      </c>
      <c r="N784" s="49" t="s">
        <v>3762</v>
      </c>
    </row>
    <row r="785" spans="1:14" ht="15" customHeight="1" x14ac:dyDescent="0.25">
      <c r="A785" s="49">
        <v>784</v>
      </c>
      <c r="B785" s="62">
        <v>43868.820821759262</v>
      </c>
      <c r="C785" s="49" t="s">
        <v>279</v>
      </c>
      <c r="D785" s="49" t="s">
        <v>1689</v>
      </c>
      <c r="E785" s="49" t="s">
        <v>695</v>
      </c>
      <c r="F785" s="49" t="s">
        <v>1690</v>
      </c>
      <c r="G785" s="49" t="s">
        <v>2928</v>
      </c>
      <c r="H785" s="49" t="e">
        <v>#VALUE!</v>
      </c>
      <c r="I785" s="49">
        <v>0</v>
      </c>
      <c r="J785" s="49" t="s">
        <v>278</v>
      </c>
      <c r="K785" s="276">
        <v>43868</v>
      </c>
      <c r="L785" s="49" t="s">
        <v>255</v>
      </c>
      <c r="M785" s="49" t="s">
        <v>3699</v>
      </c>
      <c r="N785" s="49" t="s">
        <v>3762</v>
      </c>
    </row>
    <row r="786" spans="1:14" ht="15" customHeight="1" x14ac:dyDescent="0.25">
      <c r="A786" s="49">
        <v>785</v>
      </c>
      <c r="B786" s="62">
        <v>43868.825219907405</v>
      </c>
      <c r="C786" s="49" t="s">
        <v>299</v>
      </c>
      <c r="D786" s="49" t="s">
        <v>1363</v>
      </c>
      <c r="E786" s="49" t="s">
        <v>1648</v>
      </c>
      <c r="F786" s="49" t="s">
        <v>1650</v>
      </c>
      <c r="G786" s="49" t="s">
        <v>2929</v>
      </c>
      <c r="H786" s="49" t="e">
        <v>#VALUE!</v>
      </c>
      <c r="I786" s="49">
        <v>0</v>
      </c>
      <c r="J786" s="49" t="s">
        <v>278</v>
      </c>
      <c r="K786" s="276">
        <v>43868</v>
      </c>
      <c r="L786" s="49" t="s">
        <v>255</v>
      </c>
      <c r="M786" s="49" t="s">
        <v>255</v>
      </c>
      <c r="N786" s="49" t="s">
        <v>3762</v>
      </c>
    </row>
    <row r="787" spans="1:14" ht="15" customHeight="1" x14ac:dyDescent="0.25">
      <c r="A787" s="49">
        <v>786</v>
      </c>
      <c r="B787" s="62">
        <v>43868.826724537037</v>
      </c>
      <c r="C787" s="49" t="s">
        <v>288</v>
      </c>
      <c r="D787" s="49" t="s">
        <v>1677</v>
      </c>
      <c r="E787" s="49" t="s">
        <v>1678</v>
      </c>
      <c r="F787" s="49" t="s">
        <v>1691</v>
      </c>
      <c r="G787" s="49" t="s">
        <v>2930</v>
      </c>
      <c r="H787" s="49" t="s">
        <v>3456</v>
      </c>
      <c r="I787" s="49">
        <v>2</v>
      </c>
      <c r="J787" s="49" t="s">
        <v>278</v>
      </c>
      <c r="K787" s="276">
        <v>43868</v>
      </c>
      <c r="L787" s="49" t="s">
        <v>3550</v>
      </c>
      <c r="M787" s="49" t="s">
        <v>3698</v>
      </c>
      <c r="N787" s="49" t="s">
        <v>3762</v>
      </c>
    </row>
    <row r="788" spans="1:14" ht="15" customHeight="1" x14ac:dyDescent="0.25">
      <c r="A788" s="49">
        <v>787</v>
      </c>
      <c r="B788" s="62">
        <v>43868.831388888888</v>
      </c>
      <c r="C788" s="49" t="s">
        <v>206</v>
      </c>
      <c r="D788" s="49" t="s">
        <v>1299</v>
      </c>
      <c r="E788" s="49" t="s">
        <v>1439</v>
      </c>
      <c r="F788" s="49" t="s">
        <v>1617</v>
      </c>
      <c r="G788" s="49" t="s">
        <v>2931</v>
      </c>
      <c r="H788" s="49" t="s">
        <v>3457</v>
      </c>
      <c r="I788" s="49">
        <v>7</v>
      </c>
      <c r="J788" s="49" t="s">
        <v>82</v>
      </c>
      <c r="K788" s="276">
        <v>43868</v>
      </c>
      <c r="L788" s="49" t="s">
        <v>3551</v>
      </c>
      <c r="M788" s="49" t="s">
        <v>3660</v>
      </c>
      <c r="N788" s="49" t="s">
        <v>3762</v>
      </c>
    </row>
    <row r="789" spans="1:14" ht="15" customHeight="1" x14ac:dyDescent="0.25">
      <c r="A789" s="49">
        <v>788</v>
      </c>
      <c r="B789" s="62">
        <v>43868.838587962964</v>
      </c>
      <c r="C789" s="49" t="s">
        <v>277</v>
      </c>
      <c r="D789" s="49" t="s">
        <v>1531</v>
      </c>
      <c r="E789" s="49" t="s">
        <v>1692</v>
      </c>
      <c r="F789" s="49" t="s">
        <v>1693</v>
      </c>
      <c r="G789" s="49" t="s">
        <v>2932</v>
      </c>
      <c r="H789" s="49" t="s">
        <v>3458</v>
      </c>
      <c r="I789" s="49">
        <v>5</v>
      </c>
      <c r="J789" s="49" t="s">
        <v>278</v>
      </c>
      <c r="K789" s="276">
        <v>43868</v>
      </c>
      <c r="L789" s="49" t="s">
        <v>3552</v>
      </c>
      <c r="M789" s="49" t="s">
        <v>3680</v>
      </c>
      <c r="N789" s="49" t="s">
        <v>3762</v>
      </c>
    </row>
    <row r="790" spans="1:14" ht="15" customHeight="1" x14ac:dyDescent="0.25">
      <c r="A790" s="49">
        <v>789</v>
      </c>
      <c r="B790" s="62">
        <v>43868.839016203703</v>
      </c>
      <c r="C790" s="49" t="s">
        <v>295</v>
      </c>
      <c r="D790" s="49" t="s">
        <v>1277</v>
      </c>
      <c r="E790" s="49" t="s">
        <v>695</v>
      </c>
      <c r="F790" s="49" t="s">
        <v>1694</v>
      </c>
      <c r="G790" s="49" t="s">
        <v>2933</v>
      </c>
      <c r="H790" s="49" t="s">
        <v>3419</v>
      </c>
      <c r="I790" s="49">
        <v>7</v>
      </c>
      <c r="J790" s="49" t="s">
        <v>278</v>
      </c>
      <c r="K790" s="276">
        <v>43868</v>
      </c>
      <c r="L790" s="49" t="s">
        <v>3525</v>
      </c>
      <c r="M790" s="49" t="s">
        <v>3659</v>
      </c>
      <c r="N790" s="49" t="s">
        <v>3762</v>
      </c>
    </row>
    <row r="791" spans="1:14" ht="15" customHeight="1" x14ac:dyDescent="0.25">
      <c r="A791" s="49">
        <v>790</v>
      </c>
      <c r="B791" s="62">
        <v>43868.84584490741</v>
      </c>
      <c r="C791" s="49" t="s">
        <v>295</v>
      </c>
      <c r="D791" s="49" t="s">
        <v>287</v>
      </c>
      <c r="E791" s="49" t="s">
        <v>695</v>
      </c>
      <c r="F791" s="49" t="s">
        <v>1696</v>
      </c>
      <c r="G791" s="49" t="s">
        <v>2934</v>
      </c>
      <c r="H791" s="49" t="e">
        <v>#VALUE!</v>
      </c>
      <c r="I791" s="49">
        <v>0</v>
      </c>
      <c r="J791" s="49" t="s">
        <v>278</v>
      </c>
      <c r="K791" s="276">
        <v>43868</v>
      </c>
      <c r="L791" s="49" t="s">
        <v>255</v>
      </c>
      <c r="M791" s="49" t="s">
        <v>3700</v>
      </c>
      <c r="N791" s="49" t="s">
        <v>3762</v>
      </c>
    </row>
    <row r="792" spans="1:14" ht="15" customHeight="1" x14ac:dyDescent="0.25">
      <c r="A792" s="49">
        <v>791</v>
      </c>
      <c r="B792" s="62">
        <v>43868.847777777781</v>
      </c>
      <c r="C792" s="49" t="s">
        <v>295</v>
      </c>
      <c r="D792" s="49" t="s">
        <v>1672</v>
      </c>
      <c r="E792" s="49" t="s">
        <v>1005</v>
      </c>
      <c r="F792" s="49" t="s">
        <v>1668</v>
      </c>
      <c r="G792" s="49" t="s">
        <v>2935</v>
      </c>
      <c r="H792" s="49" t="e">
        <v>#VALUE!</v>
      </c>
      <c r="I792" s="49">
        <v>0</v>
      </c>
      <c r="J792" s="49" t="s">
        <v>278</v>
      </c>
      <c r="K792" s="276">
        <v>43868</v>
      </c>
      <c r="L792" s="49" t="s">
        <v>255</v>
      </c>
      <c r="M792" s="49" t="s">
        <v>3691</v>
      </c>
      <c r="N792" s="49" t="s">
        <v>3762</v>
      </c>
    </row>
    <row r="793" spans="1:14" ht="15" customHeight="1" x14ac:dyDescent="0.25">
      <c r="A793" s="49">
        <v>792</v>
      </c>
      <c r="B793" s="62">
        <v>43868.856886574074</v>
      </c>
      <c r="C793" s="49" t="s">
        <v>163</v>
      </c>
      <c r="D793" s="49" t="s">
        <v>687</v>
      </c>
      <c r="E793" s="49" t="s">
        <v>1697</v>
      </c>
      <c r="F793" s="49" t="s">
        <v>1698</v>
      </c>
      <c r="G793" s="49" t="s">
        <v>2936</v>
      </c>
      <c r="H793" s="49" t="s">
        <v>3459</v>
      </c>
      <c r="I793" s="49">
        <v>18</v>
      </c>
      <c r="J793" s="49" t="s">
        <v>82</v>
      </c>
      <c r="K793" s="276">
        <v>43868</v>
      </c>
      <c r="L793" s="49" t="s">
        <v>3553</v>
      </c>
      <c r="M793" s="49" t="s">
        <v>3701</v>
      </c>
      <c r="N793" s="49" t="s">
        <v>3762</v>
      </c>
    </row>
    <row r="794" spans="1:14" ht="15" customHeight="1" x14ac:dyDescent="0.25">
      <c r="A794" s="49">
        <v>793</v>
      </c>
      <c r="B794" s="62">
        <v>43868.862233796295</v>
      </c>
      <c r="C794" s="49" t="s">
        <v>299</v>
      </c>
      <c r="D794" s="49" t="s">
        <v>1363</v>
      </c>
      <c r="E794" s="49" t="s">
        <v>1699</v>
      </c>
      <c r="F794" s="49" t="s">
        <v>1650</v>
      </c>
      <c r="G794" s="49" t="s">
        <v>2937</v>
      </c>
      <c r="H794" s="49" t="e">
        <v>#VALUE!</v>
      </c>
      <c r="I794" s="49">
        <v>0</v>
      </c>
      <c r="J794" s="49" t="s">
        <v>278</v>
      </c>
      <c r="K794" s="276">
        <v>43868</v>
      </c>
      <c r="L794" s="49" t="s">
        <v>255</v>
      </c>
      <c r="M794" s="49" t="s">
        <v>255</v>
      </c>
      <c r="N794" s="49" t="s">
        <v>3762</v>
      </c>
    </row>
    <row r="795" spans="1:14" ht="15" customHeight="1" x14ac:dyDescent="0.25">
      <c r="A795" s="49">
        <v>794</v>
      </c>
      <c r="B795" s="62">
        <v>43868.868206018517</v>
      </c>
      <c r="C795" s="49" t="s">
        <v>279</v>
      </c>
      <c r="D795" s="49" t="s">
        <v>1689</v>
      </c>
      <c r="E795" s="49" t="s">
        <v>695</v>
      </c>
      <c r="F795" s="49" t="s">
        <v>1700</v>
      </c>
      <c r="G795" s="49" t="s">
        <v>2938</v>
      </c>
      <c r="H795" s="49" t="s">
        <v>3394</v>
      </c>
      <c r="I795" s="49">
        <v>2</v>
      </c>
      <c r="J795" s="49" t="s">
        <v>278</v>
      </c>
      <c r="K795" s="276">
        <v>43868</v>
      </c>
      <c r="L795" s="49" t="s">
        <v>3507</v>
      </c>
      <c r="M795" s="49" t="s">
        <v>3699</v>
      </c>
      <c r="N795" s="49" t="s">
        <v>3762</v>
      </c>
    </row>
    <row r="796" spans="1:14" ht="15" customHeight="1" x14ac:dyDescent="0.25">
      <c r="A796" s="49">
        <v>795</v>
      </c>
      <c r="B796" s="62">
        <v>43868.877187500002</v>
      </c>
      <c r="C796" s="49" t="s">
        <v>256</v>
      </c>
      <c r="D796" s="49" t="s">
        <v>1402</v>
      </c>
      <c r="E796" s="49" t="s">
        <v>695</v>
      </c>
      <c r="F796" s="49" t="s">
        <v>1702</v>
      </c>
      <c r="G796" s="49" t="s">
        <v>2939</v>
      </c>
      <c r="H796" s="49" t="s">
        <v>3434</v>
      </c>
      <c r="I796" s="49">
        <v>2</v>
      </c>
      <c r="J796" s="49" t="s">
        <v>254</v>
      </c>
      <c r="K796" s="276">
        <v>43868</v>
      </c>
      <c r="L796" s="49" t="s">
        <v>3534</v>
      </c>
      <c r="M796" s="49" t="s">
        <v>3647</v>
      </c>
      <c r="N796" s="49" t="s">
        <v>3762</v>
      </c>
    </row>
    <row r="797" spans="1:14" ht="15" customHeight="1" x14ac:dyDescent="0.25">
      <c r="A797" s="49">
        <v>796</v>
      </c>
      <c r="B797" s="62">
        <v>43868.886365740742</v>
      </c>
      <c r="C797" s="49" t="s">
        <v>253</v>
      </c>
      <c r="D797" s="49" t="s">
        <v>1703</v>
      </c>
      <c r="E797" s="49" t="s">
        <v>695</v>
      </c>
      <c r="F797" s="49" t="s">
        <v>1704</v>
      </c>
      <c r="G797" s="49" t="s">
        <v>2940</v>
      </c>
      <c r="H797" s="49" t="e">
        <v>#VALUE!</v>
      </c>
      <c r="I797" s="49">
        <v>0</v>
      </c>
      <c r="J797" s="49" t="s">
        <v>254</v>
      </c>
      <c r="K797" s="276">
        <v>43868</v>
      </c>
      <c r="L797" s="49" t="s">
        <v>255</v>
      </c>
      <c r="M797" s="49" t="s">
        <v>3702</v>
      </c>
      <c r="N797" s="49" t="s">
        <v>3762</v>
      </c>
    </row>
    <row r="798" spans="1:14" ht="15" customHeight="1" x14ac:dyDescent="0.25">
      <c r="A798" s="49">
        <v>797</v>
      </c>
      <c r="B798" s="62">
        <v>43868.887361111112</v>
      </c>
      <c r="C798" s="49" t="s">
        <v>256</v>
      </c>
      <c r="D798" s="49" t="s">
        <v>1402</v>
      </c>
      <c r="E798" s="49" t="s">
        <v>695</v>
      </c>
      <c r="F798" s="49" t="s">
        <v>1702</v>
      </c>
      <c r="G798" s="49" t="s">
        <v>2941</v>
      </c>
      <c r="H798" s="49" t="e">
        <v>#VALUE!</v>
      </c>
      <c r="I798" s="49">
        <v>0</v>
      </c>
      <c r="J798" s="49" t="s">
        <v>254</v>
      </c>
      <c r="K798" s="276">
        <v>43868</v>
      </c>
      <c r="L798" s="49" t="s">
        <v>255</v>
      </c>
      <c r="M798" s="49" t="s">
        <v>3647</v>
      </c>
      <c r="N798" s="49" t="s">
        <v>3762</v>
      </c>
    </row>
    <row r="799" spans="1:14" ht="15" customHeight="1" x14ac:dyDescent="0.25">
      <c r="A799" s="49">
        <v>798</v>
      </c>
      <c r="B799" s="62">
        <v>43868.906597222223</v>
      </c>
      <c r="C799" s="49" t="s">
        <v>256</v>
      </c>
      <c r="D799" s="49" t="s">
        <v>687</v>
      </c>
      <c r="E799" s="49" t="s">
        <v>1705</v>
      </c>
      <c r="F799" s="49" t="s">
        <v>1706</v>
      </c>
      <c r="G799" s="49" t="s">
        <v>2942</v>
      </c>
      <c r="H799" s="49" t="e">
        <v>#VALUE!</v>
      </c>
      <c r="I799" s="49">
        <v>0</v>
      </c>
      <c r="J799" s="49" t="s">
        <v>254</v>
      </c>
      <c r="K799" s="276">
        <v>43868</v>
      </c>
      <c r="L799" s="49" t="s">
        <v>255</v>
      </c>
      <c r="M799" s="49" t="s">
        <v>3701</v>
      </c>
      <c r="N799" s="49" t="s">
        <v>3762</v>
      </c>
    </row>
    <row r="800" spans="1:14" ht="15" customHeight="1" x14ac:dyDescent="0.25">
      <c r="A800" s="49">
        <v>799</v>
      </c>
      <c r="B800" s="62">
        <v>43868.90996527778</v>
      </c>
      <c r="C800" s="49" t="s">
        <v>262</v>
      </c>
      <c r="D800" s="49" t="s">
        <v>1544</v>
      </c>
      <c r="E800" s="49" t="s">
        <v>731</v>
      </c>
      <c r="F800" s="49" t="s">
        <v>1707</v>
      </c>
      <c r="G800" s="49" t="s">
        <v>2943</v>
      </c>
      <c r="H800" s="49" t="e">
        <v>#VALUE!</v>
      </c>
      <c r="I800" s="49">
        <v>0</v>
      </c>
      <c r="J800" s="49" t="s">
        <v>254</v>
      </c>
      <c r="K800" s="276">
        <v>43868</v>
      </c>
      <c r="L800" s="49" t="s">
        <v>255</v>
      </c>
      <c r="M800" s="49" t="s">
        <v>3696</v>
      </c>
      <c r="N800" s="49" t="s">
        <v>3762</v>
      </c>
    </row>
    <row r="801" spans="1:14" ht="15" customHeight="1" x14ac:dyDescent="0.25">
      <c r="A801" s="49">
        <v>800</v>
      </c>
      <c r="B801" s="62">
        <v>43868.913738425923</v>
      </c>
      <c r="C801" s="49" t="s">
        <v>284</v>
      </c>
      <c r="D801" s="49" t="s">
        <v>618</v>
      </c>
      <c r="E801" s="49" t="s">
        <v>695</v>
      </c>
      <c r="F801" s="49" t="s">
        <v>1708</v>
      </c>
      <c r="G801" s="49" t="s">
        <v>2944</v>
      </c>
      <c r="H801" s="49" t="s">
        <v>3460</v>
      </c>
      <c r="I801" s="49">
        <v>11.5</v>
      </c>
      <c r="J801" s="49" t="s">
        <v>278</v>
      </c>
      <c r="K801" s="276">
        <v>43868</v>
      </c>
      <c r="L801" s="49" t="s">
        <v>3554</v>
      </c>
      <c r="M801" s="49" t="s">
        <v>3692</v>
      </c>
      <c r="N801" s="49" t="s">
        <v>3762</v>
      </c>
    </row>
    <row r="802" spans="1:14" ht="15" customHeight="1" x14ac:dyDescent="0.25">
      <c r="A802" s="49">
        <v>801</v>
      </c>
      <c r="B802" s="62">
        <v>43868.918634259258</v>
      </c>
      <c r="C802" s="49" t="s">
        <v>296</v>
      </c>
      <c r="D802" s="49" t="s">
        <v>1570</v>
      </c>
      <c r="E802" s="49" t="s">
        <v>695</v>
      </c>
      <c r="F802" s="49" t="s">
        <v>1658</v>
      </c>
      <c r="G802" s="49" t="s">
        <v>2945</v>
      </c>
      <c r="H802" s="49" t="s">
        <v>3461</v>
      </c>
      <c r="I802" s="49">
        <v>2</v>
      </c>
      <c r="J802" s="49" t="s">
        <v>254</v>
      </c>
      <c r="K802" s="276">
        <v>43868</v>
      </c>
      <c r="L802" s="49" t="s">
        <v>3555</v>
      </c>
      <c r="M802" s="49" t="s">
        <v>255</v>
      </c>
      <c r="N802" s="49" t="s">
        <v>3762</v>
      </c>
    </row>
    <row r="803" spans="1:14" ht="15" customHeight="1" x14ac:dyDescent="0.25">
      <c r="A803" s="49">
        <v>802</v>
      </c>
      <c r="B803" s="62">
        <v>43868.968842592592</v>
      </c>
      <c r="C803" s="49" t="s">
        <v>296</v>
      </c>
      <c r="D803" s="49" t="s">
        <v>1570</v>
      </c>
      <c r="E803" s="49" t="s">
        <v>695</v>
      </c>
      <c r="F803" s="49" t="s">
        <v>1658</v>
      </c>
      <c r="G803" s="49" t="s">
        <v>2946</v>
      </c>
      <c r="H803" s="49" t="e">
        <v>#VALUE!</v>
      </c>
      <c r="I803" s="49">
        <v>0</v>
      </c>
      <c r="J803" s="49" t="s">
        <v>254</v>
      </c>
      <c r="K803" s="276">
        <v>43868</v>
      </c>
      <c r="L803" s="49" t="s">
        <v>255</v>
      </c>
      <c r="M803" s="49" t="s">
        <v>255</v>
      </c>
      <c r="N803" s="49" t="s">
        <v>3762</v>
      </c>
    </row>
    <row r="804" spans="1:14" ht="15" customHeight="1" x14ac:dyDescent="0.25">
      <c r="A804" s="49">
        <v>803</v>
      </c>
      <c r="B804" s="62">
        <v>43868.973356481481</v>
      </c>
      <c r="C804" s="49" t="s">
        <v>323</v>
      </c>
      <c r="D804" s="49" t="s">
        <v>978</v>
      </c>
      <c r="E804" s="49" t="s">
        <v>695</v>
      </c>
      <c r="F804" s="49" t="s">
        <v>1243</v>
      </c>
      <c r="G804" s="49" t="s">
        <v>2947</v>
      </c>
      <c r="H804" s="49" t="e">
        <v>#VALUE!</v>
      </c>
      <c r="I804" s="49">
        <v>0</v>
      </c>
      <c r="J804" s="49" t="s">
        <v>254</v>
      </c>
      <c r="K804" s="276">
        <v>43868</v>
      </c>
      <c r="L804" s="49" t="s">
        <v>255</v>
      </c>
      <c r="M804" s="49" t="s">
        <v>3621</v>
      </c>
      <c r="N804" s="49" t="s">
        <v>3762</v>
      </c>
    </row>
    <row r="805" spans="1:14" ht="15" customHeight="1" x14ac:dyDescent="0.25">
      <c r="A805" s="49">
        <v>804</v>
      </c>
      <c r="B805" s="62">
        <v>43868.974768518521</v>
      </c>
      <c r="C805" s="49" t="s">
        <v>253</v>
      </c>
      <c r="D805" s="49" t="s">
        <v>1701</v>
      </c>
      <c r="E805" s="49" t="s">
        <v>1709</v>
      </c>
      <c r="F805" s="49" t="s">
        <v>1710</v>
      </c>
      <c r="G805" s="49" t="s">
        <v>2948</v>
      </c>
      <c r="H805" s="49" t="e">
        <v>#VALUE!</v>
      </c>
      <c r="I805" s="49">
        <v>0</v>
      </c>
      <c r="J805" s="49" t="s">
        <v>254</v>
      </c>
      <c r="K805" s="276">
        <v>43868</v>
      </c>
      <c r="L805" s="49" t="s">
        <v>255</v>
      </c>
      <c r="M805" s="49" t="s">
        <v>255</v>
      </c>
      <c r="N805" s="49" t="s">
        <v>3762</v>
      </c>
    </row>
    <row r="806" spans="1:14" ht="15" customHeight="1" x14ac:dyDescent="0.25">
      <c r="A806" s="49">
        <v>805</v>
      </c>
      <c r="B806" s="62">
        <v>43868.977592592593</v>
      </c>
      <c r="C806" s="49" t="s">
        <v>323</v>
      </c>
      <c r="D806" s="49" t="s">
        <v>978</v>
      </c>
      <c r="E806" s="49" t="s">
        <v>695</v>
      </c>
      <c r="F806" s="49" t="s">
        <v>1243</v>
      </c>
      <c r="G806" s="49" t="s">
        <v>2949</v>
      </c>
      <c r="H806" s="49" t="e">
        <v>#VALUE!</v>
      </c>
      <c r="I806" s="49">
        <v>0</v>
      </c>
      <c r="J806" s="49" t="s">
        <v>254</v>
      </c>
      <c r="K806" s="276">
        <v>43868</v>
      </c>
      <c r="L806" s="49" t="s">
        <v>255</v>
      </c>
      <c r="M806" s="49" t="s">
        <v>3621</v>
      </c>
      <c r="N806" s="49" t="s">
        <v>3762</v>
      </c>
    </row>
    <row r="807" spans="1:14" ht="15" customHeight="1" x14ac:dyDescent="0.25">
      <c r="A807" s="49">
        <v>806</v>
      </c>
      <c r="B807" s="62">
        <v>43868.995648148149</v>
      </c>
      <c r="C807" s="49" t="s">
        <v>323</v>
      </c>
      <c r="D807" s="49" t="s">
        <v>978</v>
      </c>
      <c r="E807" s="49" t="s">
        <v>695</v>
      </c>
      <c r="F807" s="49" t="s">
        <v>1243</v>
      </c>
      <c r="G807" s="49" t="s">
        <v>2950</v>
      </c>
      <c r="H807" s="49" t="e">
        <v>#VALUE!</v>
      </c>
      <c r="I807" s="49">
        <v>0</v>
      </c>
      <c r="J807" s="49" t="s">
        <v>254</v>
      </c>
      <c r="K807" s="276">
        <v>43868</v>
      </c>
      <c r="L807" s="49" t="s">
        <v>255</v>
      </c>
      <c r="M807" s="49" t="s">
        <v>3621</v>
      </c>
      <c r="N807" s="49" t="s">
        <v>3762</v>
      </c>
    </row>
    <row r="808" spans="1:14" ht="15" customHeight="1" x14ac:dyDescent="0.25">
      <c r="A808" s="49">
        <v>807</v>
      </c>
      <c r="B808" s="62">
        <v>43869.064560185187</v>
      </c>
      <c r="C808" s="49" t="s">
        <v>261</v>
      </c>
      <c r="D808" s="49" t="s">
        <v>617</v>
      </c>
      <c r="E808" s="49" t="s">
        <v>1657</v>
      </c>
      <c r="F808" s="49" t="s">
        <v>1711</v>
      </c>
      <c r="G808" s="49" t="s">
        <v>2951</v>
      </c>
      <c r="H808" s="49" t="s">
        <v>3412</v>
      </c>
      <c r="I808" s="49">
        <v>7</v>
      </c>
      <c r="J808" s="49" t="s">
        <v>254</v>
      </c>
      <c r="K808" s="276">
        <v>43868</v>
      </c>
      <c r="L808" s="49" t="s">
        <v>358</v>
      </c>
      <c r="M808" s="49" t="s">
        <v>3625</v>
      </c>
      <c r="N808" s="49" t="s">
        <v>3762</v>
      </c>
    </row>
    <row r="809" spans="1:14" ht="15" customHeight="1" x14ac:dyDescent="0.25">
      <c r="A809" s="49">
        <v>808</v>
      </c>
      <c r="B809" s="62">
        <v>43869.067928240744</v>
      </c>
      <c r="C809" s="49" t="s">
        <v>257</v>
      </c>
      <c r="D809" s="49" t="s">
        <v>858</v>
      </c>
      <c r="E809" s="49" t="s">
        <v>1673</v>
      </c>
      <c r="F809" s="49" t="s">
        <v>1674</v>
      </c>
      <c r="G809" s="49" t="s">
        <v>2952</v>
      </c>
      <c r="H809" s="49" t="s">
        <v>3432</v>
      </c>
      <c r="I809" s="49">
        <v>0</v>
      </c>
      <c r="J809" s="49" t="s">
        <v>254</v>
      </c>
      <c r="K809" s="276">
        <v>43868</v>
      </c>
      <c r="L809" s="49" t="s">
        <v>2143</v>
      </c>
      <c r="M809" s="49" t="s">
        <v>2141</v>
      </c>
      <c r="N809" s="49" t="s">
        <v>3763</v>
      </c>
    </row>
    <row r="810" spans="1:14" ht="15" customHeight="1" x14ac:dyDescent="0.25">
      <c r="A810" s="49">
        <v>809</v>
      </c>
      <c r="B810" s="62">
        <v>43869.067766203705</v>
      </c>
      <c r="C810" s="49" t="s">
        <v>263</v>
      </c>
      <c r="D810" s="49" t="s">
        <v>638</v>
      </c>
      <c r="E810" s="49" t="s">
        <v>695</v>
      </c>
      <c r="F810" s="49" t="s">
        <v>1712</v>
      </c>
      <c r="G810" s="49" t="s">
        <v>2953</v>
      </c>
      <c r="H810" s="49" t="e">
        <v>#VALUE!</v>
      </c>
      <c r="I810" s="49">
        <v>0</v>
      </c>
      <c r="J810" s="49" t="s">
        <v>254</v>
      </c>
      <c r="K810" s="276">
        <v>43868</v>
      </c>
      <c r="L810" s="49" t="s">
        <v>255</v>
      </c>
      <c r="M810" s="49" t="s">
        <v>3703</v>
      </c>
      <c r="N810" s="49" t="s">
        <v>3762</v>
      </c>
    </row>
    <row r="811" spans="1:14" ht="15" customHeight="1" x14ac:dyDescent="0.25">
      <c r="A811" s="49">
        <v>810</v>
      </c>
      <c r="B811" s="62">
        <v>43869.071932870371</v>
      </c>
      <c r="C811" s="49" t="s">
        <v>253</v>
      </c>
      <c r="D811" s="49" t="s">
        <v>978</v>
      </c>
      <c r="E811" s="49" t="s">
        <v>738</v>
      </c>
      <c r="F811" s="49" t="s">
        <v>1713</v>
      </c>
      <c r="G811" s="49" t="s">
        <v>2954</v>
      </c>
      <c r="H811" s="49" t="s">
        <v>3410</v>
      </c>
      <c r="I811" s="49">
        <v>1.5</v>
      </c>
      <c r="J811" s="49" t="s">
        <v>254</v>
      </c>
      <c r="K811" s="276">
        <v>43868</v>
      </c>
      <c r="L811" s="49" t="s">
        <v>3518</v>
      </c>
      <c r="M811" s="49" t="s">
        <v>3621</v>
      </c>
      <c r="N811" s="49" t="s">
        <v>3762</v>
      </c>
    </row>
    <row r="812" spans="1:14" ht="15" customHeight="1" x14ac:dyDescent="0.25">
      <c r="A812" s="49">
        <v>811</v>
      </c>
      <c r="B812" s="62">
        <v>43869.075231481482</v>
      </c>
      <c r="C812" s="49" t="s">
        <v>262</v>
      </c>
      <c r="D812" s="49" t="s">
        <v>1544</v>
      </c>
      <c r="E812" s="49" t="s">
        <v>695</v>
      </c>
      <c r="F812" s="49" t="s">
        <v>1714</v>
      </c>
      <c r="G812" s="49" t="s">
        <v>2955</v>
      </c>
      <c r="H812" s="49" t="s">
        <v>3462</v>
      </c>
      <c r="I812" s="49">
        <v>12</v>
      </c>
      <c r="J812" s="49" t="s">
        <v>254</v>
      </c>
      <c r="K812" s="276">
        <v>43868</v>
      </c>
      <c r="L812" s="49" t="s">
        <v>3556</v>
      </c>
      <c r="M812" s="49" t="s">
        <v>3696</v>
      </c>
      <c r="N812" s="49" t="s">
        <v>3762</v>
      </c>
    </row>
    <row r="813" spans="1:14" ht="15" customHeight="1" x14ac:dyDescent="0.25">
      <c r="A813" s="49">
        <v>812</v>
      </c>
      <c r="B813" s="62">
        <v>43869.078240740739</v>
      </c>
      <c r="C813" s="49" t="s">
        <v>256</v>
      </c>
      <c r="D813" s="49" t="s">
        <v>687</v>
      </c>
      <c r="E813" s="49" t="s">
        <v>1705</v>
      </c>
      <c r="F813" s="49" t="s">
        <v>1706</v>
      </c>
      <c r="G813" s="49" t="s">
        <v>2956</v>
      </c>
      <c r="H813" s="49" t="s">
        <v>3459</v>
      </c>
      <c r="I813" s="49">
        <v>3</v>
      </c>
      <c r="J813" s="49" t="s">
        <v>254</v>
      </c>
      <c r="K813" s="276">
        <v>43868</v>
      </c>
      <c r="L813" s="49" t="s">
        <v>3553</v>
      </c>
      <c r="M813" s="49" t="s">
        <v>3701</v>
      </c>
      <c r="N813" s="49" t="s">
        <v>3762</v>
      </c>
    </row>
    <row r="814" spans="1:14" ht="15" customHeight="1" x14ac:dyDescent="0.25">
      <c r="A814" s="49">
        <v>813</v>
      </c>
      <c r="B814" s="62">
        <v>43869.084965277776</v>
      </c>
      <c r="C814" s="49" t="s">
        <v>323</v>
      </c>
      <c r="D814" s="49" t="s">
        <v>934</v>
      </c>
      <c r="E814" s="49" t="s">
        <v>838</v>
      </c>
      <c r="F814" s="49" t="s">
        <v>1715</v>
      </c>
      <c r="G814" s="49" t="s">
        <v>2957</v>
      </c>
      <c r="H814" s="49" t="s">
        <v>3407</v>
      </c>
      <c r="I814" s="49">
        <v>12</v>
      </c>
      <c r="J814" s="49" t="s">
        <v>254</v>
      </c>
      <c r="K814" s="276">
        <v>43868</v>
      </c>
      <c r="L814" s="49" t="s">
        <v>3516</v>
      </c>
      <c r="M814" s="49" t="s">
        <v>3684</v>
      </c>
      <c r="N814" s="49" t="s">
        <v>3762</v>
      </c>
    </row>
    <row r="815" spans="1:14" ht="15" customHeight="1" x14ac:dyDescent="0.25">
      <c r="A815" s="49">
        <v>814</v>
      </c>
      <c r="B815" s="62">
        <v>43869.08488425926</v>
      </c>
      <c r="C815" s="49" t="s">
        <v>296</v>
      </c>
      <c r="D815" s="49" t="s">
        <v>1570</v>
      </c>
      <c r="E815" s="49" t="s">
        <v>695</v>
      </c>
      <c r="F815" s="49" t="s">
        <v>1716</v>
      </c>
      <c r="G815" s="49" t="s">
        <v>2958</v>
      </c>
      <c r="H815" s="49" t="s">
        <v>3461</v>
      </c>
      <c r="I815" s="49">
        <v>3</v>
      </c>
      <c r="J815" s="49" t="s">
        <v>254</v>
      </c>
      <c r="K815" s="276">
        <v>43868</v>
      </c>
      <c r="L815" s="49" t="s">
        <v>3555</v>
      </c>
      <c r="M815" s="49" t="s">
        <v>3704</v>
      </c>
      <c r="N815" s="49" t="s">
        <v>3762</v>
      </c>
    </row>
    <row r="816" spans="1:14" ht="15" customHeight="1" x14ac:dyDescent="0.25">
      <c r="A816" s="49">
        <v>815</v>
      </c>
      <c r="B816" s="62">
        <v>43871.358888888892</v>
      </c>
      <c r="C816" s="49" t="s">
        <v>265</v>
      </c>
      <c r="D816" s="49" t="s">
        <v>1719</v>
      </c>
      <c r="E816" s="49" t="s">
        <v>1720</v>
      </c>
      <c r="F816" s="49" t="s">
        <v>1721</v>
      </c>
      <c r="G816" s="49" t="s">
        <v>2959</v>
      </c>
      <c r="H816" s="49" t="e">
        <v>#VALUE!</v>
      </c>
      <c r="I816" s="49">
        <v>0</v>
      </c>
      <c r="J816" s="49" t="s">
        <v>266</v>
      </c>
      <c r="K816" s="276">
        <v>43871</v>
      </c>
      <c r="L816" s="49" t="s">
        <v>255</v>
      </c>
      <c r="M816" s="49" t="s">
        <v>3705</v>
      </c>
      <c r="N816" s="49" t="s">
        <v>3762</v>
      </c>
    </row>
    <row r="817" spans="1:14" ht="15" customHeight="1" x14ac:dyDescent="0.25">
      <c r="A817" s="49">
        <v>816</v>
      </c>
      <c r="B817" s="62">
        <v>43870.848564814813</v>
      </c>
      <c r="C817" s="49" t="s">
        <v>268</v>
      </c>
      <c r="D817" s="49" t="s">
        <v>1718</v>
      </c>
      <c r="E817" s="49" t="s">
        <v>1723</v>
      </c>
      <c r="F817" s="49" t="s">
        <v>1724</v>
      </c>
      <c r="G817" s="49" t="s">
        <v>2960</v>
      </c>
      <c r="H817" s="49" t="e">
        <v>#VALUE!</v>
      </c>
      <c r="I817" s="49">
        <v>0</v>
      </c>
      <c r="J817" s="49" t="s">
        <v>266</v>
      </c>
      <c r="K817" s="276">
        <v>43870</v>
      </c>
      <c r="L817" s="49" t="s">
        <v>255</v>
      </c>
      <c r="M817" s="49" t="s">
        <v>255</v>
      </c>
      <c r="N817" s="49" t="s">
        <v>3762</v>
      </c>
    </row>
    <row r="818" spans="1:14" ht="15" customHeight="1" x14ac:dyDescent="0.25">
      <c r="A818" s="49">
        <v>817</v>
      </c>
      <c r="B818" s="62">
        <v>43871.41983796296</v>
      </c>
      <c r="C818" s="49" t="s">
        <v>275</v>
      </c>
      <c r="D818" s="49" t="s">
        <v>695</v>
      </c>
      <c r="F818" s="49" t="s">
        <v>1726</v>
      </c>
      <c r="G818" s="49" t="s">
        <v>2961</v>
      </c>
      <c r="H818" s="49" t="e">
        <v>#VALUE!</v>
      </c>
      <c r="I818" s="49">
        <v>0</v>
      </c>
      <c r="J818" s="49" t="s">
        <v>82</v>
      </c>
      <c r="K818" s="276">
        <v>43871</v>
      </c>
      <c r="L818" s="49" t="s">
        <v>255</v>
      </c>
      <c r="M818" s="49" t="s">
        <v>3683</v>
      </c>
      <c r="N818" s="49" t="s">
        <v>3762</v>
      </c>
    </row>
    <row r="819" spans="1:14" ht="15" customHeight="1" x14ac:dyDescent="0.25">
      <c r="A819" s="49">
        <v>818</v>
      </c>
      <c r="B819" s="62">
        <v>43871.420173611114</v>
      </c>
      <c r="C819" s="49" t="s">
        <v>215</v>
      </c>
      <c r="D819" s="49" t="s">
        <v>1663</v>
      </c>
      <c r="E819" s="49" t="s">
        <v>695</v>
      </c>
      <c r="F819" s="49" t="s">
        <v>1727</v>
      </c>
      <c r="G819" s="49" t="s">
        <v>2962</v>
      </c>
      <c r="H819" s="49" t="e">
        <v>#VALUE!</v>
      </c>
      <c r="I819" s="49">
        <v>0</v>
      </c>
      <c r="J819" s="49" t="s">
        <v>82</v>
      </c>
      <c r="K819" s="276">
        <v>43871</v>
      </c>
      <c r="L819" s="49" t="s">
        <v>255</v>
      </c>
      <c r="M819" s="49" t="s">
        <v>255</v>
      </c>
      <c r="N819" s="49" t="s">
        <v>3762</v>
      </c>
    </row>
    <row r="820" spans="1:14" ht="15" customHeight="1" x14ac:dyDescent="0.25">
      <c r="A820" s="49">
        <v>819</v>
      </c>
      <c r="B820" s="62">
        <v>43871.427141203705</v>
      </c>
      <c r="C820" s="49" t="s">
        <v>22</v>
      </c>
      <c r="D820" s="49" t="s">
        <v>629</v>
      </c>
      <c r="E820" s="49" t="s">
        <v>695</v>
      </c>
      <c r="F820" s="49" t="s">
        <v>1728</v>
      </c>
      <c r="G820" s="49" t="s">
        <v>2963</v>
      </c>
      <c r="H820" s="49" t="e">
        <v>#VALUE!</v>
      </c>
      <c r="I820" s="49">
        <v>0</v>
      </c>
      <c r="J820" s="49" t="s">
        <v>82</v>
      </c>
      <c r="K820" s="276">
        <v>43871</v>
      </c>
      <c r="L820" s="49" t="s">
        <v>255</v>
      </c>
      <c r="M820" s="49" t="s">
        <v>3706</v>
      </c>
      <c r="N820" s="49" t="s">
        <v>3762</v>
      </c>
    </row>
    <row r="821" spans="1:14" ht="15" customHeight="1" x14ac:dyDescent="0.25">
      <c r="A821" s="49">
        <v>820</v>
      </c>
      <c r="B821" s="62">
        <v>43871.42832175926</v>
      </c>
      <c r="C821" s="49" t="s">
        <v>157</v>
      </c>
      <c r="D821" s="49" t="s">
        <v>598</v>
      </c>
      <c r="E821" s="49" t="s">
        <v>695</v>
      </c>
      <c r="F821" s="49" t="s">
        <v>1729</v>
      </c>
      <c r="G821" s="49" t="s">
        <v>2964</v>
      </c>
      <c r="H821" s="49" t="e">
        <v>#VALUE!</v>
      </c>
      <c r="I821" s="49">
        <v>0</v>
      </c>
      <c r="J821" s="49" t="s">
        <v>82</v>
      </c>
      <c r="K821" s="276">
        <v>43871</v>
      </c>
      <c r="L821" s="49" t="s">
        <v>255</v>
      </c>
      <c r="M821" s="49" t="s">
        <v>607</v>
      </c>
      <c r="N821" s="49" t="s">
        <v>3762</v>
      </c>
    </row>
    <row r="822" spans="1:14" ht="15" customHeight="1" x14ac:dyDescent="0.25">
      <c r="A822" s="49">
        <v>821</v>
      </c>
      <c r="B822" s="62">
        <v>43871.431516203702</v>
      </c>
      <c r="C822" s="49" t="s">
        <v>134</v>
      </c>
      <c r="D822" s="49" t="s">
        <v>341</v>
      </c>
      <c r="E822" s="49" t="s">
        <v>1463</v>
      </c>
      <c r="F822" s="49" t="s">
        <v>1730</v>
      </c>
      <c r="G822" s="49" t="s">
        <v>2965</v>
      </c>
      <c r="H822" s="49" t="e">
        <v>#VALUE!</v>
      </c>
      <c r="I822" s="49">
        <v>0</v>
      </c>
      <c r="J822" s="49" t="s">
        <v>82</v>
      </c>
      <c r="K822" s="276">
        <v>43871</v>
      </c>
      <c r="L822" s="49" t="s">
        <v>255</v>
      </c>
      <c r="M822" s="49" t="s">
        <v>342</v>
      </c>
      <c r="N822" s="49" t="s">
        <v>3762</v>
      </c>
    </row>
    <row r="823" spans="1:14" ht="15" customHeight="1" x14ac:dyDescent="0.25">
      <c r="A823" s="49">
        <v>822</v>
      </c>
      <c r="B823" s="62">
        <v>43871.437928240739</v>
      </c>
      <c r="C823" s="49" t="s">
        <v>201</v>
      </c>
      <c r="D823" s="49" t="s">
        <v>1459</v>
      </c>
      <c r="E823" s="49" t="s">
        <v>1605</v>
      </c>
      <c r="F823" s="49" t="s">
        <v>1731</v>
      </c>
      <c r="G823" s="49" t="s">
        <v>2966</v>
      </c>
      <c r="H823" s="49" t="e">
        <v>#VALUE!</v>
      </c>
      <c r="I823" s="49">
        <v>0</v>
      </c>
      <c r="J823" s="49" t="s">
        <v>82</v>
      </c>
      <c r="K823" s="276">
        <v>43871</v>
      </c>
      <c r="L823" s="49" t="s">
        <v>255</v>
      </c>
      <c r="M823" s="49" t="s">
        <v>3682</v>
      </c>
      <c r="N823" s="49" t="s">
        <v>3762</v>
      </c>
    </row>
    <row r="824" spans="1:14" ht="15" customHeight="1" x14ac:dyDescent="0.25">
      <c r="A824" s="49">
        <v>823</v>
      </c>
      <c r="B824" s="62">
        <v>43871.441180555557</v>
      </c>
      <c r="C824" s="49" t="s">
        <v>215</v>
      </c>
      <c r="D824" s="49" t="s">
        <v>1732</v>
      </c>
      <c r="E824" s="49" t="s">
        <v>731</v>
      </c>
      <c r="F824" s="49" t="s">
        <v>1733</v>
      </c>
      <c r="G824" s="49" t="s">
        <v>2967</v>
      </c>
      <c r="H824" s="49" t="e">
        <v>#VALUE!</v>
      </c>
      <c r="I824" s="49">
        <v>0</v>
      </c>
      <c r="J824" s="49" t="s">
        <v>82</v>
      </c>
      <c r="K824" s="276">
        <v>43871</v>
      </c>
      <c r="L824" s="49" t="s">
        <v>255</v>
      </c>
      <c r="M824" s="49" t="s">
        <v>3707</v>
      </c>
      <c r="N824" s="49" t="s">
        <v>3762</v>
      </c>
    </row>
    <row r="825" spans="1:14" ht="15" customHeight="1" x14ac:dyDescent="0.25">
      <c r="A825" s="49">
        <v>824</v>
      </c>
      <c r="B825" s="62">
        <v>43871.443518518521</v>
      </c>
      <c r="C825" s="49" t="s">
        <v>268</v>
      </c>
      <c r="D825" s="49" t="s">
        <v>1448</v>
      </c>
      <c r="E825" s="49" t="s">
        <v>1734</v>
      </c>
      <c r="F825" s="49" t="s">
        <v>1453</v>
      </c>
      <c r="G825" s="49" t="s">
        <v>2968</v>
      </c>
      <c r="H825" s="49" t="e">
        <v>#VALUE!</v>
      </c>
      <c r="I825" s="49">
        <v>0</v>
      </c>
      <c r="J825" s="49" t="s">
        <v>266</v>
      </c>
      <c r="K825" s="276">
        <v>43871</v>
      </c>
      <c r="L825" s="49" t="s">
        <v>255</v>
      </c>
      <c r="M825" s="49" t="s">
        <v>272</v>
      </c>
      <c r="N825" s="49" t="s">
        <v>3762</v>
      </c>
    </row>
    <row r="826" spans="1:14" ht="15" customHeight="1" x14ac:dyDescent="0.25">
      <c r="A826" s="49">
        <v>825</v>
      </c>
      <c r="B826" s="62">
        <v>43871.445104166669</v>
      </c>
      <c r="C826" s="49" t="s">
        <v>182</v>
      </c>
      <c r="D826" s="49" t="s">
        <v>799</v>
      </c>
      <c r="E826" s="49" t="s">
        <v>695</v>
      </c>
      <c r="F826" s="49" t="s">
        <v>1735</v>
      </c>
      <c r="G826" s="49" t="s">
        <v>2969</v>
      </c>
      <c r="H826" s="49" t="e">
        <v>#VALUE!</v>
      </c>
      <c r="I826" s="49">
        <v>0</v>
      </c>
      <c r="J826" s="49" t="s">
        <v>82</v>
      </c>
      <c r="K826" s="276">
        <v>43871</v>
      </c>
      <c r="L826" s="49" t="s">
        <v>255</v>
      </c>
      <c r="M826" s="49" t="s">
        <v>3598</v>
      </c>
      <c r="N826" s="49" t="s">
        <v>3762</v>
      </c>
    </row>
    <row r="827" spans="1:14" ht="15" customHeight="1" x14ac:dyDescent="0.25">
      <c r="A827" s="49">
        <v>826</v>
      </c>
      <c r="B827" s="62">
        <v>43871.449074074073</v>
      </c>
      <c r="C827" s="49" t="s">
        <v>179</v>
      </c>
      <c r="D827" s="49" t="s">
        <v>316</v>
      </c>
      <c r="E827" s="49" t="s">
        <v>1736</v>
      </c>
      <c r="F827" s="49" t="s">
        <v>1737</v>
      </c>
      <c r="H827" s="49" t="e">
        <v>#VALUE!</v>
      </c>
      <c r="I827" s="49">
        <v>0</v>
      </c>
      <c r="J827" s="49" t="s">
        <v>82</v>
      </c>
      <c r="K827" s="276">
        <v>43871</v>
      </c>
      <c r="L827" s="49" t="s">
        <v>255</v>
      </c>
      <c r="M827" s="49" t="s">
        <v>255</v>
      </c>
      <c r="N827" s="49" t="s">
        <v>3762</v>
      </c>
    </row>
    <row r="828" spans="1:14" ht="15" customHeight="1" x14ac:dyDescent="0.25">
      <c r="A828" s="49">
        <v>827</v>
      </c>
      <c r="B828" s="62">
        <v>43871.449004629627</v>
      </c>
      <c r="C828" s="49" t="s">
        <v>179</v>
      </c>
      <c r="D828" s="49" t="s">
        <v>316</v>
      </c>
      <c r="E828" s="49" t="s">
        <v>695</v>
      </c>
      <c r="F828" s="49" t="s">
        <v>1738</v>
      </c>
      <c r="H828" s="49" t="e">
        <v>#VALUE!</v>
      </c>
      <c r="I828" s="49">
        <v>0</v>
      </c>
      <c r="J828" s="49" t="s">
        <v>82</v>
      </c>
      <c r="K828" s="276">
        <v>43871</v>
      </c>
      <c r="L828" s="49" t="s">
        <v>255</v>
      </c>
      <c r="M828" s="49" t="s">
        <v>255</v>
      </c>
      <c r="N828" s="49" t="s">
        <v>3762</v>
      </c>
    </row>
    <row r="829" spans="1:14" ht="15" customHeight="1" x14ac:dyDescent="0.25">
      <c r="A829" s="49">
        <v>828</v>
      </c>
      <c r="B829" s="62">
        <v>43871.44940972222</v>
      </c>
      <c r="C829" s="49" t="s">
        <v>179</v>
      </c>
      <c r="D829" s="49" t="s">
        <v>316</v>
      </c>
      <c r="E829" s="49" t="s">
        <v>782</v>
      </c>
      <c r="F829" s="49" t="s">
        <v>1739</v>
      </c>
      <c r="H829" s="49" t="e">
        <v>#VALUE!</v>
      </c>
      <c r="I829" s="49">
        <v>0</v>
      </c>
      <c r="J829" s="49" t="s">
        <v>82</v>
      </c>
      <c r="K829" s="276">
        <v>43871</v>
      </c>
      <c r="L829" s="49" t="s">
        <v>255</v>
      </c>
      <c r="M829" s="49" t="s">
        <v>255</v>
      </c>
      <c r="N829" s="49" t="s">
        <v>3762</v>
      </c>
    </row>
    <row r="830" spans="1:14" ht="15" customHeight="1" x14ac:dyDescent="0.25">
      <c r="A830" s="49">
        <v>829</v>
      </c>
      <c r="B830" s="62">
        <v>43871.449328703704</v>
      </c>
      <c r="C830" s="49" t="s">
        <v>268</v>
      </c>
      <c r="D830" s="49" t="s">
        <v>837</v>
      </c>
      <c r="E830" s="49" t="s">
        <v>1740</v>
      </c>
      <c r="F830" s="49" t="s">
        <v>1725</v>
      </c>
      <c r="G830" s="49" t="s">
        <v>2970</v>
      </c>
      <c r="H830" s="49" t="e">
        <v>#VALUE!</v>
      </c>
      <c r="I830" s="49">
        <v>0</v>
      </c>
      <c r="J830" s="49" t="s">
        <v>266</v>
      </c>
      <c r="K830" s="276">
        <v>43871</v>
      </c>
      <c r="L830" s="49" t="s">
        <v>255</v>
      </c>
      <c r="M830" s="49" t="s">
        <v>3602</v>
      </c>
      <c r="N830" s="49" t="s">
        <v>3762</v>
      </c>
    </row>
    <row r="831" spans="1:14" ht="15" customHeight="1" x14ac:dyDescent="0.25">
      <c r="A831" s="49">
        <v>830</v>
      </c>
      <c r="B831" s="62">
        <v>43871.449699074074</v>
      </c>
      <c r="C831" s="49" t="s">
        <v>179</v>
      </c>
      <c r="D831" s="49" t="s">
        <v>316</v>
      </c>
      <c r="E831" s="49" t="s">
        <v>782</v>
      </c>
      <c r="F831" s="49" t="s">
        <v>1741</v>
      </c>
      <c r="H831" s="49" t="e">
        <v>#VALUE!</v>
      </c>
      <c r="I831" s="49">
        <v>0</v>
      </c>
      <c r="J831" s="49" t="s">
        <v>82</v>
      </c>
      <c r="K831" s="276">
        <v>43871</v>
      </c>
      <c r="L831" s="49" t="s">
        <v>255</v>
      </c>
      <c r="M831" s="49" t="s">
        <v>255</v>
      </c>
      <c r="N831" s="49" t="s">
        <v>3762</v>
      </c>
    </row>
    <row r="832" spans="1:14" ht="15" customHeight="1" x14ac:dyDescent="0.25">
      <c r="A832" s="49">
        <v>831</v>
      </c>
      <c r="B832" s="62">
        <v>43871.451435185183</v>
      </c>
      <c r="C832" s="49" t="s">
        <v>179</v>
      </c>
      <c r="D832" s="49" t="s">
        <v>287</v>
      </c>
      <c r="E832" s="49" t="s">
        <v>1742</v>
      </c>
      <c r="F832" s="49" t="s">
        <v>1743</v>
      </c>
      <c r="G832" s="49" t="s">
        <v>2971</v>
      </c>
      <c r="H832" s="49" t="e">
        <v>#VALUE!</v>
      </c>
      <c r="I832" s="49">
        <v>0</v>
      </c>
      <c r="J832" s="49" t="s">
        <v>82</v>
      </c>
      <c r="K832" s="276">
        <v>43871</v>
      </c>
      <c r="L832" s="49" t="s">
        <v>255</v>
      </c>
      <c r="M832" s="49" t="s">
        <v>3700</v>
      </c>
      <c r="N832" s="49" t="s">
        <v>3762</v>
      </c>
    </row>
    <row r="833" spans="1:14" ht="15" customHeight="1" x14ac:dyDescent="0.25">
      <c r="A833" s="49">
        <v>832</v>
      </c>
      <c r="B833" s="62">
        <v>43871.454618055555</v>
      </c>
      <c r="C833" s="49" t="s">
        <v>215</v>
      </c>
      <c r="D833" s="49" t="s">
        <v>1744</v>
      </c>
      <c r="E833" s="49" t="s">
        <v>838</v>
      </c>
      <c r="F833" s="49" t="s">
        <v>1745</v>
      </c>
      <c r="G833" s="49" t="s">
        <v>2972</v>
      </c>
      <c r="H833" s="49" t="e">
        <v>#VALUE!</v>
      </c>
      <c r="I833" s="49">
        <v>0</v>
      </c>
      <c r="J833" s="49" t="s">
        <v>82</v>
      </c>
      <c r="K833" s="276">
        <v>43871</v>
      </c>
      <c r="L833" s="49" t="s">
        <v>255</v>
      </c>
      <c r="M833" s="49" t="s">
        <v>3708</v>
      </c>
      <c r="N833" s="49" t="s">
        <v>3762</v>
      </c>
    </row>
    <row r="834" spans="1:14" ht="15" customHeight="1" x14ac:dyDescent="0.25">
      <c r="A834" s="49">
        <v>833</v>
      </c>
      <c r="B834" s="62">
        <v>43871.454571759263</v>
      </c>
      <c r="C834" s="49" t="s">
        <v>166</v>
      </c>
      <c r="D834" s="49" t="s">
        <v>1345</v>
      </c>
      <c r="E834" s="49" t="s">
        <v>695</v>
      </c>
      <c r="F834" s="49" t="s">
        <v>1746</v>
      </c>
      <c r="G834" s="49" t="s">
        <v>2973</v>
      </c>
      <c r="H834" s="49" t="e">
        <v>#VALUE!</v>
      </c>
      <c r="I834" s="49">
        <v>0</v>
      </c>
      <c r="J834" s="49" t="s">
        <v>82</v>
      </c>
      <c r="K834" s="276">
        <v>43871</v>
      </c>
      <c r="L834" s="49" t="s">
        <v>255</v>
      </c>
      <c r="M834" s="49" t="s">
        <v>373</v>
      </c>
      <c r="N834" s="49" t="s">
        <v>3762</v>
      </c>
    </row>
    <row r="835" spans="1:14" ht="15" customHeight="1" x14ac:dyDescent="0.25">
      <c r="A835" s="49">
        <v>834</v>
      </c>
      <c r="B835" s="62">
        <v>43871.461006944446</v>
      </c>
      <c r="C835" s="49" t="s">
        <v>268</v>
      </c>
      <c r="D835" s="49" t="s">
        <v>1747</v>
      </c>
      <c r="E835" s="49" t="s">
        <v>1750</v>
      </c>
      <c r="F835" s="49" t="s">
        <v>1748</v>
      </c>
      <c r="G835" s="49" t="s">
        <v>2974</v>
      </c>
      <c r="H835" s="49" t="e">
        <v>#VALUE!</v>
      </c>
      <c r="I835" s="49">
        <v>0</v>
      </c>
      <c r="J835" s="49" t="s">
        <v>266</v>
      </c>
      <c r="K835" s="276">
        <v>43871</v>
      </c>
      <c r="L835" s="49" t="s">
        <v>255</v>
      </c>
      <c r="M835" s="49" t="s">
        <v>3709</v>
      </c>
      <c r="N835" s="49" t="s">
        <v>3762</v>
      </c>
    </row>
    <row r="836" spans="1:14" ht="15" customHeight="1" x14ac:dyDescent="0.25">
      <c r="A836" s="49">
        <v>835</v>
      </c>
      <c r="B836" s="62">
        <v>43871.462083333332</v>
      </c>
      <c r="C836" s="49" t="s">
        <v>206</v>
      </c>
      <c r="D836" s="49" t="s">
        <v>640</v>
      </c>
      <c r="E836" s="49" t="s">
        <v>1439</v>
      </c>
      <c r="F836" s="49" t="s">
        <v>1751</v>
      </c>
      <c r="G836" s="49" t="s">
        <v>2975</v>
      </c>
      <c r="H836" s="49" t="e">
        <v>#VALUE!</v>
      </c>
      <c r="I836" s="49">
        <v>0</v>
      </c>
      <c r="J836" s="49" t="s">
        <v>82</v>
      </c>
      <c r="K836" s="276">
        <v>43871</v>
      </c>
      <c r="L836" s="49" t="s">
        <v>255</v>
      </c>
      <c r="M836" s="49" t="s">
        <v>3710</v>
      </c>
      <c r="N836" s="49" t="s">
        <v>3762</v>
      </c>
    </row>
    <row r="837" spans="1:14" ht="15" customHeight="1" x14ac:dyDescent="0.25">
      <c r="A837" s="49">
        <v>836</v>
      </c>
      <c r="B837" s="62">
        <v>43871.462581018517</v>
      </c>
      <c r="C837" s="49" t="s">
        <v>275</v>
      </c>
      <c r="D837" s="49" t="s">
        <v>1752</v>
      </c>
      <c r="E837" s="49" t="s">
        <v>1753</v>
      </c>
      <c r="F837" s="49" t="s">
        <v>1754</v>
      </c>
      <c r="G837" s="49" t="s">
        <v>2976</v>
      </c>
      <c r="H837" s="49" t="e">
        <v>#VALUE!</v>
      </c>
      <c r="I837" s="49">
        <v>0</v>
      </c>
      <c r="J837" s="49" t="s">
        <v>82</v>
      </c>
      <c r="K837" s="276">
        <v>43871</v>
      </c>
      <c r="L837" s="49" t="s">
        <v>255</v>
      </c>
      <c r="M837" s="49" t="s">
        <v>3711</v>
      </c>
      <c r="N837" s="49" t="s">
        <v>3762</v>
      </c>
    </row>
    <row r="838" spans="1:14" ht="15" customHeight="1" x14ac:dyDescent="0.25">
      <c r="A838" s="49">
        <v>837</v>
      </c>
      <c r="B838" s="62">
        <v>43871.463541666664</v>
      </c>
      <c r="C838" s="49" t="s">
        <v>182</v>
      </c>
      <c r="D838" s="49" t="s">
        <v>1755</v>
      </c>
      <c r="E838" s="49" t="s">
        <v>695</v>
      </c>
      <c r="F838" s="49" t="s">
        <v>1756</v>
      </c>
      <c r="G838" s="49" t="s">
        <v>2977</v>
      </c>
      <c r="H838" s="49" t="e">
        <v>#VALUE!</v>
      </c>
      <c r="I838" s="49">
        <v>0</v>
      </c>
      <c r="J838" s="49" t="s">
        <v>82</v>
      </c>
      <c r="K838" s="276">
        <v>43871</v>
      </c>
      <c r="L838" s="49" t="s">
        <v>255</v>
      </c>
      <c r="M838" s="49" t="s">
        <v>3712</v>
      </c>
      <c r="N838" s="49" t="s">
        <v>3762</v>
      </c>
    </row>
    <row r="839" spans="1:14" ht="15" customHeight="1" x14ac:dyDescent="0.25">
      <c r="A839" s="49">
        <v>838</v>
      </c>
      <c r="B839" s="62">
        <v>43871.463842592595</v>
      </c>
      <c r="C839" s="49" t="s">
        <v>215</v>
      </c>
      <c r="D839" s="49" t="s">
        <v>1151</v>
      </c>
      <c r="E839" s="49" t="s">
        <v>695</v>
      </c>
      <c r="F839" s="49" t="s">
        <v>1757</v>
      </c>
      <c r="G839" s="49" t="s">
        <v>2978</v>
      </c>
      <c r="H839" s="49" t="e">
        <v>#VALUE!</v>
      </c>
      <c r="I839" s="49">
        <v>0</v>
      </c>
      <c r="J839" s="49" t="s">
        <v>82</v>
      </c>
      <c r="K839" s="276">
        <v>43871</v>
      </c>
      <c r="L839" s="49" t="s">
        <v>255</v>
      </c>
      <c r="M839" s="49" t="s">
        <v>3713</v>
      </c>
      <c r="N839" s="49" t="s">
        <v>3762</v>
      </c>
    </row>
    <row r="840" spans="1:14" ht="15" customHeight="1" x14ac:dyDescent="0.25">
      <c r="A840" s="49">
        <v>839</v>
      </c>
      <c r="B840" s="62">
        <v>43871.467905092592</v>
      </c>
      <c r="C840" s="49" t="s">
        <v>215</v>
      </c>
      <c r="D840" s="49" t="s">
        <v>618</v>
      </c>
      <c r="E840" s="49" t="s">
        <v>731</v>
      </c>
      <c r="F840" s="49" t="s">
        <v>1758</v>
      </c>
      <c r="G840" s="49" t="s">
        <v>2979</v>
      </c>
      <c r="H840" s="49" t="e">
        <v>#VALUE!</v>
      </c>
      <c r="I840" s="49">
        <v>0</v>
      </c>
      <c r="J840" s="49" t="s">
        <v>82</v>
      </c>
      <c r="K840" s="276">
        <v>43871</v>
      </c>
      <c r="L840" s="49" t="s">
        <v>255</v>
      </c>
      <c r="M840" s="49" t="s">
        <v>3714</v>
      </c>
      <c r="N840" s="49" t="s">
        <v>3762</v>
      </c>
    </row>
    <row r="841" spans="1:14" ht="15" customHeight="1" x14ac:dyDescent="0.25">
      <c r="A841" s="49">
        <v>840</v>
      </c>
      <c r="B841" s="62">
        <v>43871.468530092592</v>
      </c>
      <c r="C841" s="49" t="s">
        <v>268</v>
      </c>
      <c r="D841" s="49" t="s">
        <v>1747</v>
      </c>
      <c r="E841" s="49" t="s">
        <v>1750</v>
      </c>
      <c r="F841" s="49" t="s">
        <v>1748</v>
      </c>
      <c r="G841" s="49" t="s">
        <v>2980</v>
      </c>
      <c r="H841" s="49" t="e">
        <v>#VALUE!</v>
      </c>
      <c r="I841" s="49">
        <v>0</v>
      </c>
      <c r="J841" s="49" t="s">
        <v>266</v>
      </c>
      <c r="K841" s="276">
        <v>43871</v>
      </c>
      <c r="L841" s="49" t="s">
        <v>255</v>
      </c>
      <c r="M841" s="49" t="s">
        <v>3709</v>
      </c>
      <c r="N841" s="49" t="s">
        <v>3762</v>
      </c>
    </row>
    <row r="842" spans="1:14" ht="15" customHeight="1" x14ac:dyDescent="0.25">
      <c r="A842" s="49">
        <v>841</v>
      </c>
      <c r="B842" s="62">
        <v>43871.470243055555</v>
      </c>
      <c r="C842" s="49" t="s">
        <v>200</v>
      </c>
      <c r="D842" s="49" t="s">
        <v>635</v>
      </c>
      <c r="E842" s="49" t="s">
        <v>695</v>
      </c>
      <c r="F842" s="49" t="s">
        <v>1759</v>
      </c>
      <c r="G842" s="49" t="s">
        <v>2981</v>
      </c>
      <c r="H842" s="49" t="e">
        <v>#VALUE!</v>
      </c>
      <c r="I842" s="49">
        <v>0</v>
      </c>
      <c r="J842" s="49" t="s">
        <v>82</v>
      </c>
      <c r="K842" s="276">
        <v>43871</v>
      </c>
      <c r="L842" s="49" t="s">
        <v>255</v>
      </c>
      <c r="M842" s="49" t="s">
        <v>3715</v>
      </c>
      <c r="N842" s="49" t="s">
        <v>3762</v>
      </c>
    </row>
    <row r="843" spans="1:14" ht="15" customHeight="1" x14ac:dyDescent="0.25">
      <c r="A843" s="49">
        <v>842</v>
      </c>
      <c r="B843" s="62">
        <v>43871.470416666663</v>
      </c>
      <c r="C843" s="49" t="s">
        <v>213</v>
      </c>
      <c r="D843" s="49" t="s">
        <v>1684</v>
      </c>
      <c r="E843" s="49" t="s">
        <v>695</v>
      </c>
      <c r="F843" s="49" t="s">
        <v>1760</v>
      </c>
      <c r="G843" s="49" t="s">
        <v>2982</v>
      </c>
      <c r="H843" s="49" t="e">
        <v>#VALUE!</v>
      </c>
      <c r="I843" s="49">
        <v>0</v>
      </c>
      <c r="J843" s="49" t="s">
        <v>82</v>
      </c>
      <c r="K843" s="276">
        <v>43871</v>
      </c>
      <c r="L843" s="49" t="s">
        <v>255</v>
      </c>
      <c r="M843" s="49" t="s">
        <v>255</v>
      </c>
      <c r="N843" s="49" t="s">
        <v>3762</v>
      </c>
    </row>
    <row r="844" spans="1:14" ht="15" customHeight="1" x14ac:dyDescent="0.25">
      <c r="A844" s="49">
        <v>843</v>
      </c>
      <c r="B844" s="62">
        <v>43871.471909722219</v>
      </c>
      <c r="C844" s="49" t="s">
        <v>196</v>
      </c>
      <c r="D844" s="49" t="s">
        <v>1234</v>
      </c>
      <c r="E844" s="49" t="s">
        <v>695</v>
      </c>
      <c r="F844" s="49" t="s">
        <v>1761</v>
      </c>
      <c r="G844" s="49" t="s">
        <v>2983</v>
      </c>
      <c r="H844" s="49" t="e">
        <v>#VALUE!</v>
      </c>
      <c r="I844" s="49">
        <v>0</v>
      </c>
      <c r="J844" s="49" t="s">
        <v>82</v>
      </c>
      <c r="K844" s="276">
        <v>43871</v>
      </c>
      <c r="L844" s="49" t="s">
        <v>255</v>
      </c>
      <c r="M844" s="49" t="s">
        <v>3657</v>
      </c>
      <c r="N844" s="49" t="s">
        <v>3762</v>
      </c>
    </row>
    <row r="845" spans="1:14" ht="15" customHeight="1" x14ac:dyDescent="0.25">
      <c r="A845" s="49">
        <v>844</v>
      </c>
      <c r="B845" s="62">
        <v>43871.474039351851</v>
      </c>
      <c r="C845" s="49" t="s">
        <v>178</v>
      </c>
      <c r="D845" s="49" t="s">
        <v>1615</v>
      </c>
      <c r="E845" s="49" t="s">
        <v>1762</v>
      </c>
      <c r="F845" s="49" t="s">
        <v>1763</v>
      </c>
      <c r="G845" s="49" t="s">
        <v>2984</v>
      </c>
      <c r="H845" s="49" t="e">
        <v>#VALUE!</v>
      </c>
      <c r="I845" s="49">
        <v>0</v>
      </c>
      <c r="J845" s="49" t="s">
        <v>82</v>
      </c>
      <c r="K845" s="276">
        <v>43871</v>
      </c>
      <c r="L845" s="49" t="s">
        <v>255</v>
      </c>
      <c r="M845" s="49" t="s">
        <v>3691</v>
      </c>
      <c r="N845" s="49" t="s">
        <v>3762</v>
      </c>
    </row>
    <row r="846" spans="1:14" ht="15" customHeight="1" x14ac:dyDescent="0.25">
      <c r="A846" s="49">
        <v>845</v>
      </c>
      <c r="B846" s="62">
        <v>43871.474895833337</v>
      </c>
      <c r="C846" s="49" t="s">
        <v>206</v>
      </c>
      <c r="D846" s="49" t="s">
        <v>1299</v>
      </c>
      <c r="E846" s="49" t="s">
        <v>695</v>
      </c>
      <c r="F846" s="49" t="s">
        <v>1764</v>
      </c>
      <c r="G846" s="49" t="s">
        <v>2985</v>
      </c>
      <c r="H846" s="49" t="e">
        <v>#VALUE!</v>
      </c>
      <c r="I846" s="49">
        <v>0</v>
      </c>
      <c r="J846" s="49" t="s">
        <v>82</v>
      </c>
      <c r="K846" s="276">
        <v>43871</v>
      </c>
      <c r="L846" s="49" t="s">
        <v>255</v>
      </c>
      <c r="M846" s="49" t="s">
        <v>3660</v>
      </c>
      <c r="N846" s="49" t="s">
        <v>3762</v>
      </c>
    </row>
    <row r="847" spans="1:14" ht="15" customHeight="1" x14ac:dyDescent="0.25">
      <c r="A847" s="49">
        <v>846</v>
      </c>
      <c r="B847" s="62">
        <v>43871.484629629631</v>
      </c>
      <c r="C847" s="49" t="s">
        <v>187</v>
      </c>
      <c r="D847" s="49" t="s">
        <v>1630</v>
      </c>
      <c r="E847" s="63" t="s">
        <v>1686</v>
      </c>
      <c r="F847" s="49" t="s">
        <v>1765</v>
      </c>
      <c r="G847" s="49" t="s">
        <v>2986</v>
      </c>
      <c r="H847" s="49" t="e">
        <v>#VALUE!</v>
      </c>
      <c r="I847" s="49">
        <v>0</v>
      </c>
      <c r="J847" s="49" t="s">
        <v>82</v>
      </c>
      <c r="K847" s="276">
        <v>43871</v>
      </c>
      <c r="L847" s="49" t="s">
        <v>255</v>
      </c>
      <c r="M847" s="49" t="s">
        <v>3693</v>
      </c>
      <c r="N847" s="49" t="s">
        <v>3762</v>
      </c>
    </row>
    <row r="848" spans="1:14" ht="15" customHeight="1" x14ac:dyDescent="0.25">
      <c r="A848" s="49">
        <v>847</v>
      </c>
      <c r="B848" s="62">
        <v>43871.484953703701</v>
      </c>
      <c r="C848" s="49" t="s">
        <v>215</v>
      </c>
      <c r="D848" s="49" t="s">
        <v>1315</v>
      </c>
      <c r="E848" s="49" t="s">
        <v>731</v>
      </c>
      <c r="F848" s="49" t="s">
        <v>1766</v>
      </c>
      <c r="G848" s="49" t="s">
        <v>2987</v>
      </c>
      <c r="H848" s="49" t="e">
        <v>#VALUE!</v>
      </c>
      <c r="I848" s="49">
        <v>0</v>
      </c>
      <c r="J848" s="49" t="s">
        <v>82</v>
      </c>
      <c r="K848" s="276">
        <v>43871</v>
      </c>
      <c r="L848" s="49" t="s">
        <v>255</v>
      </c>
      <c r="M848" s="49" t="s">
        <v>3716</v>
      </c>
      <c r="N848" s="49" t="s">
        <v>3762</v>
      </c>
    </row>
    <row r="849" spans="1:14" ht="15" customHeight="1" x14ac:dyDescent="0.25">
      <c r="A849" s="49">
        <v>848</v>
      </c>
      <c r="B849" s="62">
        <v>43871.487129629626</v>
      </c>
      <c r="C849" s="49" t="s">
        <v>201</v>
      </c>
      <c r="D849" s="49" t="s">
        <v>638</v>
      </c>
      <c r="E849" s="49" t="s">
        <v>791</v>
      </c>
      <c r="F849" s="49" t="s">
        <v>1767</v>
      </c>
      <c r="G849" s="49" t="s">
        <v>2988</v>
      </c>
      <c r="H849" s="49" t="e">
        <v>#VALUE!</v>
      </c>
      <c r="I849" s="49">
        <v>0</v>
      </c>
      <c r="J849" s="49" t="s">
        <v>82</v>
      </c>
      <c r="K849" s="276">
        <v>43871</v>
      </c>
      <c r="L849" s="49" t="s">
        <v>255</v>
      </c>
      <c r="M849" s="49" t="s">
        <v>3703</v>
      </c>
      <c r="N849" s="49" t="s">
        <v>3762</v>
      </c>
    </row>
    <row r="850" spans="1:14" ht="15" customHeight="1" x14ac:dyDescent="0.25">
      <c r="A850" s="49">
        <v>849</v>
      </c>
      <c r="B850" s="62">
        <v>43871.490289351852</v>
      </c>
      <c r="C850" s="49" t="s">
        <v>165</v>
      </c>
      <c r="D850" s="49" t="s">
        <v>686</v>
      </c>
      <c r="E850" s="49" t="s">
        <v>695</v>
      </c>
      <c r="F850" s="49" t="s">
        <v>1769</v>
      </c>
      <c r="G850" s="49" t="s">
        <v>2989</v>
      </c>
      <c r="H850" s="49" t="e">
        <v>#VALUE!</v>
      </c>
      <c r="I850" s="49">
        <v>0</v>
      </c>
      <c r="J850" s="49" t="s">
        <v>82</v>
      </c>
      <c r="K850" s="276">
        <v>43871</v>
      </c>
      <c r="L850" s="49" t="s">
        <v>255</v>
      </c>
      <c r="M850" s="49" t="s">
        <v>3672</v>
      </c>
      <c r="N850" s="49" t="s">
        <v>3762</v>
      </c>
    </row>
    <row r="851" spans="1:14" ht="15" customHeight="1" x14ac:dyDescent="0.25">
      <c r="A851" s="49">
        <v>850</v>
      </c>
      <c r="B851" s="62">
        <v>43871.493043981478</v>
      </c>
      <c r="C851" s="49" t="s">
        <v>215</v>
      </c>
      <c r="D851" s="49" t="s">
        <v>1770</v>
      </c>
      <c r="E851" s="49" t="s">
        <v>838</v>
      </c>
      <c r="F851" s="49" t="s">
        <v>1771</v>
      </c>
      <c r="G851" s="49" t="s">
        <v>2990</v>
      </c>
      <c r="H851" s="49" t="e">
        <v>#VALUE!</v>
      </c>
      <c r="I851" s="49">
        <v>0</v>
      </c>
      <c r="J851" s="49" t="s">
        <v>82</v>
      </c>
      <c r="K851" s="276">
        <v>43871</v>
      </c>
      <c r="L851" s="49" t="s">
        <v>255</v>
      </c>
      <c r="M851" s="49" t="s">
        <v>3717</v>
      </c>
      <c r="N851" s="49" t="s">
        <v>3762</v>
      </c>
    </row>
    <row r="852" spans="1:14" ht="15" customHeight="1" x14ac:dyDescent="0.25">
      <c r="A852" s="49">
        <v>851</v>
      </c>
      <c r="B852" s="62">
        <v>43871.493449074071</v>
      </c>
      <c r="C852" s="49" t="s">
        <v>178</v>
      </c>
      <c r="D852" s="49" t="s">
        <v>733</v>
      </c>
      <c r="E852" s="49" t="s">
        <v>695</v>
      </c>
      <c r="F852" s="49" t="s">
        <v>1772</v>
      </c>
      <c r="H852" s="49" t="e">
        <v>#VALUE!</v>
      </c>
      <c r="I852" s="49">
        <v>0</v>
      </c>
      <c r="J852" s="49" t="s">
        <v>82</v>
      </c>
      <c r="K852" s="276">
        <v>43871</v>
      </c>
      <c r="L852" s="49" t="s">
        <v>255</v>
      </c>
      <c r="M852" s="49" t="s">
        <v>317</v>
      </c>
      <c r="N852" s="49" t="s">
        <v>3762</v>
      </c>
    </row>
    <row r="853" spans="1:14" ht="15" customHeight="1" x14ac:dyDescent="0.25">
      <c r="A853" s="49">
        <v>852</v>
      </c>
      <c r="B853" s="62">
        <v>43871.493414351855</v>
      </c>
      <c r="C853" s="49" t="s">
        <v>133</v>
      </c>
      <c r="D853" s="49" t="s">
        <v>687</v>
      </c>
      <c r="E853" s="49" t="s">
        <v>1773</v>
      </c>
      <c r="F853" s="49" t="s">
        <v>1774</v>
      </c>
      <c r="G853" s="49" t="s">
        <v>2991</v>
      </c>
      <c r="H853" s="49" t="e">
        <v>#VALUE!</v>
      </c>
      <c r="I853" s="49">
        <v>0</v>
      </c>
      <c r="J853" s="49" t="s">
        <v>82</v>
      </c>
      <c r="K853" s="276">
        <v>43871</v>
      </c>
      <c r="L853" s="49" t="s">
        <v>255</v>
      </c>
      <c r="M853" s="49" t="s">
        <v>3701</v>
      </c>
      <c r="N853" s="49" t="s">
        <v>3762</v>
      </c>
    </row>
    <row r="854" spans="1:14" ht="15" customHeight="1" x14ac:dyDescent="0.25">
      <c r="A854" s="49">
        <v>853</v>
      </c>
      <c r="B854" s="62">
        <v>43871.498159722221</v>
      </c>
      <c r="C854" s="49" t="s">
        <v>187</v>
      </c>
      <c r="D854" s="49" t="s">
        <v>695</v>
      </c>
      <c r="F854" s="49" t="s">
        <v>1775</v>
      </c>
      <c r="G854" s="49" t="s">
        <v>2992</v>
      </c>
      <c r="H854" s="49" t="e">
        <v>#VALUE!</v>
      </c>
      <c r="I854" s="49">
        <v>0</v>
      </c>
      <c r="J854" s="49" t="s">
        <v>82</v>
      </c>
      <c r="K854" s="276">
        <v>43871</v>
      </c>
      <c r="L854" s="49" t="s">
        <v>255</v>
      </c>
      <c r="M854" s="49" t="s">
        <v>255</v>
      </c>
      <c r="N854" s="49" t="s">
        <v>3762</v>
      </c>
    </row>
    <row r="855" spans="1:14" ht="15" customHeight="1" x14ac:dyDescent="0.25">
      <c r="A855" s="49">
        <v>854</v>
      </c>
      <c r="B855" s="62">
        <v>43871.503275462965</v>
      </c>
      <c r="C855" s="49" t="s">
        <v>187</v>
      </c>
      <c r="D855" s="49" t="s">
        <v>1663</v>
      </c>
      <c r="E855" s="49" t="s">
        <v>695</v>
      </c>
      <c r="F855" s="49" t="s">
        <v>1776</v>
      </c>
      <c r="G855" s="49" t="s">
        <v>2993</v>
      </c>
      <c r="H855" s="49" t="e">
        <v>#VALUE!</v>
      </c>
      <c r="I855" s="49">
        <v>0</v>
      </c>
      <c r="J855" s="49" t="s">
        <v>82</v>
      </c>
      <c r="K855" s="276">
        <v>43871</v>
      </c>
      <c r="L855" s="49" t="s">
        <v>255</v>
      </c>
      <c r="M855" s="49" t="s">
        <v>255</v>
      </c>
      <c r="N855" s="49" t="s">
        <v>3762</v>
      </c>
    </row>
    <row r="856" spans="1:14" ht="15" customHeight="1" x14ac:dyDescent="0.25">
      <c r="A856" s="49">
        <v>855</v>
      </c>
      <c r="B856" s="62">
        <v>43871.511562500003</v>
      </c>
      <c r="C856" s="49" t="s">
        <v>134</v>
      </c>
      <c r="D856" s="49" t="s">
        <v>341</v>
      </c>
      <c r="E856" s="49" t="s">
        <v>1463</v>
      </c>
      <c r="F856" s="49" t="s">
        <v>1777</v>
      </c>
      <c r="G856" s="49" t="s">
        <v>2994</v>
      </c>
      <c r="H856" s="49" t="e">
        <v>#VALUE!</v>
      </c>
      <c r="I856" s="49">
        <v>0</v>
      </c>
      <c r="J856" s="49" t="s">
        <v>82</v>
      </c>
      <c r="K856" s="276">
        <v>43871</v>
      </c>
      <c r="L856" s="49" t="s">
        <v>255</v>
      </c>
      <c r="M856" s="49" t="s">
        <v>342</v>
      </c>
      <c r="N856" s="49" t="s">
        <v>3762</v>
      </c>
    </row>
    <row r="857" spans="1:14" ht="15" customHeight="1" x14ac:dyDescent="0.25">
      <c r="A857" s="49">
        <v>856</v>
      </c>
      <c r="B857" s="62">
        <v>43871.519224537034</v>
      </c>
      <c r="C857" s="49" t="s">
        <v>215</v>
      </c>
      <c r="D857" s="49" t="s">
        <v>1778</v>
      </c>
      <c r="E857" s="49" t="s">
        <v>1779</v>
      </c>
      <c r="F857" s="49" t="s">
        <v>1780</v>
      </c>
      <c r="G857" s="49" t="s">
        <v>2995</v>
      </c>
      <c r="H857" s="49" t="e">
        <v>#VALUE!</v>
      </c>
      <c r="I857" s="49">
        <v>0</v>
      </c>
      <c r="J857" s="49" t="s">
        <v>82</v>
      </c>
      <c r="K857" s="276">
        <v>43871</v>
      </c>
      <c r="L857" s="49" t="s">
        <v>255</v>
      </c>
      <c r="M857" s="49" t="s">
        <v>255</v>
      </c>
      <c r="N857" s="49" t="s">
        <v>3762</v>
      </c>
    </row>
    <row r="858" spans="1:14" ht="15" customHeight="1" x14ac:dyDescent="0.25">
      <c r="A858" s="49">
        <v>857</v>
      </c>
      <c r="B858" s="62">
        <v>43871.526990740742</v>
      </c>
      <c r="C858" s="49" t="s">
        <v>215</v>
      </c>
      <c r="D858" s="49" t="s">
        <v>1722</v>
      </c>
      <c r="E858" s="49" t="s">
        <v>1781</v>
      </c>
      <c r="F858" s="49" t="s">
        <v>1782</v>
      </c>
      <c r="G858" s="49" t="s">
        <v>2996</v>
      </c>
      <c r="H858" s="49" t="e">
        <v>#VALUE!</v>
      </c>
      <c r="I858" s="49">
        <v>0</v>
      </c>
      <c r="J858" s="49" t="s">
        <v>82</v>
      </c>
      <c r="K858" s="276">
        <v>43871</v>
      </c>
      <c r="L858" s="49" t="s">
        <v>255</v>
      </c>
      <c r="M858" s="49" t="s">
        <v>255</v>
      </c>
      <c r="N858" s="49" t="s">
        <v>3762</v>
      </c>
    </row>
    <row r="859" spans="1:14" ht="15" customHeight="1" x14ac:dyDescent="0.25">
      <c r="A859" s="49">
        <v>858</v>
      </c>
      <c r="B859" s="62">
        <v>43871.527442129627</v>
      </c>
      <c r="C859" s="49" t="s">
        <v>179</v>
      </c>
      <c r="D859" s="49" t="s">
        <v>287</v>
      </c>
      <c r="E859" s="49" t="s">
        <v>1742</v>
      </c>
      <c r="F859" s="49" t="s">
        <v>1783</v>
      </c>
      <c r="G859" s="49" t="s">
        <v>2997</v>
      </c>
      <c r="H859" s="49" t="e">
        <v>#VALUE!</v>
      </c>
      <c r="I859" s="49">
        <v>0</v>
      </c>
      <c r="J859" s="49" t="s">
        <v>82</v>
      </c>
      <c r="K859" s="276">
        <v>43871</v>
      </c>
      <c r="L859" s="49" t="s">
        <v>255</v>
      </c>
      <c r="M859" s="49" t="s">
        <v>3700</v>
      </c>
      <c r="N859" s="49" t="s">
        <v>3762</v>
      </c>
    </row>
    <row r="860" spans="1:14" ht="15" customHeight="1" x14ac:dyDescent="0.25">
      <c r="A860" s="49">
        <v>859</v>
      </c>
      <c r="B860" s="62">
        <v>43871.533113425925</v>
      </c>
      <c r="C860" s="49" t="s">
        <v>215</v>
      </c>
      <c r="D860" s="49" t="s">
        <v>776</v>
      </c>
      <c r="E860" s="49" t="s">
        <v>1785</v>
      </c>
      <c r="F860" s="49" t="s">
        <v>1786</v>
      </c>
      <c r="G860" s="49" t="s">
        <v>2998</v>
      </c>
      <c r="H860" s="49" t="e">
        <v>#VALUE!</v>
      </c>
      <c r="I860" s="49">
        <v>0</v>
      </c>
      <c r="J860" s="49" t="s">
        <v>82</v>
      </c>
      <c r="K860" s="276">
        <v>43871</v>
      </c>
      <c r="L860" s="49" t="s">
        <v>255</v>
      </c>
      <c r="M860" s="49" t="s">
        <v>255</v>
      </c>
      <c r="N860" s="49" t="s">
        <v>3762</v>
      </c>
    </row>
    <row r="861" spans="1:14" ht="15" customHeight="1" x14ac:dyDescent="0.25">
      <c r="A861" s="49">
        <v>860</v>
      </c>
      <c r="B861" s="62">
        <v>43871.536770833336</v>
      </c>
      <c r="C861" s="49" t="s">
        <v>215</v>
      </c>
      <c r="D861" s="49" t="s">
        <v>1718</v>
      </c>
      <c r="E861" s="49" t="s">
        <v>1787</v>
      </c>
      <c r="F861" s="49" t="s">
        <v>1784</v>
      </c>
      <c r="G861" s="49" t="s">
        <v>2999</v>
      </c>
      <c r="H861" s="49" t="e">
        <v>#VALUE!</v>
      </c>
      <c r="I861" s="49">
        <v>0</v>
      </c>
      <c r="J861" s="49" t="s">
        <v>82</v>
      </c>
      <c r="K861" s="276">
        <v>43871</v>
      </c>
      <c r="L861" s="49" t="s">
        <v>255</v>
      </c>
      <c r="M861" s="49" t="s">
        <v>255</v>
      </c>
      <c r="N861" s="49" t="s">
        <v>3762</v>
      </c>
    </row>
    <row r="862" spans="1:14" ht="15" customHeight="1" x14ac:dyDescent="0.25">
      <c r="A862" s="49">
        <v>861</v>
      </c>
      <c r="B862" s="62">
        <v>43871.544502314813</v>
      </c>
      <c r="C862" s="49" t="s">
        <v>215</v>
      </c>
      <c r="D862" s="49" t="s">
        <v>1749</v>
      </c>
      <c r="E862" s="49" t="s">
        <v>838</v>
      </c>
      <c r="F862" s="49" t="s">
        <v>1788</v>
      </c>
      <c r="G862" s="49" t="s">
        <v>3000</v>
      </c>
      <c r="H862" s="49" t="e">
        <v>#VALUE!</v>
      </c>
      <c r="I862" s="49">
        <v>0</v>
      </c>
      <c r="J862" s="49" t="s">
        <v>82</v>
      </c>
      <c r="K862" s="276">
        <v>43871</v>
      </c>
      <c r="L862" s="49" t="s">
        <v>255</v>
      </c>
      <c r="M862" s="49" t="s">
        <v>3708</v>
      </c>
      <c r="N862" s="49" t="s">
        <v>3762</v>
      </c>
    </row>
    <row r="863" spans="1:14" ht="15" customHeight="1" x14ac:dyDescent="0.25">
      <c r="A863" s="49">
        <v>862</v>
      </c>
      <c r="B863" s="62">
        <v>43871.56355324074</v>
      </c>
      <c r="C863" s="49" t="s">
        <v>184</v>
      </c>
      <c r="D863" s="49" t="s">
        <v>1630</v>
      </c>
      <c r="E863" s="49" t="s">
        <v>1789</v>
      </c>
      <c r="F863" s="49" t="s">
        <v>1790</v>
      </c>
      <c r="G863" s="49" t="s">
        <v>3001</v>
      </c>
      <c r="H863" s="49" t="e">
        <v>#VALUE!</v>
      </c>
      <c r="I863" s="49">
        <v>0</v>
      </c>
      <c r="J863" s="49" t="s">
        <v>82</v>
      </c>
      <c r="K863" s="276">
        <v>43871</v>
      </c>
      <c r="L863" s="49" t="s">
        <v>255</v>
      </c>
      <c r="M863" s="49" t="s">
        <v>3693</v>
      </c>
      <c r="N863" s="49" t="s">
        <v>3762</v>
      </c>
    </row>
    <row r="864" spans="1:14" ht="15" customHeight="1" x14ac:dyDescent="0.25">
      <c r="A864" s="49">
        <v>863</v>
      </c>
      <c r="B864" s="62">
        <v>43871.564502314817</v>
      </c>
      <c r="C864" s="49" t="s">
        <v>178</v>
      </c>
      <c r="D864" s="49" t="s">
        <v>812</v>
      </c>
      <c r="E864" s="49" t="s">
        <v>695</v>
      </c>
      <c r="F864" s="49" t="s">
        <v>1791</v>
      </c>
      <c r="H864" s="49" t="e">
        <v>#VALUE!</v>
      </c>
      <c r="I864" s="49">
        <v>0</v>
      </c>
      <c r="J864" s="49" t="s">
        <v>82</v>
      </c>
      <c r="K864" s="276">
        <v>43871</v>
      </c>
      <c r="L864" s="49" t="s">
        <v>255</v>
      </c>
      <c r="M864" s="49" t="s">
        <v>318</v>
      </c>
      <c r="N864" s="49" t="s">
        <v>3762</v>
      </c>
    </row>
    <row r="865" spans="1:14" ht="15" customHeight="1" x14ac:dyDescent="0.25">
      <c r="A865" s="49">
        <v>864</v>
      </c>
      <c r="B865" s="62">
        <v>43871.570717592593</v>
      </c>
      <c r="C865" s="49" t="s">
        <v>279</v>
      </c>
      <c r="D865" s="49" t="s">
        <v>1689</v>
      </c>
      <c r="E865" s="49" t="s">
        <v>695</v>
      </c>
      <c r="F865" s="49" t="s">
        <v>1700</v>
      </c>
      <c r="G865" s="49" t="s">
        <v>3002</v>
      </c>
      <c r="H865" s="49" t="e">
        <v>#VALUE!</v>
      </c>
      <c r="I865" s="49">
        <v>0</v>
      </c>
      <c r="J865" s="49" t="s">
        <v>278</v>
      </c>
      <c r="K865" s="276">
        <v>43871</v>
      </c>
      <c r="L865" s="49" t="s">
        <v>255</v>
      </c>
      <c r="M865" s="49" t="s">
        <v>3699</v>
      </c>
      <c r="N865" s="49" t="s">
        <v>3762</v>
      </c>
    </row>
    <row r="866" spans="1:14" ht="15" customHeight="1" x14ac:dyDescent="0.25">
      <c r="A866" s="49">
        <v>865</v>
      </c>
      <c r="B866" s="62">
        <v>43871.577199074076</v>
      </c>
      <c r="C866" s="49" t="s">
        <v>295</v>
      </c>
      <c r="D866" s="49" t="s">
        <v>1423</v>
      </c>
      <c r="E866" s="49" t="s">
        <v>1792</v>
      </c>
      <c r="F866" s="49" t="s">
        <v>1793</v>
      </c>
      <c r="G866" s="49" t="s">
        <v>3003</v>
      </c>
      <c r="H866" s="49" t="e">
        <v>#VALUE!</v>
      </c>
      <c r="I866" s="49">
        <v>0</v>
      </c>
      <c r="J866" s="49" t="s">
        <v>278</v>
      </c>
      <c r="K866" s="276">
        <v>43871</v>
      </c>
      <c r="L866" s="49" t="s">
        <v>255</v>
      </c>
      <c r="M866" s="49" t="s">
        <v>255</v>
      </c>
      <c r="N866" s="49" t="s">
        <v>3762</v>
      </c>
    </row>
    <row r="867" spans="1:14" ht="15" customHeight="1" x14ac:dyDescent="0.25">
      <c r="A867" s="49">
        <v>866</v>
      </c>
      <c r="B867" s="62">
        <v>43871.577523148146</v>
      </c>
      <c r="C867" s="49" t="s">
        <v>213</v>
      </c>
      <c r="D867" s="49" t="s">
        <v>1684</v>
      </c>
      <c r="E867" s="49" t="s">
        <v>695</v>
      </c>
      <c r="F867" s="49" t="s">
        <v>1794</v>
      </c>
      <c r="G867" s="49" t="s">
        <v>3004</v>
      </c>
      <c r="H867" s="49" t="s">
        <v>3455</v>
      </c>
      <c r="I867" s="49">
        <v>3</v>
      </c>
      <c r="J867" s="49" t="s">
        <v>82</v>
      </c>
      <c r="K867" s="276">
        <v>43871</v>
      </c>
      <c r="L867" s="49" t="s">
        <v>3549</v>
      </c>
      <c r="M867" s="49" t="s">
        <v>255</v>
      </c>
      <c r="N867" s="49" t="s">
        <v>3762</v>
      </c>
    </row>
    <row r="868" spans="1:14" ht="15" customHeight="1" x14ac:dyDescent="0.25">
      <c r="A868" s="49">
        <v>867</v>
      </c>
      <c r="B868" s="62">
        <v>43871.579386574071</v>
      </c>
      <c r="C868" s="49" t="s">
        <v>178</v>
      </c>
      <c r="D868" s="49" t="s">
        <v>1615</v>
      </c>
      <c r="E868" s="49" t="s">
        <v>1762</v>
      </c>
      <c r="F868" s="49" t="s">
        <v>1763</v>
      </c>
      <c r="G868" s="49" t="s">
        <v>3005</v>
      </c>
      <c r="H868" s="49" t="e">
        <v>#VALUE!</v>
      </c>
      <c r="I868" s="49">
        <v>0</v>
      </c>
      <c r="J868" s="49" t="s">
        <v>82</v>
      </c>
      <c r="K868" s="276">
        <v>43871</v>
      </c>
      <c r="L868" s="49" t="s">
        <v>255</v>
      </c>
      <c r="M868" s="49" t="s">
        <v>3691</v>
      </c>
      <c r="N868" s="49" t="s">
        <v>3762</v>
      </c>
    </row>
    <row r="869" spans="1:14" ht="15" customHeight="1" x14ac:dyDescent="0.25">
      <c r="A869" s="49">
        <v>868</v>
      </c>
      <c r="B869" s="62">
        <v>43871.583796296298</v>
      </c>
      <c r="C869" s="49" t="s">
        <v>288</v>
      </c>
      <c r="D869" s="49" t="s">
        <v>1667</v>
      </c>
      <c r="E869" s="49" t="s">
        <v>1678</v>
      </c>
      <c r="F869" s="49" t="s">
        <v>1691</v>
      </c>
      <c r="G869" s="49" t="s">
        <v>3006</v>
      </c>
      <c r="H869" s="49" t="e">
        <v>#VALUE!</v>
      </c>
      <c r="I869" s="49">
        <v>0</v>
      </c>
      <c r="J869" s="49" t="s">
        <v>278</v>
      </c>
      <c r="K869" s="276">
        <v>43871</v>
      </c>
      <c r="L869" s="49" t="s">
        <v>255</v>
      </c>
      <c r="M869" s="49" t="s">
        <v>3698</v>
      </c>
      <c r="N869" s="49" t="s">
        <v>3762</v>
      </c>
    </row>
    <row r="870" spans="1:14" ht="15" customHeight="1" x14ac:dyDescent="0.25">
      <c r="A870" s="49">
        <v>869</v>
      </c>
      <c r="B870" s="62">
        <v>43871.584976851853</v>
      </c>
      <c r="C870" s="49" t="s">
        <v>279</v>
      </c>
      <c r="D870" s="49" t="s">
        <v>1634</v>
      </c>
      <c r="E870" s="49" t="s">
        <v>695</v>
      </c>
      <c r="F870" s="49" t="s">
        <v>1661</v>
      </c>
      <c r="G870" s="49" t="s">
        <v>3007</v>
      </c>
      <c r="H870" s="49" t="e">
        <v>#VALUE!</v>
      </c>
      <c r="I870" s="49">
        <v>0</v>
      </c>
      <c r="J870" s="49" t="s">
        <v>278</v>
      </c>
      <c r="K870" s="276">
        <v>43871</v>
      </c>
      <c r="L870" s="49" t="s">
        <v>255</v>
      </c>
      <c r="M870" s="49" t="s">
        <v>3695</v>
      </c>
      <c r="N870" s="49" t="s">
        <v>3762</v>
      </c>
    </row>
    <row r="871" spans="1:14" ht="15" customHeight="1" x14ac:dyDescent="0.25">
      <c r="A871" s="49">
        <v>870</v>
      </c>
      <c r="B871" s="62">
        <v>43871.588310185187</v>
      </c>
      <c r="C871" s="49" t="s">
        <v>288</v>
      </c>
      <c r="D871" s="49" t="s">
        <v>1732</v>
      </c>
      <c r="E871" s="49" t="s">
        <v>731</v>
      </c>
      <c r="F871" s="49" t="s">
        <v>1733</v>
      </c>
      <c r="G871" s="49" t="s">
        <v>3008</v>
      </c>
      <c r="H871" s="49" t="e">
        <v>#VALUE!</v>
      </c>
      <c r="I871" s="49">
        <v>0</v>
      </c>
      <c r="J871" s="49" t="s">
        <v>278</v>
      </c>
      <c r="K871" s="276">
        <v>43871</v>
      </c>
      <c r="L871" s="49" t="s">
        <v>255</v>
      </c>
      <c r="M871" s="49" t="s">
        <v>3707</v>
      </c>
      <c r="N871" s="49" t="s">
        <v>3762</v>
      </c>
    </row>
    <row r="872" spans="1:14" ht="15" customHeight="1" x14ac:dyDescent="0.25">
      <c r="A872" s="49">
        <v>871</v>
      </c>
      <c r="B872" s="62">
        <v>43871.58898148148</v>
      </c>
      <c r="C872" s="49" t="s">
        <v>22</v>
      </c>
      <c r="D872" s="49" t="s">
        <v>629</v>
      </c>
      <c r="E872" s="49" t="s">
        <v>695</v>
      </c>
      <c r="F872" s="49" t="s">
        <v>1796</v>
      </c>
      <c r="G872" s="49" t="s">
        <v>3009</v>
      </c>
      <c r="H872" s="49" t="s">
        <v>3463</v>
      </c>
      <c r="I872" s="49">
        <v>2.5</v>
      </c>
      <c r="J872" s="49" t="s">
        <v>82</v>
      </c>
      <c r="K872" s="276">
        <v>43871</v>
      </c>
      <c r="L872" s="49" t="s">
        <v>3557</v>
      </c>
      <c r="M872" s="49" t="s">
        <v>3706</v>
      </c>
      <c r="N872" s="49" t="s">
        <v>3762</v>
      </c>
    </row>
    <row r="873" spans="1:14" ht="15" customHeight="1" x14ac:dyDescent="0.25">
      <c r="A873" s="49">
        <v>872</v>
      </c>
      <c r="B873" s="62">
        <v>43871.589166666665</v>
      </c>
      <c r="C873" s="49" t="s">
        <v>493</v>
      </c>
      <c r="D873" s="49" t="s">
        <v>1469</v>
      </c>
      <c r="E873" s="49" t="s">
        <v>695</v>
      </c>
      <c r="F873" s="49" t="s">
        <v>1797</v>
      </c>
      <c r="H873" s="49" t="e">
        <v>#VALUE!</v>
      </c>
      <c r="I873" s="49">
        <v>0</v>
      </c>
      <c r="J873" s="49" t="s">
        <v>278</v>
      </c>
      <c r="K873" s="276">
        <v>43871</v>
      </c>
      <c r="L873" s="49" t="s">
        <v>255</v>
      </c>
      <c r="M873" s="49" t="s">
        <v>255</v>
      </c>
      <c r="N873" s="49" t="s">
        <v>3762</v>
      </c>
    </row>
    <row r="874" spans="1:14" ht="15" customHeight="1" x14ac:dyDescent="0.25">
      <c r="A874" s="49">
        <v>873</v>
      </c>
      <c r="B874" s="62">
        <v>43871.591168981482</v>
      </c>
      <c r="C874" s="49" t="s">
        <v>330</v>
      </c>
      <c r="D874" s="49" t="s">
        <v>1798</v>
      </c>
      <c r="E874" s="49" t="s">
        <v>695</v>
      </c>
      <c r="F874" s="49" t="s">
        <v>1799</v>
      </c>
      <c r="G874" s="49" t="s">
        <v>3010</v>
      </c>
      <c r="H874" s="49" t="e">
        <v>#VALUE!</v>
      </c>
      <c r="I874" s="49">
        <v>0</v>
      </c>
      <c r="J874" s="49" t="s">
        <v>278</v>
      </c>
      <c r="K874" s="276">
        <v>43871</v>
      </c>
      <c r="L874" s="49" t="s">
        <v>255</v>
      </c>
      <c r="M874" s="49" t="s">
        <v>3718</v>
      </c>
      <c r="N874" s="49" t="s">
        <v>3762</v>
      </c>
    </row>
    <row r="875" spans="1:14" ht="15" customHeight="1" x14ac:dyDescent="0.25">
      <c r="A875" s="49">
        <v>874</v>
      </c>
      <c r="B875" s="62">
        <v>43871.591516203705</v>
      </c>
      <c r="C875" s="49" t="s">
        <v>206</v>
      </c>
      <c r="D875" s="49" t="s">
        <v>1299</v>
      </c>
      <c r="E875" s="49" t="s">
        <v>695</v>
      </c>
      <c r="F875" s="49" t="s">
        <v>1764</v>
      </c>
      <c r="G875" s="49" t="s">
        <v>3011</v>
      </c>
      <c r="H875" s="49" t="s">
        <v>3457</v>
      </c>
      <c r="I875" s="49">
        <v>1</v>
      </c>
      <c r="J875" s="49" t="s">
        <v>82</v>
      </c>
      <c r="K875" s="276">
        <v>43871</v>
      </c>
      <c r="L875" s="49" t="s">
        <v>3551</v>
      </c>
      <c r="M875" s="49" t="s">
        <v>3660</v>
      </c>
      <c r="N875" s="49" t="s">
        <v>3762</v>
      </c>
    </row>
    <row r="876" spans="1:14" ht="15" customHeight="1" x14ac:dyDescent="0.25">
      <c r="A876" s="49">
        <v>875</v>
      </c>
      <c r="B876" s="62">
        <v>43871.595763888887</v>
      </c>
      <c r="C876" s="49" t="s">
        <v>179</v>
      </c>
      <c r="D876" s="49" t="s">
        <v>287</v>
      </c>
      <c r="E876" s="49" t="s">
        <v>1742</v>
      </c>
      <c r="F876" s="49" t="s">
        <v>1783</v>
      </c>
      <c r="G876" s="49" t="s">
        <v>3012</v>
      </c>
      <c r="H876" s="49" t="s">
        <v>3464</v>
      </c>
      <c r="I876" s="49">
        <v>2</v>
      </c>
      <c r="J876" s="49" t="s">
        <v>82</v>
      </c>
      <c r="K876" s="276">
        <v>43871</v>
      </c>
      <c r="L876" s="49" t="s">
        <v>3558</v>
      </c>
      <c r="M876" s="49" t="s">
        <v>3700</v>
      </c>
      <c r="N876" s="49" t="s">
        <v>3762</v>
      </c>
    </row>
    <row r="877" spans="1:14" ht="15" customHeight="1" x14ac:dyDescent="0.25">
      <c r="A877" s="49">
        <v>876</v>
      </c>
      <c r="B877" s="62">
        <v>43871.599710648145</v>
      </c>
      <c r="C877" s="49" t="s">
        <v>285</v>
      </c>
      <c r="D877" s="49" t="s">
        <v>1607</v>
      </c>
      <c r="E877" s="49" t="s">
        <v>695</v>
      </c>
      <c r="F877" s="49" t="s">
        <v>1801</v>
      </c>
      <c r="G877" s="49" t="s">
        <v>3013</v>
      </c>
      <c r="H877" s="49" t="e">
        <v>#VALUE!</v>
      </c>
      <c r="I877" s="49">
        <v>0</v>
      </c>
      <c r="J877" s="49" t="s">
        <v>278</v>
      </c>
      <c r="K877" s="276">
        <v>43871</v>
      </c>
      <c r="L877" s="49" t="s">
        <v>255</v>
      </c>
      <c r="M877" s="49" t="s">
        <v>3714</v>
      </c>
      <c r="N877" s="49" t="s">
        <v>3762</v>
      </c>
    </row>
    <row r="878" spans="1:14" ht="15" customHeight="1" x14ac:dyDescent="0.25">
      <c r="A878" s="49">
        <v>877</v>
      </c>
      <c r="B878" s="62">
        <v>43871.602465277778</v>
      </c>
      <c r="C878" s="49" t="s">
        <v>182</v>
      </c>
      <c r="D878" s="49" t="s">
        <v>799</v>
      </c>
      <c r="E878" s="49" t="s">
        <v>695</v>
      </c>
      <c r="F878" s="49" t="s">
        <v>1803</v>
      </c>
      <c r="G878" s="49" t="s">
        <v>3014</v>
      </c>
      <c r="H878" s="49" t="s">
        <v>3368</v>
      </c>
      <c r="I878" s="49">
        <v>4</v>
      </c>
      <c r="J878" s="49" t="s">
        <v>82</v>
      </c>
      <c r="K878" s="276">
        <v>43871</v>
      </c>
      <c r="L878" s="49" t="s">
        <v>329</v>
      </c>
      <c r="M878" s="49" t="s">
        <v>3598</v>
      </c>
      <c r="N878" s="49" t="s">
        <v>3762</v>
      </c>
    </row>
    <row r="879" spans="1:14" ht="15" customHeight="1" x14ac:dyDescent="0.25">
      <c r="A879" s="49">
        <v>878</v>
      </c>
      <c r="B879" s="62">
        <v>43871.605787037035</v>
      </c>
      <c r="C879" s="49" t="s">
        <v>295</v>
      </c>
      <c r="D879" s="49" t="s">
        <v>1423</v>
      </c>
      <c r="E879" s="49" t="s">
        <v>1792</v>
      </c>
      <c r="F879" s="49" t="s">
        <v>1793</v>
      </c>
      <c r="G879" s="49" t="s">
        <v>3015</v>
      </c>
      <c r="H879" s="49" t="e">
        <v>#VALUE!</v>
      </c>
      <c r="I879" s="49">
        <v>0</v>
      </c>
      <c r="J879" s="49" t="s">
        <v>278</v>
      </c>
      <c r="K879" s="276">
        <v>43871</v>
      </c>
      <c r="L879" s="49" t="s">
        <v>255</v>
      </c>
      <c r="M879" s="49" t="s">
        <v>255</v>
      </c>
      <c r="N879" s="49" t="s">
        <v>3762</v>
      </c>
    </row>
    <row r="880" spans="1:14" ht="15" customHeight="1" x14ac:dyDescent="0.25">
      <c r="A880" s="49">
        <v>879</v>
      </c>
      <c r="B880" s="62">
        <v>43871.607569444444</v>
      </c>
      <c r="C880" s="49" t="s">
        <v>277</v>
      </c>
      <c r="D880" s="49" t="s">
        <v>1315</v>
      </c>
      <c r="E880" s="49" t="s">
        <v>695</v>
      </c>
      <c r="F880" s="49" t="s">
        <v>1804</v>
      </c>
      <c r="G880" s="49" t="s">
        <v>3016</v>
      </c>
      <c r="H880" s="49" t="e">
        <v>#VALUE!</v>
      </c>
      <c r="I880" s="49">
        <v>0</v>
      </c>
      <c r="J880" s="49" t="s">
        <v>278</v>
      </c>
      <c r="K880" s="276">
        <v>43871</v>
      </c>
      <c r="L880" s="49" t="s">
        <v>255</v>
      </c>
      <c r="M880" s="49" t="s">
        <v>3716</v>
      </c>
      <c r="N880" s="49" t="s">
        <v>3762</v>
      </c>
    </row>
    <row r="881" spans="1:14" ht="15" customHeight="1" x14ac:dyDescent="0.25">
      <c r="A881" s="49">
        <v>880</v>
      </c>
      <c r="B881" s="62">
        <v>43871.608101851853</v>
      </c>
      <c r="C881" s="49" t="s">
        <v>493</v>
      </c>
      <c r="D881" s="49" t="s">
        <v>1486</v>
      </c>
      <c r="E881" s="49" t="s">
        <v>1487</v>
      </c>
      <c r="F881" s="49" t="s">
        <v>1800</v>
      </c>
      <c r="G881" s="49" t="s">
        <v>3017</v>
      </c>
      <c r="H881" s="49" t="e">
        <v>#VALUE!</v>
      </c>
      <c r="I881" s="49">
        <v>0</v>
      </c>
      <c r="J881" s="49" t="s">
        <v>278</v>
      </c>
      <c r="K881" s="276">
        <v>43871</v>
      </c>
      <c r="L881" s="49" t="s">
        <v>255</v>
      </c>
      <c r="M881" s="49" t="s">
        <v>255</v>
      </c>
      <c r="N881" s="49" t="s">
        <v>3762</v>
      </c>
    </row>
    <row r="882" spans="1:14" ht="15" customHeight="1" x14ac:dyDescent="0.25">
      <c r="A882" s="49">
        <v>881</v>
      </c>
      <c r="B882" s="62">
        <v>43871.615543981483</v>
      </c>
      <c r="C882" s="49" t="s">
        <v>184</v>
      </c>
      <c r="D882" s="49" t="s">
        <v>1630</v>
      </c>
      <c r="E882" s="49" t="s">
        <v>1789</v>
      </c>
      <c r="F882" s="49" t="s">
        <v>1790</v>
      </c>
      <c r="G882" s="49" t="s">
        <v>3018</v>
      </c>
      <c r="H882" s="49" t="e">
        <v>#VALUE!</v>
      </c>
      <c r="I882" s="49">
        <v>0</v>
      </c>
      <c r="J882" s="49" t="s">
        <v>82</v>
      </c>
      <c r="K882" s="276">
        <v>43871</v>
      </c>
      <c r="L882" s="49" t="s">
        <v>255</v>
      </c>
      <c r="M882" s="49" t="s">
        <v>3693</v>
      </c>
      <c r="N882" s="49" t="s">
        <v>3762</v>
      </c>
    </row>
    <row r="883" spans="1:14" ht="15" customHeight="1" x14ac:dyDescent="0.25">
      <c r="A883" s="49">
        <v>882</v>
      </c>
      <c r="B883" s="62">
        <v>43871.626493055555</v>
      </c>
      <c r="C883" s="49" t="s">
        <v>268</v>
      </c>
      <c r="D883" s="49" t="s">
        <v>1795</v>
      </c>
      <c r="E883" s="49" t="s">
        <v>1805</v>
      </c>
      <c r="F883" s="49" t="s">
        <v>1806</v>
      </c>
      <c r="G883" s="49" t="s">
        <v>3019</v>
      </c>
      <c r="H883" s="49" t="e">
        <v>#VALUE!</v>
      </c>
      <c r="I883" s="49">
        <v>0</v>
      </c>
      <c r="J883" s="49" t="s">
        <v>266</v>
      </c>
      <c r="K883" s="276">
        <v>43871</v>
      </c>
      <c r="L883" s="49" t="s">
        <v>255</v>
      </c>
      <c r="M883" s="49" t="s">
        <v>255</v>
      </c>
      <c r="N883" s="49" t="s">
        <v>3762</v>
      </c>
    </row>
    <row r="884" spans="1:14" ht="15" customHeight="1" x14ac:dyDescent="0.25">
      <c r="A884" s="49">
        <v>883</v>
      </c>
      <c r="B884" s="62">
        <v>43871.62840277778</v>
      </c>
      <c r="C884" s="49" t="s">
        <v>285</v>
      </c>
      <c r="D884" s="49" t="s">
        <v>618</v>
      </c>
      <c r="E884" s="49" t="s">
        <v>695</v>
      </c>
      <c r="F884" s="49" t="s">
        <v>1802</v>
      </c>
      <c r="G884" s="49" t="s">
        <v>3020</v>
      </c>
      <c r="H884" s="49" t="e">
        <v>#VALUE!</v>
      </c>
      <c r="I884" s="49">
        <v>0</v>
      </c>
      <c r="J884" s="49" t="s">
        <v>278</v>
      </c>
      <c r="K884" s="276">
        <v>43871</v>
      </c>
      <c r="L884" s="49" t="s">
        <v>255</v>
      </c>
      <c r="M884" s="49" t="s">
        <v>3714</v>
      </c>
      <c r="N884" s="49" t="s">
        <v>3762</v>
      </c>
    </row>
    <row r="885" spans="1:14" ht="15" customHeight="1" x14ac:dyDescent="0.25">
      <c r="A885" s="49">
        <v>884</v>
      </c>
      <c r="B885" s="62">
        <v>43871.628796296296</v>
      </c>
      <c r="C885" s="49" t="s">
        <v>166</v>
      </c>
      <c r="D885" s="49" t="s">
        <v>1345</v>
      </c>
      <c r="E885" s="49" t="s">
        <v>695</v>
      </c>
      <c r="F885" s="49" t="s">
        <v>1807</v>
      </c>
      <c r="G885" s="49" t="s">
        <v>3021</v>
      </c>
      <c r="H885" s="49" t="s">
        <v>3435</v>
      </c>
      <c r="I885" s="49">
        <v>1</v>
      </c>
      <c r="J885" s="49" t="s">
        <v>82</v>
      </c>
      <c r="K885" s="276">
        <v>43871</v>
      </c>
      <c r="L885" s="49" t="s">
        <v>3535</v>
      </c>
      <c r="M885" s="49" t="s">
        <v>373</v>
      </c>
      <c r="N885" s="49" t="s">
        <v>3762</v>
      </c>
    </row>
    <row r="886" spans="1:14" ht="15" customHeight="1" x14ac:dyDescent="0.25">
      <c r="A886" s="49">
        <v>885</v>
      </c>
      <c r="B886" s="62">
        <v>43871.631631944445</v>
      </c>
      <c r="C886" s="49" t="s">
        <v>134</v>
      </c>
      <c r="D886" s="49" t="s">
        <v>341</v>
      </c>
      <c r="E886" s="49" t="s">
        <v>1463</v>
      </c>
      <c r="F886" s="49" t="s">
        <v>1730</v>
      </c>
      <c r="G886" s="49" t="s">
        <v>3022</v>
      </c>
      <c r="H886" s="49" t="s">
        <v>3365</v>
      </c>
      <c r="I886" s="49">
        <v>2</v>
      </c>
      <c r="J886" s="49" t="s">
        <v>82</v>
      </c>
      <c r="K886" s="276">
        <v>43871</v>
      </c>
      <c r="L886" s="49" t="s">
        <v>320</v>
      </c>
      <c r="M886" s="49" t="s">
        <v>342</v>
      </c>
      <c r="N886" s="49" t="s">
        <v>3762</v>
      </c>
    </row>
    <row r="887" spans="1:14" ht="15" customHeight="1" x14ac:dyDescent="0.25">
      <c r="A887" s="49">
        <v>886</v>
      </c>
      <c r="B887" s="62">
        <v>43871.636863425927</v>
      </c>
      <c r="C887" s="49" t="s">
        <v>281</v>
      </c>
      <c r="D887" s="49" t="s">
        <v>1363</v>
      </c>
      <c r="E887" s="49" t="s">
        <v>1809</v>
      </c>
      <c r="F887" s="49" t="s">
        <v>1810</v>
      </c>
      <c r="G887" s="49" t="s">
        <v>3023</v>
      </c>
      <c r="H887" s="49" t="e">
        <v>#VALUE!</v>
      </c>
      <c r="I887" s="49">
        <v>0</v>
      </c>
      <c r="J887" s="49" t="s">
        <v>278</v>
      </c>
      <c r="K887" s="276">
        <v>43871</v>
      </c>
      <c r="L887" s="49" t="s">
        <v>255</v>
      </c>
      <c r="M887" s="49" t="s">
        <v>255</v>
      </c>
      <c r="N887" s="49" t="s">
        <v>3762</v>
      </c>
    </row>
    <row r="888" spans="1:14" ht="15" customHeight="1" x14ac:dyDescent="0.25">
      <c r="A888" s="49">
        <v>887</v>
      </c>
      <c r="B888" s="62">
        <v>43871.646006944444</v>
      </c>
      <c r="C888" s="49" t="s">
        <v>166</v>
      </c>
      <c r="D888" s="49" t="s">
        <v>927</v>
      </c>
      <c r="E888" s="49" t="s">
        <v>928</v>
      </c>
      <c r="F888" s="49" t="s">
        <v>1811</v>
      </c>
      <c r="G888" s="49" t="s">
        <v>3024</v>
      </c>
      <c r="H888" s="49" t="e">
        <v>#VALUE!</v>
      </c>
      <c r="I888" s="49">
        <v>0</v>
      </c>
      <c r="J888" s="49" t="s">
        <v>82</v>
      </c>
      <c r="K888" s="276">
        <v>43871</v>
      </c>
      <c r="L888" s="49" t="s">
        <v>255</v>
      </c>
      <c r="M888" s="49" t="s">
        <v>302</v>
      </c>
      <c r="N888" s="49" t="s">
        <v>3762</v>
      </c>
    </row>
    <row r="889" spans="1:14" ht="15" customHeight="1" x14ac:dyDescent="0.25">
      <c r="A889" s="49">
        <v>888</v>
      </c>
      <c r="B889" s="62">
        <v>43871.656342592592</v>
      </c>
      <c r="C889" s="49" t="s">
        <v>22</v>
      </c>
      <c r="D889" s="49" t="s">
        <v>629</v>
      </c>
      <c r="E889" s="49" t="s">
        <v>695</v>
      </c>
      <c r="F889" s="49" t="s">
        <v>1812</v>
      </c>
      <c r="G889" s="49" t="s">
        <v>3025</v>
      </c>
      <c r="H889" s="49" t="e">
        <v>#VALUE!</v>
      </c>
      <c r="I889" s="49">
        <v>0</v>
      </c>
      <c r="J889" s="49" t="s">
        <v>82</v>
      </c>
      <c r="K889" s="276">
        <v>43871</v>
      </c>
      <c r="L889" s="49" t="s">
        <v>255</v>
      </c>
      <c r="M889" s="49" t="s">
        <v>3706</v>
      </c>
      <c r="N889" s="49" t="s">
        <v>3762</v>
      </c>
    </row>
    <row r="890" spans="1:14" ht="15" customHeight="1" x14ac:dyDescent="0.25">
      <c r="A890" s="49">
        <v>889</v>
      </c>
      <c r="B890" s="62">
        <v>43871.658831018518</v>
      </c>
      <c r="C890" s="49" t="s">
        <v>295</v>
      </c>
      <c r="D890" s="49" t="s">
        <v>1813</v>
      </c>
      <c r="E890" s="49" t="s">
        <v>695</v>
      </c>
      <c r="F890" s="49" t="s">
        <v>1814</v>
      </c>
      <c r="G890" s="49" t="s">
        <v>3026</v>
      </c>
      <c r="H890" s="49" t="e">
        <v>#VALUE!</v>
      </c>
      <c r="I890" s="49">
        <v>0</v>
      </c>
      <c r="J890" s="49" t="s">
        <v>278</v>
      </c>
      <c r="K890" s="276">
        <v>43871</v>
      </c>
      <c r="L890" s="49" t="s">
        <v>255</v>
      </c>
      <c r="M890" s="49" t="s">
        <v>3719</v>
      </c>
      <c r="N890" s="49" t="s">
        <v>3762</v>
      </c>
    </row>
    <row r="891" spans="1:14" ht="15" customHeight="1" x14ac:dyDescent="0.25">
      <c r="A891" s="49">
        <v>890</v>
      </c>
      <c r="B891" s="62">
        <v>43871.660775462966</v>
      </c>
      <c r="C891" s="49" t="s">
        <v>182</v>
      </c>
      <c r="D891" s="49" t="s">
        <v>1755</v>
      </c>
      <c r="E891" s="49" t="s">
        <v>695</v>
      </c>
      <c r="F891" s="49" t="s">
        <v>1815</v>
      </c>
      <c r="G891" s="49" t="s">
        <v>3027</v>
      </c>
      <c r="H891" s="49" t="s">
        <v>3465</v>
      </c>
      <c r="I891" s="49">
        <v>3.5</v>
      </c>
      <c r="J891" s="49" t="s">
        <v>82</v>
      </c>
      <c r="K891" s="276">
        <v>43871</v>
      </c>
      <c r="L891" s="49" t="s">
        <v>3559</v>
      </c>
      <c r="M891" s="49" t="s">
        <v>3712</v>
      </c>
      <c r="N891" s="49" t="s">
        <v>3762</v>
      </c>
    </row>
    <row r="892" spans="1:14" ht="15" customHeight="1" x14ac:dyDescent="0.25">
      <c r="A892" s="49">
        <v>891</v>
      </c>
      <c r="B892" s="62">
        <v>43871.675613425927</v>
      </c>
      <c r="C892" s="49" t="s">
        <v>215</v>
      </c>
      <c r="D892" s="49" t="s">
        <v>1816</v>
      </c>
      <c r="E892" s="49" t="s">
        <v>1742</v>
      </c>
      <c r="F892" s="49" t="s">
        <v>1817</v>
      </c>
      <c r="G892" s="49" t="s">
        <v>3028</v>
      </c>
      <c r="H892" s="49" t="e">
        <v>#VALUE!</v>
      </c>
      <c r="I892" s="49">
        <v>0</v>
      </c>
      <c r="J892" s="49" t="s">
        <v>82</v>
      </c>
      <c r="K892" s="276">
        <v>43871</v>
      </c>
      <c r="L892" s="49" t="s">
        <v>255</v>
      </c>
      <c r="M892" s="49" t="s">
        <v>3720</v>
      </c>
      <c r="N892" s="49" t="s">
        <v>3762</v>
      </c>
    </row>
    <row r="893" spans="1:14" ht="15" customHeight="1" x14ac:dyDescent="0.25">
      <c r="A893" s="49">
        <v>892</v>
      </c>
      <c r="B893" s="62">
        <v>43871.679745370369</v>
      </c>
      <c r="C893" s="49" t="s">
        <v>179</v>
      </c>
      <c r="D893" s="49" t="s">
        <v>287</v>
      </c>
      <c r="E893" s="49" t="s">
        <v>1742</v>
      </c>
      <c r="F893" s="49" t="s">
        <v>1783</v>
      </c>
      <c r="G893" s="49" t="s">
        <v>3029</v>
      </c>
      <c r="H893" s="49" t="s">
        <v>3464</v>
      </c>
      <c r="I893" s="49">
        <v>1.5</v>
      </c>
      <c r="J893" s="49" t="s">
        <v>82</v>
      </c>
      <c r="K893" s="276">
        <v>43871</v>
      </c>
      <c r="L893" s="49" t="s">
        <v>3558</v>
      </c>
      <c r="M893" s="49" t="s">
        <v>3700</v>
      </c>
      <c r="N893" s="49" t="s">
        <v>3762</v>
      </c>
    </row>
    <row r="894" spans="1:14" ht="15" customHeight="1" x14ac:dyDescent="0.25">
      <c r="A894" s="49">
        <v>893</v>
      </c>
      <c r="B894" s="62">
        <v>43871.687662037039</v>
      </c>
      <c r="C894" s="49" t="s">
        <v>215</v>
      </c>
      <c r="D894" s="49" t="s">
        <v>1818</v>
      </c>
      <c r="E894" s="49" t="s">
        <v>1819</v>
      </c>
      <c r="F894" s="49" t="s">
        <v>1820</v>
      </c>
      <c r="G894" s="49" t="s">
        <v>3030</v>
      </c>
      <c r="H894" s="49" t="e">
        <v>#VALUE!</v>
      </c>
      <c r="I894" s="49">
        <v>0</v>
      </c>
      <c r="J894" s="49" t="s">
        <v>82</v>
      </c>
      <c r="K894" s="276">
        <v>43871</v>
      </c>
      <c r="L894" s="49" t="s">
        <v>255</v>
      </c>
      <c r="M894" s="49" t="s">
        <v>3720</v>
      </c>
      <c r="N894" s="49" t="s">
        <v>3762</v>
      </c>
    </row>
    <row r="895" spans="1:14" ht="15" customHeight="1" x14ac:dyDescent="0.25">
      <c r="A895" s="49">
        <v>894</v>
      </c>
      <c r="B895" s="62">
        <v>43871.68949074074</v>
      </c>
      <c r="C895" s="49" t="s">
        <v>295</v>
      </c>
      <c r="D895" s="49" t="s">
        <v>1808</v>
      </c>
      <c r="E895" s="49" t="s">
        <v>695</v>
      </c>
      <c r="F895" s="49" t="s">
        <v>1814</v>
      </c>
      <c r="G895" s="49" t="s">
        <v>3031</v>
      </c>
      <c r="H895" s="49" t="e">
        <v>#VALUE!</v>
      </c>
      <c r="I895" s="49">
        <v>0</v>
      </c>
      <c r="J895" s="49" t="s">
        <v>278</v>
      </c>
      <c r="K895" s="276">
        <v>43871</v>
      </c>
      <c r="L895" s="49" t="s">
        <v>255</v>
      </c>
      <c r="M895" s="49" t="s">
        <v>3719</v>
      </c>
      <c r="N895" s="49" t="s">
        <v>3762</v>
      </c>
    </row>
    <row r="896" spans="1:14" ht="15" customHeight="1" x14ac:dyDescent="0.25">
      <c r="A896" s="49">
        <v>895</v>
      </c>
      <c r="B896" s="62">
        <v>43871.689780092594</v>
      </c>
      <c r="C896" s="49" t="s">
        <v>210</v>
      </c>
      <c r="D896" s="49" t="s">
        <v>640</v>
      </c>
      <c r="E896" s="49" t="s">
        <v>1821</v>
      </c>
      <c r="F896" s="49" t="s">
        <v>1822</v>
      </c>
      <c r="G896" s="49" t="s">
        <v>3032</v>
      </c>
      <c r="H896" s="49" t="e">
        <v>#VALUE!</v>
      </c>
      <c r="I896" s="49">
        <v>0</v>
      </c>
      <c r="J896" s="49" t="s">
        <v>82</v>
      </c>
      <c r="K896" s="276">
        <v>43871</v>
      </c>
      <c r="L896" s="49" t="s">
        <v>255</v>
      </c>
      <c r="M896" s="49" t="s">
        <v>3710</v>
      </c>
      <c r="N896" s="49" t="s">
        <v>3762</v>
      </c>
    </row>
    <row r="897" spans="1:14" ht="15" customHeight="1" x14ac:dyDescent="0.25">
      <c r="A897" s="49">
        <v>896</v>
      </c>
      <c r="B897" s="62">
        <v>43871.69358796296</v>
      </c>
      <c r="C897" s="49" t="s">
        <v>277</v>
      </c>
      <c r="D897" s="49" t="s">
        <v>1315</v>
      </c>
      <c r="E897" s="49" t="s">
        <v>695</v>
      </c>
      <c r="F897" s="49" t="s">
        <v>3033</v>
      </c>
      <c r="G897" s="49" t="s">
        <v>3034</v>
      </c>
      <c r="H897" s="49" t="s">
        <v>3378</v>
      </c>
      <c r="I897" s="49">
        <v>2.5</v>
      </c>
      <c r="J897" s="49" t="s">
        <v>278</v>
      </c>
      <c r="K897" s="276">
        <v>43871</v>
      </c>
      <c r="L897" s="49" t="s">
        <v>608</v>
      </c>
      <c r="M897" s="49" t="s">
        <v>336</v>
      </c>
      <c r="N897" s="49" t="s">
        <v>3762</v>
      </c>
    </row>
    <row r="898" spans="1:14" ht="15" customHeight="1" x14ac:dyDescent="0.25">
      <c r="A898" s="49">
        <v>897</v>
      </c>
      <c r="B898" s="62">
        <v>43871.696099537039</v>
      </c>
      <c r="C898" s="49" t="s">
        <v>277</v>
      </c>
      <c r="D898" s="49" t="s">
        <v>1533</v>
      </c>
      <c r="E898" s="49" t="s">
        <v>695</v>
      </c>
      <c r="F898" s="49" t="s">
        <v>1693</v>
      </c>
      <c r="G898" s="49" t="s">
        <v>3035</v>
      </c>
      <c r="H898" s="49" t="e">
        <v>#VALUE!</v>
      </c>
      <c r="I898" s="49">
        <v>0</v>
      </c>
      <c r="J898" s="49" t="s">
        <v>278</v>
      </c>
      <c r="K898" s="276">
        <v>43871</v>
      </c>
      <c r="L898" s="49" t="s">
        <v>255</v>
      </c>
      <c r="M898" s="49" t="s">
        <v>3680</v>
      </c>
      <c r="N898" s="49" t="s">
        <v>3762</v>
      </c>
    </row>
    <row r="899" spans="1:14" ht="15" customHeight="1" x14ac:dyDescent="0.25">
      <c r="A899" s="49">
        <v>898</v>
      </c>
      <c r="B899" s="62">
        <v>43871.709270833337</v>
      </c>
      <c r="C899" s="49" t="s">
        <v>277</v>
      </c>
      <c r="D899" s="49" t="s">
        <v>1311</v>
      </c>
      <c r="E899" s="49" t="s">
        <v>695</v>
      </c>
      <c r="F899" s="49" t="s">
        <v>3033</v>
      </c>
      <c r="G899" s="49" t="s">
        <v>3036</v>
      </c>
      <c r="H899" s="49" t="e">
        <v>#VALUE!</v>
      </c>
      <c r="I899" s="49">
        <v>0</v>
      </c>
      <c r="J899" s="49" t="s">
        <v>278</v>
      </c>
      <c r="K899" s="276">
        <v>43871</v>
      </c>
      <c r="L899" s="49" t="s">
        <v>255</v>
      </c>
      <c r="M899" s="49" t="s">
        <v>336</v>
      </c>
      <c r="N899" s="49" t="s">
        <v>3762</v>
      </c>
    </row>
    <row r="900" spans="1:14" ht="15" customHeight="1" x14ac:dyDescent="0.25">
      <c r="A900" s="49">
        <v>899</v>
      </c>
      <c r="B900" s="62">
        <v>43871.721215277779</v>
      </c>
      <c r="C900" s="49" t="s">
        <v>215</v>
      </c>
      <c r="D900" s="49" t="s">
        <v>1153</v>
      </c>
      <c r="E900" s="49" t="s">
        <v>695</v>
      </c>
      <c r="F900" s="49" t="s">
        <v>1823</v>
      </c>
      <c r="G900" s="49" t="s">
        <v>3037</v>
      </c>
      <c r="H900" s="49" t="e">
        <v>#VALUE!</v>
      </c>
      <c r="I900" s="49">
        <v>0</v>
      </c>
      <c r="J900" s="49" t="s">
        <v>82</v>
      </c>
      <c r="K900" s="276">
        <v>43871</v>
      </c>
      <c r="L900" s="49" t="s">
        <v>255</v>
      </c>
      <c r="M900" s="49" t="s">
        <v>3713</v>
      </c>
      <c r="N900" s="49" t="s">
        <v>3762</v>
      </c>
    </row>
    <row r="901" spans="1:14" ht="15" customHeight="1" x14ac:dyDescent="0.25">
      <c r="A901" s="49">
        <v>900</v>
      </c>
      <c r="B901" s="62">
        <v>43871.738252314812</v>
      </c>
      <c r="C901" s="49" t="s">
        <v>134</v>
      </c>
      <c r="D901" s="49" t="s">
        <v>341</v>
      </c>
      <c r="E901" s="49" t="s">
        <v>1463</v>
      </c>
      <c r="F901" s="49" t="s">
        <v>1777</v>
      </c>
      <c r="G901" s="49" t="s">
        <v>3038</v>
      </c>
      <c r="H901" s="49" t="e">
        <v>#VALUE!</v>
      </c>
      <c r="I901" s="49">
        <v>0</v>
      </c>
      <c r="J901" s="49" t="s">
        <v>82</v>
      </c>
      <c r="K901" s="276">
        <v>43871</v>
      </c>
      <c r="L901" s="49" t="s">
        <v>255</v>
      </c>
      <c r="M901" s="49" t="s">
        <v>342</v>
      </c>
      <c r="N901" s="49" t="s">
        <v>3762</v>
      </c>
    </row>
    <row r="902" spans="1:14" ht="15" customHeight="1" x14ac:dyDescent="0.25">
      <c r="A902" s="49">
        <v>901</v>
      </c>
      <c r="B902" s="62">
        <v>43871.739745370367</v>
      </c>
      <c r="C902" s="49" t="s">
        <v>543</v>
      </c>
      <c r="D902" s="49" t="s">
        <v>287</v>
      </c>
      <c r="E902" s="49" t="s">
        <v>1441</v>
      </c>
      <c r="F902" s="49" t="s">
        <v>1824</v>
      </c>
      <c r="G902" s="49" t="s">
        <v>3039</v>
      </c>
      <c r="H902" s="49" t="s">
        <v>3464</v>
      </c>
      <c r="I902" s="49">
        <v>1.5</v>
      </c>
      <c r="J902" s="49" t="s">
        <v>82</v>
      </c>
      <c r="K902" s="276">
        <v>43871</v>
      </c>
      <c r="L902" s="49" t="s">
        <v>3558</v>
      </c>
      <c r="M902" s="49" t="s">
        <v>3700</v>
      </c>
      <c r="N902" s="49" t="s">
        <v>3762</v>
      </c>
    </row>
    <row r="903" spans="1:14" ht="15" customHeight="1" x14ac:dyDescent="0.25">
      <c r="A903" s="49">
        <v>902</v>
      </c>
      <c r="B903" s="62">
        <v>43871.740289351852</v>
      </c>
      <c r="C903" s="49" t="s">
        <v>262</v>
      </c>
      <c r="D903" s="49" t="s">
        <v>1544</v>
      </c>
      <c r="E903" s="49" t="s">
        <v>695</v>
      </c>
      <c r="F903" s="49" t="s">
        <v>1714</v>
      </c>
      <c r="G903" s="49" t="s">
        <v>3040</v>
      </c>
      <c r="H903" s="49" t="e">
        <v>#VALUE!</v>
      </c>
      <c r="I903" s="49">
        <v>0</v>
      </c>
      <c r="J903" s="49" t="s">
        <v>254</v>
      </c>
      <c r="K903" s="276">
        <v>43871</v>
      </c>
      <c r="L903" s="49" t="s">
        <v>255</v>
      </c>
      <c r="M903" s="49" t="s">
        <v>3696</v>
      </c>
      <c r="N903" s="49" t="s">
        <v>3762</v>
      </c>
    </row>
    <row r="904" spans="1:14" ht="15" customHeight="1" x14ac:dyDescent="0.25">
      <c r="A904" s="49">
        <v>903</v>
      </c>
      <c r="B904" s="62">
        <v>43871.746030092596</v>
      </c>
      <c r="C904" s="49" t="s">
        <v>261</v>
      </c>
      <c r="D904" s="49" t="s">
        <v>617</v>
      </c>
      <c r="E904" s="49" t="s">
        <v>1657</v>
      </c>
      <c r="F904" s="49" t="s">
        <v>1825</v>
      </c>
      <c r="G904" s="49" t="s">
        <v>3041</v>
      </c>
      <c r="H904" s="49" t="e">
        <v>#VALUE!</v>
      </c>
      <c r="I904" s="49">
        <v>0</v>
      </c>
      <c r="J904" s="49" t="s">
        <v>254</v>
      </c>
      <c r="K904" s="276">
        <v>43871</v>
      </c>
      <c r="L904" s="49" t="s">
        <v>255</v>
      </c>
      <c r="M904" s="49" t="s">
        <v>3625</v>
      </c>
      <c r="N904" s="49" t="s">
        <v>3762</v>
      </c>
    </row>
    <row r="905" spans="1:14" ht="15" customHeight="1" x14ac:dyDescent="0.25">
      <c r="A905" s="49">
        <v>904</v>
      </c>
      <c r="B905" s="62">
        <v>43871.750740740739</v>
      </c>
      <c r="C905" s="49" t="s">
        <v>178</v>
      </c>
      <c r="D905" s="49" t="s">
        <v>1615</v>
      </c>
      <c r="E905" s="49" t="s">
        <v>1005</v>
      </c>
      <c r="F905" s="49" t="s">
        <v>1826</v>
      </c>
      <c r="G905" s="49" t="s">
        <v>3042</v>
      </c>
      <c r="H905" s="49" t="s">
        <v>3453</v>
      </c>
      <c r="I905" s="49">
        <v>4.5</v>
      </c>
      <c r="J905" s="49" t="s">
        <v>82</v>
      </c>
      <c r="K905" s="276">
        <v>43871</v>
      </c>
      <c r="L905" s="49" t="s">
        <v>3547</v>
      </c>
      <c r="M905" s="49" t="s">
        <v>3691</v>
      </c>
      <c r="N905" s="49" t="s">
        <v>3762</v>
      </c>
    </row>
    <row r="906" spans="1:14" ht="15" customHeight="1" x14ac:dyDescent="0.25">
      <c r="A906" s="49">
        <v>905</v>
      </c>
      <c r="B906" s="62">
        <v>43871.750497685185</v>
      </c>
      <c r="C906" s="49" t="s">
        <v>157</v>
      </c>
      <c r="D906" s="49" t="s">
        <v>598</v>
      </c>
      <c r="E906" s="49" t="s">
        <v>695</v>
      </c>
      <c r="F906" s="49" t="s">
        <v>1827</v>
      </c>
      <c r="G906" s="49" t="s">
        <v>3043</v>
      </c>
      <c r="H906" s="49" t="s">
        <v>3378</v>
      </c>
      <c r="I906" s="49">
        <v>7</v>
      </c>
      <c r="J906" s="49" t="s">
        <v>82</v>
      </c>
      <c r="K906" s="276">
        <v>43871</v>
      </c>
      <c r="L906" s="49" t="s">
        <v>608</v>
      </c>
      <c r="M906" s="49" t="s">
        <v>607</v>
      </c>
      <c r="N906" s="49" t="s">
        <v>3762</v>
      </c>
    </row>
    <row r="907" spans="1:14" ht="15" customHeight="1" x14ac:dyDescent="0.25">
      <c r="A907" s="49">
        <v>906</v>
      </c>
      <c r="B907" s="62">
        <v>43871.753159722219</v>
      </c>
      <c r="C907" s="49" t="s">
        <v>296</v>
      </c>
      <c r="D907" s="49" t="s">
        <v>1570</v>
      </c>
      <c r="E907" s="49" t="s">
        <v>695</v>
      </c>
      <c r="F907" s="49" t="s">
        <v>1716</v>
      </c>
      <c r="G907" s="49" t="s">
        <v>3044</v>
      </c>
      <c r="H907" s="49" t="e">
        <v>#VALUE!</v>
      </c>
      <c r="I907" s="49">
        <v>0</v>
      </c>
      <c r="J907" s="49" t="s">
        <v>254</v>
      </c>
      <c r="K907" s="276">
        <v>43871</v>
      </c>
      <c r="L907" s="49" t="s">
        <v>255</v>
      </c>
      <c r="M907" s="49" t="s">
        <v>3704</v>
      </c>
      <c r="N907" s="49" t="s">
        <v>3762</v>
      </c>
    </row>
    <row r="908" spans="1:14" ht="15" customHeight="1" x14ac:dyDescent="0.25">
      <c r="A908" s="49">
        <v>907</v>
      </c>
      <c r="B908" s="62">
        <v>43871.753842592596</v>
      </c>
      <c r="C908" s="49" t="s">
        <v>543</v>
      </c>
      <c r="D908" s="49" t="s">
        <v>287</v>
      </c>
      <c r="E908" s="49" t="s">
        <v>1441</v>
      </c>
      <c r="F908" s="49" t="s">
        <v>1824</v>
      </c>
      <c r="G908" s="49" t="s">
        <v>3045</v>
      </c>
      <c r="H908" s="49" t="e">
        <v>#VALUE!</v>
      </c>
      <c r="I908" s="49">
        <v>0</v>
      </c>
      <c r="J908" s="49" t="s">
        <v>82</v>
      </c>
      <c r="K908" s="276">
        <v>43871</v>
      </c>
      <c r="L908" s="49" t="s">
        <v>255</v>
      </c>
      <c r="M908" s="49" t="s">
        <v>3700</v>
      </c>
      <c r="N908" s="49" t="s">
        <v>3762</v>
      </c>
    </row>
    <row r="909" spans="1:14" ht="15" customHeight="1" x14ac:dyDescent="0.25">
      <c r="A909" s="49">
        <v>908</v>
      </c>
      <c r="B909" s="62">
        <v>43871.756041666667</v>
      </c>
      <c r="C909" s="49" t="s">
        <v>175</v>
      </c>
      <c r="D909" s="49" t="s">
        <v>1479</v>
      </c>
      <c r="E909" s="49" t="s">
        <v>1768</v>
      </c>
      <c r="F909" s="49" t="s">
        <v>1828</v>
      </c>
      <c r="G909" s="49" t="s">
        <v>3046</v>
      </c>
      <c r="H909" s="49" t="s">
        <v>3370</v>
      </c>
      <c r="I909" s="49">
        <v>9</v>
      </c>
      <c r="J909" s="49" t="s">
        <v>82</v>
      </c>
      <c r="K909" s="276">
        <v>43871</v>
      </c>
      <c r="L909" s="49" t="s">
        <v>276</v>
      </c>
      <c r="M909" s="49" t="s">
        <v>255</v>
      </c>
      <c r="N909" s="49" t="s">
        <v>3762</v>
      </c>
    </row>
    <row r="910" spans="1:14" ht="15" customHeight="1" x14ac:dyDescent="0.25">
      <c r="A910" s="49">
        <v>909</v>
      </c>
      <c r="B910" s="62">
        <v>43871.772789351853</v>
      </c>
      <c r="C910" s="49" t="s">
        <v>295</v>
      </c>
      <c r="D910" s="49" t="s">
        <v>818</v>
      </c>
      <c r="E910" s="49" t="s">
        <v>695</v>
      </c>
      <c r="F910" s="49" t="s">
        <v>1829</v>
      </c>
      <c r="G910" s="49" t="s">
        <v>3047</v>
      </c>
      <c r="H910" s="49" t="e">
        <v>#VALUE!</v>
      </c>
      <c r="I910" s="49">
        <v>0</v>
      </c>
      <c r="J910" s="49" t="s">
        <v>278</v>
      </c>
      <c r="K910" s="276">
        <v>43871</v>
      </c>
      <c r="L910" s="49" t="s">
        <v>255</v>
      </c>
      <c r="M910" s="49" t="s">
        <v>3721</v>
      </c>
      <c r="N910" s="49" t="s">
        <v>3762</v>
      </c>
    </row>
    <row r="911" spans="1:14" ht="15" customHeight="1" x14ac:dyDescent="0.25">
      <c r="A911" s="49">
        <v>910</v>
      </c>
      <c r="B911" s="62">
        <v>43871.776018518518</v>
      </c>
      <c r="C911" s="49" t="s">
        <v>277</v>
      </c>
      <c r="D911" s="49" t="s">
        <v>1311</v>
      </c>
      <c r="E911" s="49" t="s">
        <v>695</v>
      </c>
      <c r="F911" s="49" t="s">
        <v>3033</v>
      </c>
      <c r="G911" s="49" t="s">
        <v>3048</v>
      </c>
      <c r="H911" s="49" t="e">
        <v>#VALUE!</v>
      </c>
      <c r="I911" s="49">
        <v>0</v>
      </c>
      <c r="J911" s="49" t="s">
        <v>278</v>
      </c>
      <c r="K911" s="276">
        <v>43871</v>
      </c>
      <c r="L911" s="49" t="s">
        <v>255</v>
      </c>
      <c r="M911" s="49" t="s">
        <v>336</v>
      </c>
      <c r="N911" s="49" t="s">
        <v>3762</v>
      </c>
    </row>
    <row r="912" spans="1:14" ht="15" customHeight="1" x14ac:dyDescent="0.25">
      <c r="A912" s="49">
        <v>911</v>
      </c>
      <c r="B912" s="62">
        <v>43871.786157407405</v>
      </c>
      <c r="C912" s="49" t="s">
        <v>256</v>
      </c>
      <c r="D912" s="49" t="s">
        <v>1703</v>
      </c>
      <c r="E912" s="49" t="s">
        <v>695</v>
      </c>
      <c r="F912" s="49" t="s">
        <v>1830</v>
      </c>
      <c r="G912" s="49" t="s">
        <v>3049</v>
      </c>
      <c r="H912" s="49" t="e">
        <v>#VALUE!</v>
      </c>
      <c r="I912" s="49">
        <v>0</v>
      </c>
      <c r="J912" s="49" t="s">
        <v>254</v>
      </c>
      <c r="K912" s="276">
        <v>43871</v>
      </c>
      <c r="L912" s="49" t="s">
        <v>255</v>
      </c>
      <c r="M912" s="49" t="s">
        <v>3702</v>
      </c>
      <c r="N912" s="49" t="s">
        <v>3762</v>
      </c>
    </row>
    <row r="913" spans="1:14" ht="15" customHeight="1" x14ac:dyDescent="0.25">
      <c r="A913" s="49">
        <v>912</v>
      </c>
      <c r="B913" s="62">
        <v>43871.788263888891</v>
      </c>
      <c r="C913" s="49" t="s">
        <v>277</v>
      </c>
      <c r="D913" s="49" t="s">
        <v>1816</v>
      </c>
      <c r="E913" s="49" t="s">
        <v>695</v>
      </c>
      <c r="F913" s="49" t="s">
        <v>1831</v>
      </c>
      <c r="G913" s="49" t="s">
        <v>3050</v>
      </c>
      <c r="H913" s="49" t="e">
        <v>#VALUE!</v>
      </c>
      <c r="I913" s="49">
        <v>0</v>
      </c>
      <c r="J913" s="49" t="s">
        <v>278</v>
      </c>
      <c r="K913" s="276">
        <v>43871</v>
      </c>
      <c r="L913" s="49" t="s">
        <v>255</v>
      </c>
      <c r="M913" s="49" t="s">
        <v>3720</v>
      </c>
      <c r="N913" s="49" t="s">
        <v>3762</v>
      </c>
    </row>
    <row r="914" spans="1:14" ht="15" customHeight="1" x14ac:dyDescent="0.25">
      <c r="A914" s="49">
        <v>913</v>
      </c>
      <c r="B914" s="62">
        <v>43871.789375</v>
      </c>
      <c r="C914" s="49" t="s">
        <v>290</v>
      </c>
      <c r="D914" s="49" t="s">
        <v>1153</v>
      </c>
      <c r="E914" s="49" t="s">
        <v>874</v>
      </c>
      <c r="F914" s="49" t="s">
        <v>1832</v>
      </c>
      <c r="G914" s="49" t="s">
        <v>3051</v>
      </c>
      <c r="H914" s="49" t="e">
        <v>#VALUE!</v>
      </c>
      <c r="I914" s="49">
        <v>0</v>
      </c>
      <c r="J914" s="49" t="s">
        <v>254</v>
      </c>
      <c r="K914" s="276">
        <v>43871</v>
      </c>
      <c r="L914" s="49" t="s">
        <v>255</v>
      </c>
      <c r="M914" s="49" t="s">
        <v>3713</v>
      </c>
      <c r="N914" s="49" t="s">
        <v>3762</v>
      </c>
    </row>
    <row r="915" spans="1:14" ht="15" customHeight="1" x14ac:dyDescent="0.25">
      <c r="A915" s="49">
        <v>914</v>
      </c>
      <c r="B915" s="62">
        <v>43871.791354166664</v>
      </c>
      <c r="C915" s="49" t="s">
        <v>134</v>
      </c>
      <c r="D915" s="49" t="s">
        <v>341</v>
      </c>
      <c r="E915" s="49" t="s">
        <v>1463</v>
      </c>
      <c r="F915" s="49" t="s">
        <v>1730</v>
      </c>
      <c r="G915" s="49" t="s">
        <v>3052</v>
      </c>
      <c r="H915" s="49" t="s">
        <v>3365</v>
      </c>
      <c r="I915" s="49">
        <v>3.5</v>
      </c>
      <c r="J915" s="49" t="s">
        <v>82</v>
      </c>
      <c r="K915" s="276">
        <v>43871</v>
      </c>
      <c r="L915" s="49" t="s">
        <v>320</v>
      </c>
      <c r="M915" s="49" t="s">
        <v>342</v>
      </c>
      <c r="N915" s="49" t="s">
        <v>3762</v>
      </c>
    </row>
    <row r="916" spans="1:14" ht="15" customHeight="1" x14ac:dyDescent="0.25">
      <c r="A916" s="49">
        <v>915</v>
      </c>
      <c r="B916" s="62">
        <v>43871.800729166665</v>
      </c>
      <c r="C916" s="49" t="s">
        <v>296</v>
      </c>
      <c r="D916" s="49" t="s">
        <v>1749</v>
      </c>
      <c r="E916" s="49" t="s">
        <v>695</v>
      </c>
      <c r="F916" s="49" t="s">
        <v>1834</v>
      </c>
      <c r="G916" s="49" t="s">
        <v>3053</v>
      </c>
      <c r="H916" s="49" t="e">
        <v>#VALUE!</v>
      </c>
      <c r="I916" s="49">
        <v>0</v>
      </c>
      <c r="J916" s="49" t="s">
        <v>254</v>
      </c>
      <c r="K916" s="276">
        <v>43871</v>
      </c>
      <c r="L916" s="49" t="s">
        <v>255</v>
      </c>
      <c r="M916" s="49" t="s">
        <v>3708</v>
      </c>
      <c r="N916" s="49" t="s">
        <v>3762</v>
      </c>
    </row>
    <row r="917" spans="1:14" ht="15" customHeight="1" x14ac:dyDescent="0.25">
      <c r="A917" s="49">
        <v>916</v>
      </c>
      <c r="B917" s="62">
        <v>43871.801053240742</v>
      </c>
      <c r="C917" s="49" t="s">
        <v>323</v>
      </c>
      <c r="D917" s="49" t="s">
        <v>934</v>
      </c>
      <c r="E917" s="49" t="s">
        <v>838</v>
      </c>
      <c r="F917" s="49" t="s">
        <v>1715</v>
      </c>
      <c r="G917" s="49" t="s">
        <v>3054</v>
      </c>
      <c r="H917" s="49" t="e">
        <v>#VALUE!</v>
      </c>
      <c r="I917" s="49">
        <v>0</v>
      </c>
      <c r="J917" s="49" t="s">
        <v>254</v>
      </c>
      <c r="K917" s="276">
        <v>43871</v>
      </c>
      <c r="L917" s="49" t="s">
        <v>255</v>
      </c>
      <c r="M917" s="49" t="s">
        <v>3684</v>
      </c>
      <c r="N917" s="49" t="s">
        <v>3762</v>
      </c>
    </row>
    <row r="918" spans="1:14" ht="15" customHeight="1" x14ac:dyDescent="0.25">
      <c r="A918" s="49">
        <v>917</v>
      </c>
      <c r="B918" s="62">
        <v>43871.802615740744</v>
      </c>
      <c r="C918" s="49" t="s">
        <v>200</v>
      </c>
      <c r="D918" s="49" t="s">
        <v>635</v>
      </c>
      <c r="E918" s="49" t="s">
        <v>695</v>
      </c>
      <c r="F918" s="49" t="s">
        <v>1835</v>
      </c>
      <c r="G918" s="49" t="s">
        <v>3055</v>
      </c>
      <c r="H918" s="49" t="s">
        <v>3466</v>
      </c>
      <c r="I918" s="49">
        <v>5.5</v>
      </c>
      <c r="J918" s="49" t="s">
        <v>82</v>
      </c>
      <c r="K918" s="276">
        <v>43871</v>
      </c>
      <c r="L918" s="49" t="s">
        <v>3560</v>
      </c>
      <c r="M918" s="49" t="s">
        <v>3715</v>
      </c>
      <c r="N918" s="49" t="s">
        <v>3762</v>
      </c>
    </row>
    <row r="919" spans="1:14" ht="15" customHeight="1" x14ac:dyDescent="0.25">
      <c r="A919" s="49">
        <v>918</v>
      </c>
      <c r="B919" s="62">
        <v>43871.803240740737</v>
      </c>
      <c r="C919" s="49" t="s">
        <v>22</v>
      </c>
      <c r="D919" s="49" t="s">
        <v>629</v>
      </c>
      <c r="E919" s="49" t="s">
        <v>695</v>
      </c>
      <c r="F919" s="49" t="s">
        <v>1836</v>
      </c>
      <c r="G919" s="49" t="s">
        <v>3056</v>
      </c>
      <c r="H919" s="49" t="s">
        <v>3463</v>
      </c>
      <c r="I919" s="49">
        <v>4.5</v>
      </c>
      <c r="J919" s="49" t="s">
        <v>82</v>
      </c>
      <c r="K919" s="276">
        <v>43871</v>
      </c>
      <c r="L919" s="49" t="s">
        <v>3557</v>
      </c>
      <c r="M919" s="49" t="s">
        <v>3706</v>
      </c>
      <c r="N919" s="49" t="s">
        <v>3762</v>
      </c>
    </row>
    <row r="920" spans="1:14" ht="15" customHeight="1" x14ac:dyDescent="0.25">
      <c r="A920" s="49">
        <v>919</v>
      </c>
      <c r="B920" s="62">
        <v>43871.804490740738</v>
      </c>
      <c r="C920" s="49" t="s">
        <v>201</v>
      </c>
      <c r="D920" s="49" t="s">
        <v>638</v>
      </c>
      <c r="E920" s="49" t="s">
        <v>791</v>
      </c>
      <c r="F920" s="49" t="s">
        <v>1837</v>
      </c>
      <c r="G920" s="49" t="s">
        <v>3057</v>
      </c>
      <c r="H920" s="49" t="s">
        <v>3467</v>
      </c>
      <c r="I920" s="49">
        <v>7.5</v>
      </c>
      <c r="J920" s="49" t="s">
        <v>82</v>
      </c>
      <c r="K920" s="276">
        <v>43871</v>
      </c>
      <c r="L920" s="49" t="s">
        <v>312</v>
      </c>
      <c r="M920" s="49" t="s">
        <v>3703</v>
      </c>
      <c r="N920" s="49" t="s">
        <v>3762</v>
      </c>
    </row>
    <row r="921" spans="1:14" ht="15" customHeight="1" x14ac:dyDescent="0.25">
      <c r="A921" s="49">
        <v>920</v>
      </c>
      <c r="B921" s="62">
        <v>43871.806111111109</v>
      </c>
      <c r="C921" s="49" t="s">
        <v>196</v>
      </c>
      <c r="D921" s="49" t="s">
        <v>1234</v>
      </c>
      <c r="E921" s="49" t="s">
        <v>695</v>
      </c>
      <c r="F921" s="49" t="s">
        <v>1761</v>
      </c>
      <c r="G921" s="49" t="s">
        <v>3058</v>
      </c>
      <c r="H921" s="49" t="s">
        <v>3423</v>
      </c>
      <c r="I921" s="49">
        <v>8</v>
      </c>
      <c r="J921" s="49" t="s">
        <v>82</v>
      </c>
      <c r="K921" s="276">
        <v>43871</v>
      </c>
      <c r="L921" s="49" t="s">
        <v>237</v>
      </c>
      <c r="M921" s="49" t="s">
        <v>3657</v>
      </c>
      <c r="N921" s="49" t="s">
        <v>3762</v>
      </c>
    </row>
    <row r="922" spans="1:14" ht="15" customHeight="1" x14ac:dyDescent="0.25">
      <c r="A922" s="49">
        <v>921</v>
      </c>
      <c r="B922" s="62">
        <v>43871.812858796293</v>
      </c>
      <c r="C922" s="49" t="s">
        <v>323</v>
      </c>
      <c r="D922" s="49" t="s">
        <v>934</v>
      </c>
      <c r="E922" s="49" t="s">
        <v>1840</v>
      </c>
      <c r="F922" s="49" t="s">
        <v>1715</v>
      </c>
      <c r="G922" s="49" t="s">
        <v>3059</v>
      </c>
      <c r="H922" s="49" t="e">
        <v>#VALUE!</v>
      </c>
      <c r="I922" s="49">
        <v>0</v>
      </c>
      <c r="J922" s="49" t="s">
        <v>254</v>
      </c>
      <c r="K922" s="276">
        <v>43871</v>
      </c>
      <c r="L922" s="49" t="s">
        <v>255</v>
      </c>
      <c r="M922" s="49" t="s">
        <v>3684</v>
      </c>
      <c r="N922" s="49" t="s">
        <v>3762</v>
      </c>
    </row>
    <row r="923" spans="1:14" ht="15" customHeight="1" x14ac:dyDescent="0.25">
      <c r="A923" s="49">
        <v>922</v>
      </c>
      <c r="B923" s="62">
        <v>43871.81591435185</v>
      </c>
      <c r="C923" s="49" t="s">
        <v>262</v>
      </c>
      <c r="D923" s="49" t="s">
        <v>730</v>
      </c>
      <c r="E923" s="49" t="s">
        <v>883</v>
      </c>
      <c r="F923" s="49" t="s">
        <v>732</v>
      </c>
      <c r="G923" s="49" t="s">
        <v>3060</v>
      </c>
      <c r="H923" s="49" t="e">
        <v>#VALUE!</v>
      </c>
      <c r="I923" s="49">
        <v>0</v>
      </c>
      <c r="J923" s="49" t="s">
        <v>254</v>
      </c>
      <c r="K923" s="276">
        <v>43871</v>
      </c>
      <c r="L923" s="49" t="s">
        <v>255</v>
      </c>
      <c r="M923" s="49" t="s">
        <v>335</v>
      </c>
      <c r="N923" s="49" t="s">
        <v>3762</v>
      </c>
    </row>
    <row r="924" spans="1:14" ht="15" customHeight="1" x14ac:dyDescent="0.25">
      <c r="A924" s="49">
        <v>923</v>
      </c>
      <c r="B924" s="62">
        <v>43871.815763888888</v>
      </c>
      <c r="C924" s="49" t="s">
        <v>285</v>
      </c>
      <c r="D924" s="49" t="s">
        <v>618</v>
      </c>
      <c r="E924" s="49" t="s">
        <v>695</v>
      </c>
      <c r="F924" s="49" t="s">
        <v>1841</v>
      </c>
      <c r="G924" s="49" t="s">
        <v>3061</v>
      </c>
      <c r="H924" s="49" t="s">
        <v>3468</v>
      </c>
      <c r="I924" s="49">
        <v>5</v>
      </c>
      <c r="J924" s="49" t="s">
        <v>278</v>
      </c>
      <c r="K924" s="276">
        <v>43871</v>
      </c>
      <c r="L924" s="49" t="s">
        <v>286</v>
      </c>
      <c r="M924" s="49" t="s">
        <v>3714</v>
      </c>
      <c r="N924" s="49" t="s">
        <v>3762</v>
      </c>
    </row>
    <row r="925" spans="1:14" ht="15" customHeight="1" x14ac:dyDescent="0.25">
      <c r="A925" s="49">
        <v>924</v>
      </c>
      <c r="B925" s="62">
        <v>43871.819826388892</v>
      </c>
      <c r="C925" s="49" t="s">
        <v>256</v>
      </c>
      <c r="D925" s="49" t="s">
        <v>1842</v>
      </c>
      <c r="E925" s="49" t="s">
        <v>695</v>
      </c>
      <c r="F925" s="49" t="s">
        <v>1830</v>
      </c>
      <c r="G925" s="49" t="s">
        <v>3062</v>
      </c>
      <c r="H925" s="49" t="e">
        <v>#VALUE!</v>
      </c>
      <c r="I925" s="49">
        <v>0</v>
      </c>
      <c r="J925" s="49" t="s">
        <v>254</v>
      </c>
      <c r="K925" s="276">
        <v>43871</v>
      </c>
      <c r="L925" s="49" t="s">
        <v>255</v>
      </c>
      <c r="M925" s="49" t="s">
        <v>3702</v>
      </c>
      <c r="N925" s="49" t="s">
        <v>3762</v>
      </c>
    </row>
    <row r="926" spans="1:14" ht="15" customHeight="1" x14ac:dyDescent="0.25">
      <c r="A926" s="49">
        <v>925</v>
      </c>
      <c r="B926" s="62">
        <v>43871.821956018517</v>
      </c>
      <c r="C926" s="49" t="s">
        <v>187</v>
      </c>
      <c r="D926" s="49" t="s">
        <v>1663</v>
      </c>
      <c r="E926" s="49" t="s">
        <v>695</v>
      </c>
      <c r="F926" s="49" t="s">
        <v>1843</v>
      </c>
      <c r="G926" s="49" t="s">
        <v>3063</v>
      </c>
      <c r="H926" s="49" t="s">
        <v>3443</v>
      </c>
      <c r="I926" s="49">
        <v>5</v>
      </c>
      <c r="J926" s="49" t="s">
        <v>82</v>
      </c>
      <c r="K926" s="276">
        <v>43871</v>
      </c>
      <c r="L926" s="49" t="s">
        <v>3541</v>
      </c>
      <c r="M926" s="49" t="s">
        <v>255</v>
      </c>
      <c r="N926" s="49" t="s">
        <v>3762</v>
      </c>
    </row>
    <row r="927" spans="1:14" ht="15" customHeight="1" x14ac:dyDescent="0.25">
      <c r="A927" s="49">
        <v>926</v>
      </c>
      <c r="B927" s="62">
        <v>43871.824317129627</v>
      </c>
      <c r="C927" s="49" t="s">
        <v>213</v>
      </c>
      <c r="D927" s="49" t="s">
        <v>1684</v>
      </c>
      <c r="E927" s="49" t="s">
        <v>695</v>
      </c>
      <c r="F927" s="49" t="s">
        <v>1794</v>
      </c>
      <c r="G927" s="49" t="s">
        <v>3064</v>
      </c>
      <c r="H927" s="49" t="s">
        <v>3455</v>
      </c>
      <c r="I927" s="49">
        <v>5</v>
      </c>
      <c r="J927" s="49" t="s">
        <v>82</v>
      </c>
      <c r="K927" s="276">
        <v>43871</v>
      </c>
      <c r="L927" s="49" t="s">
        <v>3549</v>
      </c>
      <c r="M927" s="49" t="s">
        <v>255</v>
      </c>
      <c r="N927" s="49" t="s">
        <v>3762</v>
      </c>
    </row>
    <row r="928" spans="1:14" ht="15" customHeight="1" x14ac:dyDescent="0.25">
      <c r="A928" s="49">
        <v>927</v>
      </c>
      <c r="B928" s="62">
        <v>43871.826874999999</v>
      </c>
      <c r="C928" s="49" t="s">
        <v>290</v>
      </c>
      <c r="D928" s="49" t="s">
        <v>1153</v>
      </c>
      <c r="E928" s="49" t="s">
        <v>874</v>
      </c>
      <c r="F928" s="49" t="s">
        <v>1838</v>
      </c>
      <c r="G928" s="49" t="s">
        <v>3065</v>
      </c>
      <c r="H928" s="49" t="e">
        <v>#VALUE!</v>
      </c>
      <c r="I928" s="49">
        <v>0</v>
      </c>
      <c r="J928" s="49" t="s">
        <v>254</v>
      </c>
      <c r="K928" s="276">
        <v>43871</v>
      </c>
      <c r="L928" s="49" t="s">
        <v>255</v>
      </c>
      <c r="M928" s="49" t="s">
        <v>3713</v>
      </c>
      <c r="N928" s="49" t="s">
        <v>3762</v>
      </c>
    </row>
    <row r="929" spans="1:14" ht="15" customHeight="1" x14ac:dyDescent="0.25">
      <c r="A929" s="49">
        <v>928</v>
      </c>
      <c r="B929" s="62">
        <v>43871.829201388886</v>
      </c>
      <c r="C929" s="49" t="s">
        <v>275</v>
      </c>
      <c r="D929" s="49" t="s">
        <v>1752</v>
      </c>
      <c r="E929" s="49" t="s">
        <v>1709</v>
      </c>
      <c r="F929" s="49" t="s">
        <v>1845</v>
      </c>
      <c r="G929" s="49" t="s">
        <v>3066</v>
      </c>
      <c r="H929" s="49" t="s">
        <v>3469</v>
      </c>
      <c r="I929" s="49">
        <v>7</v>
      </c>
      <c r="J929" s="49" t="s">
        <v>82</v>
      </c>
      <c r="K929" s="276">
        <v>43871</v>
      </c>
      <c r="L929" s="49" t="s">
        <v>3561</v>
      </c>
      <c r="M929" s="49" t="s">
        <v>3711</v>
      </c>
      <c r="N929" s="49" t="s">
        <v>3762</v>
      </c>
    </row>
    <row r="930" spans="1:14" ht="15" customHeight="1" x14ac:dyDescent="0.25">
      <c r="A930" s="49">
        <v>929</v>
      </c>
      <c r="B930" s="62">
        <v>43871.833958333336</v>
      </c>
      <c r="C930" s="49" t="s">
        <v>133</v>
      </c>
      <c r="D930" s="49" t="s">
        <v>687</v>
      </c>
      <c r="E930" s="49" t="s">
        <v>1846</v>
      </c>
      <c r="F930" s="49" t="s">
        <v>1774</v>
      </c>
      <c r="G930" s="49" t="s">
        <v>3067</v>
      </c>
      <c r="H930" s="49" t="s">
        <v>3459</v>
      </c>
      <c r="I930" s="49">
        <v>6</v>
      </c>
      <c r="J930" s="49" t="s">
        <v>82</v>
      </c>
      <c r="K930" s="276">
        <v>43871</v>
      </c>
      <c r="L930" s="49" t="s">
        <v>3553</v>
      </c>
      <c r="M930" s="49" t="s">
        <v>3701</v>
      </c>
      <c r="N930" s="49" t="s">
        <v>3762</v>
      </c>
    </row>
    <row r="931" spans="1:14" ht="15" customHeight="1" x14ac:dyDescent="0.25">
      <c r="A931" s="49">
        <v>930</v>
      </c>
      <c r="B931" s="62">
        <v>43871.83556712963</v>
      </c>
      <c r="C931" s="49" t="s">
        <v>165</v>
      </c>
      <c r="D931" s="49" t="s">
        <v>686</v>
      </c>
      <c r="E931" s="49" t="s">
        <v>695</v>
      </c>
      <c r="F931" s="49" t="s">
        <v>1769</v>
      </c>
      <c r="G931" s="49" t="s">
        <v>3068</v>
      </c>
      <c r="H931" s="49" t="s">
        <v>3420</v>
      </c>
      <c r="I931" s="49">
        <v>7.5</v>
      </c>
      <c r="J931" s="49" t="s">
        <v>82</v>
      </c>
      <c r="K931" s="276">
        <v>43871</v>
      </c>
      <c r="L931" s="49" t="s">
        <v>3526</v>
      </c>
      <c r="M931" s="49" t="s">
        <v>3672</v>
      </c>
      <c r="N931" s="49" t="s">
        <v>3762</v>
      </c>
    </row>
    <row r="932" spans="1:14" ht="15" customHeight="1" x14ac:dyDescent="0.25">
      <c r="A932" s="49">
        <v>931</v>
      </c>
      <c r="B932" s="62">
        <v>43871.836087962962</v>
      </c>
      <c r="C932" s="49" t="s">
        <v>261</v>
      </c>
      <c r="D932" s="49" t="s">
        <v>1121</v>
      </c>
      <c r="E932" s="49" t="s">
        <v>1657</v>
      </c>
      <c r="F932" s="49" t="s">
        <v>1711</v>
      </c>
      <c r="G932" s="49" t="s">
        <v>3069</v>
      </c>
      <c r="H932" s="49" t="e">
        <v>#VALUE!</v>
      </c>
      <c r="I932" s="49">
        <v>0</v>
      </c>
      <c r="J932" s="49" t="s">
        <v>254</v>
      </c>
      <c r="K932" s="276">
        <v>43871</v>
      </c>
      <c r="L932" s="49" t="s">
        <v>255</v>
      </c>
      <c r="M932" s="49" t="s">
        <v>3625</v>
      </c>
      <c r="N932" s="49" t="s">
        <v>3762</v>
      </c>
    </row>
    <row r="933" spans="1:14" ht="15" customHeight="1" x14ac:dyDescent="0.25">
      <c r="A933" s="49">
        <v>932</v>
      </c>
      <c r="B933" s="62">
        <v>43871.836574074077</v>
      </c>
      <c r="C933" s="49" t="s">
        <v>210</v>
      </c>
      <c r="D933" s="49" t="s">
        <v>640</v>
      </c>
      <c r="E933" s="49" t="s">
        <v>1821</v>
      </c>
      <c r="F933" s="49" t="s">
        <v>1847</v>
      </c>
      <c r="G933" s="49" t="s">
        <v>3070</v>
      </c>
      <c r="H933" s="49" t="s">
        <v>3470</v>
      </c>
      <c r="I933" s="49">
        <v>4</v>
      </c>
      <c r="J933" s="49" t="s">
        <v>82</v>
      </c>
      <c r="K933" s="276">
        <v>43871</v>
      </c>
      <c r="L933" s="49" t="s">
        <v>3562</v>
      </c>
      <c r="M933" s="49" t="s">
        <v>3710</v>
      </c>
      <c r="N933" s="49" t="s">
        <v>3762</v>
      </c>
    </row>
    <row r="934" spans="1:14" ht="15" customHeight="1" x14ac:dyDescent="0.25">
      <c r="A934" s="49">
        <v>933</v>
      </c>
      <c r="B934" s="62">
        <v>43871.840590277781</v>
      </c>
      <c r="C934" s="49" t="s">
        <v>257</v>
      </c>
      <c r="D934" s="49" t="s">
        <v>1770</v>
      </c>
      <c r="E934" s="49" t="s">
        <v>695</v>
      </c>
      <c r="F934" s="49" t="s">
        <v>1849</v>
      </c>
      <c r="G934" s="49" t="s">
        <v>3071</v>
      </c>
      <c r="H934" s="49" t="e">
        <v>#VALUE!</v>
      </c>
      <c r="I934" s="49">
        <v>0</v>
      </c>
      <c r="J934" s="49" t="s">
        <v>254</v>
      </c>
      <c r="K934" s="276">
        <v>43871</v>
      </c>
      <c r="L934" s="49" t="s">
        <v>255</v>
      </c>
      <c r="M934" s="49" t="s">
        <v>3717</v>
      </c>
      <c r="N934" s="49" t="s">
        <v>3762</v>
      </c>
    </row>
    <row r="935" spans="1:14" ht="15" customHeight="1" x14ac:dyDescent="0.25">
      <c r="A935" s="49">
        <v>934</v>
      </c>
      <c r="B935" s="62">
        <v>43871.841851851852</v>
      </c>
      <c r="C935" s="49" t="s">
        <v>184</v>
      </c>
      <c r="D935" s="49" t="s">
        <v>1630</v>
      </c>
      <c r="E935" s="49" t="s">
        <v>1850</v>
      </c>
      <c r="F935" s="49" t="s">
        <v>1790</v>
      </c>
      <c r="G935" s="49" t="s">
        <v>3072</v>
      </c>
      <c r="H935" s="49" t="s">
        <v>3370</v>
      </c>
      <c r="I935" s="49">
        <v>4</v>
      </c>
      <c r="J935" s="49" t="s">
        <v>82</v>
      </c>
      <c r="K935" s="276">
        <v>43871</v>
      </c>
      <c r="L935" s="49" t="s">
        <v>276</v>
      </c>
      <c r="M935" s="49" t="s">
        <v>3693</v>
      </c>
      <c r="N935" s="49" t="s">
        <v>3762</v>
      </c>
    </row>
    <row r="936" spans="1:14" ht="15" customHeight="1" x14ac:dyDescent="0.25">
      <c r="A936" s="49">
        <v>935</v>
      </c>
      <c r="B936" s="62">
        <v>43871.849409722221</v>
      </c>
      <c r="C936" s="49" t="s">
        <v>290</v>
      </c>
      <c r="D936" s="49" t="s">
        <v>1367</v>
      </c>
      <c r="E936" s="49" t="s">
        <v>791</v>
      </c>
      <c r="F936" s="49" t="s">
        <v>1566</v>
      </c>
      <c r="G936" s="49" t="s">
        <v>3073</v>
      </c>
      <c r="H936" s="49" t="e">
        <v>#VALUE!</v>
      </c>
      <c r="I936" s="49">
        <v>0</v>
      </c>
      <c r="J936" s="49" t="s">
        <v>254</v>
      </c>
      <c r="K936" s="276">
        <v>43871</v>
      </c>
      <c r="L936" s="49" t="s">
        <v>255</v>
      </c>
      <c r="M936" s="49" t="s">
        <v>3646</v>
      </c>
      <c r="N936" s="49" t="s">
        <v>3762</v>
      </c>
    </row>
    <row r="937" spans="1:14" ht="15" customHeight="1" x14ac:dyDescent="0.25">
      <c r="A937" s="49">
        <v>936</v>
      </c>
      <c r="B937" s="62">
        <v>43871.852627314816</v>
      </c>
      <c r="C937" s="49" t="s">
        <v>330</v>
      </c>
      <c r="D937" s="49" t="s">
        <v>1798</v>
      </c>
      <c r="E937" s="49" t="s">
        <v>695</v>
      </c>
      <c r="F937" s="49" t="s">
        <v>1852</v>
      </c>
      <c r="G937" s="49" t="s">
        <v>3074</v>
      </c>
      <c r="H937" s="49" t="s">
        <v>3471</v>
      </c>
      <c r="I937" s="49">
        <v>6</v>
      </c>
      <c r="J937" s="49" t="s">
        <v>278</v>
      </c>
      <c r="K937" s="276">
        <v>43871</v>
      </c>
      <c r="L937" s="49" t="s">
        <v>3563</v>
      </c>
      <c r="M937" s="49" t="s">
        <v>3718</v>
      </c>
      <c r="N937" s="49" t="s">
        <v>3762</v>
      </c>
    </row>
    <row r="938" spans="1:14" ht="15" customHeight="1" x14ac:dyDescent="0.25">
      <c r="A938" s="49">
        <v>937</v>
      </c>
      <c r="B938" s="62">
        <v>43871.853055555555</v>
      </c>
      <c r="C938" s="49" t="s">
        <v>295</v>
      </c>
      <c r="D938" s="49" t="s">
        <v>1833</v>
      </c>
      <c r="E938" s="49" t="s">
        <v>817</v>
      </c>
      <c r="F938" s="49" t="s">
        <v>1815</v>
      </c>
      <c r="G938" s="49" t="s">
        <v>3075</v>
      </c>
      <c r="H938" s="49" t="e">
        <v>#VALUE!</v>
      </c>
      <c r="I938" s="49">
        <v>0</v>
      </c>
      <c r="J938" s="49" t="s">
        <v>278</v>
      </c>
      <c r="K938" s="276">
        <v>43871</v>
      </c>
      <c r="L938" s="49" t="s">
        <v>255</v>
      </c>
      <c r="M938" s="49" t="s">
        <v>3712</v>
      </c>
      <c r="N938" s="49" t="s">
        <v>3762</v>
      </c>
    </row>
    <row r="939" spans="1:14" ht="15" customHeight="1" x14ac:dyDescent="0.25">
      <c r="A939" s="49">
        <v>938</v>
      </c>
      <c r="B939" s="62">
        <v>43871.854502314818</v>
      </c>
      <c r="C939" s="49" t="s">
        <v>290</v>
      </c>
      <c r="D939" s="49" t="s">
        <v>1367</v>
      </c>
      <c r="E939" s="49" t="s">
        <v>791</v>
      </c>
      <c r="F939" s="49" t="s">
        <v>1566</v>
      </c>
      <c r="G939" s="49" t="s">
        <v>3076</v>
      </c>
      <c r="H939" s="49" t="e">
        <v>#VALUE!</v>
      </c>
      <c r="I939" s="49">
        <v>0</v>
      </c>
      <c r="J939" s="49" t="s">
        <v>254</v>
      </c>
      <c r="K939" s="276">
        <v>43871</v>
      </c>
      <c r="L939" s="49" t="s">
        <v>255</v>
      </c>
      <c r="M939" s="49" t="s">
        <v>3646</v>
      </c>
      <c r="N939" s="49" t="s">
        <v>3762</v>
      </c>
    </row>
    <row r="940" spans="1:14" ht="15" customHeight="1" x14ac:dyDescent="0.25">
      <c r="A940" s="49">
        <v>939</v>
      </c>
      <c r="B940" s="62">
        <v>43871.862847222219</v>
      </c>
      <c r="C940" s="49" t="s">
        <v>295</v>
      </c>
      <c r="D940" s="49" t="s">
        <v>1853</v>
      </c>
      <c r="E940" s="49" t="s">
        <v>695</v>
      </c>
      <c r="F940" s="49" t="s">
        <v>1854</v>
      </c>
      <c r="G940" s="49" t="s">
        <v>3077</v>
      </c>
      <c r="H940" s="49" t="e">
        <v>#VALUE!</v>
      </c>
      <c r="I940" s="49">
        <v>0</v>
      </c>
      <c r="J940" s="49" t="s">
        <v>278</v>
      </c>
      <c r="K940" s="276">
        <v>43871</v>
      </c>
      <c r="L940" s="49" t="s">
        <v>255</v>
      </c>
      <c r="M940" s="49" t="s">
        <v>3722</v>
      </c>
      <c r="N940" s="49" t="s">
        <v>3762</v>
      </c>
    </row>
    <row r="941" spans="1:14" ht="15" customHeight="1" x14ac:dyDescent="0.25">
      <c r="A941" s="49">
        <v>940</v>
      </c>
      <c r="B941" s="62">
        <v>43871.86614583333</v>
      </c>
      <c r="C941" s="49" t="s">
        <v>295</v>
      </c>
      <c r="D941" s="49" t="s">
        <v>1851</v>
      </c>
      <c r="E941" s="49" t="s">
        <v>1855</v>
      </c>
      <c r="F941" s="49" t="s">
        <v>1856</v>
      </c>
      <c r="G941" s="49" t="s">
        <v>3078</v>
      </c>
      <c r="H941" s="49" t="e">
        <v>#VALUE!</v>
      </c>
      <c r="I941" s="49">
        <v>0</v>
      </c>
      <c r="J941" s="49" t="s">
        <v>278</v>
      </c>
      <c r="K941" s="276">
        <v>43871</v>
      </c>
      <c r="L941" s="49" t="s">
        <v>255</v>
      </c>
      <c r="M941" s="49" t="s">
        <v>3723</v>
      </c>
      <c r="N941" s="49" t="s">
        <v>3762</v>
      </c>
    </row>
    <row r="942" spans="1:14" ht="15" customHeight="1" x14ac:dyDescent="0.25">
      <c r="A942" s="49">
        <v>941</v>
      </c>
      <c r="B942" s="62">
        <v>43871.868946759256</v>
      </c>
      <c r="C942" s="49" t="s">
        <v>295</v>
      </c>
      <c r="D942" s="49" t="s">
        <v>1684</v>
      </c>
      <c r="E942" s="49" t="s">
        <v>1858</v>
      </c>
      <c r="F942" s="49" t="s">
        <v>1794</v>
      </c>
      <c r="G942" s="49" t="s">
        <v>3079</v>
      </c>
      <c r="H942" s="49" t="e">
        <v>#VALUE!</v>
      </c>
      <c r="I942" s="49">
        <v>0</v>
      </c>
      <c r="J942" s="49" t="s">
        <v>278</v>
      </c>
      <c r="K942" s="276">
        <v>43871</v>
      </c>
      <c r="L942" s="49" t="s">
        <v>255</v>
      </c>
      <c r="M942" s="49" t="s">
        <v>255</v>
      </c>
      <c r="N942" s="49" t="s">
        <v>3762</v>
      </c>
    </row>
    <row r="943" spans="1:14" ht="15" customHeight="1" x14ac:dyDescent="0.25">
      <c r="A943" s="49">
        <v>942</v>
      </c>
      <c r="B943" s="62">
        <v>43871.87091435185</v>
      </c>
      <c r="C943" s="49" t="s">
        <v>295</v>
      </c>
      <c r="D943" s="49" t="s">
        <v>1488</v>
      </c>
      <c r="E943" s="49" t="s">
        <v>1859</v>
      </c>
      <c r="F943" s="49" t="s">
        <v>1774</v>
      </c>
      <c r="G943" s="49" t="s">
        <v>3080</v>
      </c>
      <c r="H943" s="49" t="e">
        <v>#VALUE!</v>
      </c>
      <c r="I943" s="49">
        <v>0</v>
      </c>
      <c r="J943" s="49" t="s">
        <v>278</v>
      </c>
      <c r="K943" s="276">
        <v>43871</v>
      </c>
      <c r="L943" s="49" t="s">
        <v>255</v>
      </c>
      <c r="M943" s="49" t="s">
        <v>3701</v>
      </c>
      <c r="N943" s="49" t="s">
        <v>3762</v>
      </c>
    </row>
    <row r="944" spans="1:14" ht="15" customHeight="1" x14ac:dyDescent="0.25">
      <c r="A944" s="49">
        <v>943</v>
      </c>
      <c r="B944" s="62">
        <v>43871.874976851854</v>
      </c>
      <c r="C944" s="49" t="s">
        <v>277</v>
      </c>
      <c r="D944" s="49" t="s">
        <v>1816</v>
      </c>
      <c r="E944" s="49" t="s">
        <v>695</v>
      </c>
      <c r="F944" s="49" t="s">
        <v>3081</v>
      </c>
      <c r="G944" s="49" t="s">
        <v>3082</v>
      </c>
      <c r="H944" s="49" t="s">
        <v>3472</v>
      </c>
      <c r="I944" s="49">
        <v>2.5</v>
      </c>
      <c r="J944" s="49" t="s">
        <v>278</v>
      </c>
      <c r="K944" s="276">
        <v>43871</v>
      </c>
      <c r="L944" s="49" t="s">
        <v>3564</v>
      </c>
      <c r="M944" s="49" t="s">
        <v>336</v>
      </c>
      <c r="N944" s="49" t="s">
        <v>3762</v>
      </c>
    </row>
    <row r="945" spans="1:14" ht="15" customHeight="1" x14ac:dyDescent="0.25">
      <c r="A945" s="49">
        <v>944</v>
      </c>
      <c r="B945" s="62">
        <v>43871.881539351853</v>
      </c>
      <c r="C945" s="49" t="s">
        <v>288</v>
      </c>
      <c r="D945" s="49" t="s">
        <v>1732</v>
      </c>
      <c r="E945" s="49" t="s">
        <v>731</v>
      </c>
      <c r="F945" s="49" t="s">
        <v>1860</v>
      </c>
      <c r="G945" s="49" t="s">
        <v>3083</v>
      </c>
      <c r="H945" s="49" t="s">
        <v>3473</v>
      </c>
      <c r="I945" s="49">
        <v>6</v>
      </c>
      <c r="J945" s="49" t="s">
        <v>278</v>
      </c>
      <c r="K945" s="276">
        <v>43871</v>
      </c>
      <c r="L945" s="49" t="s">
        <v>3565</v>
      </c>
      <c r="M945" s="49" t="s">
        <v>3707</v>
      </c>
      <c r="N945" s="49" t="s">
        <v>3762</v>
      </c>
    </row>
    <row r="946" spans="1:14" ht="15" customHeight="1" x14ac:dyDescent="0.25">
      <c r="A946" s="49">
        <v>945</v>
      </c>
      <c r="B946" s="62">
        <v>43871.882233796299</v>
      </c>
      <c r="C946" s="49" t="s">
        <v>295</v>
      </c>
      <c r="D946" s="49" t="s">
        <v>1839</v>
      </c>
      <c r="E946" s="49" t="s">
        <v>695</v>
      </c>
      <c r="F946" s="49" t="s">
        <v>1854</v>
      </c>
      <c r="G946" s="49" t="s">
        <v>3084</v>
      </c>
      <c r="H946" s="49" t="e">
        <v>#VALUE!</v>
      </c>
      <c r="I946" s="49">
        <v>0</v>
      </c>
      <c r="J946" s="49" t="s">
        <v>278</v>
      </c>
      <c r="K946" s="276">
        <v>43871</v>
      </c>
      <c r="L946" s="49" t="s">
        <v>255</v>
      </c>
      <c r="M946" s="49" t="s">
        <v>3722</v>
      </c>
      <c r="N946" s="49" t="s">
        <v>3762</v>
      </c>
    </row>
    <row r="947" spans="1:14" ht="15" customHeight="1" x14ac:dyDescent="0.25">
      <c r="A947" s="49">
        <v>946</v>
      </c>
      <c r="B947" s="62">
        <v>43871.883912037039</v>
      </c>
      <c r="C947" s="49" t="s">
        <v>279</v>
      </c>
      <c r="D947" s="49" t="s">
        <v>1689</v>
      </c>
      <c r="E947" s="49" t="s">
        <v>695</v>
      </c>
      <c r="F947" s="49" t="s">
        <v>1861</v>
      </c>
      <c r="G947" s="49" t="s">
        <v>3085</v>
      </c>
      <c r="H947" s="49" t="s">
        <v>3394</v>
      </c>
      <c r="I947" s="49">
        <v>7.5</v>
      </c>
      <c r="J947" s="49" t="s">
        <v>278</v>
      </c>
      <c r="K947" s="276">
        <v>43871</v>
      </c>
      <c r="L947" s="49" t="s">
        <v>3507</v>
      </c>
      <c r="M947" s="49" t="s">
        <v>3699</v>
      </c>
      <c r="N947" s="49" t="s">
        <v>3762</v>
      </c>
    </row>
    <row r="948" spans="1:14" ht="15" customHeight="1" x14ac:dyDescent="0.25">
      <c r="A948" s="49">
        <v>947</v>
      </c>
      <c r="B948" s="62">
        <v>43871.892916666664</v>
      </c>
      <c r="C948" s="49" t="s">
        <v>296</v>
      </c>
      <c r="D948" s="49" t="s">
        <v>1749</v>
      </c>
      <c r="E948" s="49" t="s">
        <v>695</v>
      </c>
      <c r="F948" s="49" t="s">
        <v>1862</v>
      </c>
      <c r="G948" s="49" t="s">
        <v>3086</v>
      </c>
      <c r="H948" s="49" t="s">
        <v>3474</v>
      </c>
      <c r="I948" s="49">
        <v>2</v>
      </c>
      <c r="J948" s="49" t="s">
        <v>254</v>
      </c>
      <c r="K948" s="276">
        <v>43871</v>
      </c>
      <c r="L948" s="49" t="s">
        <v>3566</v>
      </c>
      <c r="M948" s="49" t="s">
        <v>3708</v>
      </c>
      <c r="N948" s="49" t="s">
        <v>3762</v>
      </c>
    </row>
    <row r="949" spans="1:14" ht="15" customHeight="1" x14ac:dyDescent="0.25">
      <c r="A949" s="49">
        <v>948</v>
      </c>
      <c r="B949" s="62">
        <v>43871.896828703706</v>
      </c>
      <c r="C949" s="49" t="s">
        <v>281</v>
      </c>
      <c r="D949" s="49" t="s">
        <v>644</v>
      </c>
      <c r="E949" s="49" t="s">
        <v>1792</v>
      </c>
      <c r="F949" s="49" t="s">
        <v>1863</v>
      </c>
      <c r="G949" s="49" t="s">
        <v>3087</v>
      </c>
      <c r="H949" s="49" t="s">
        <v>3436</v>
      </c>
      <c r="I949" s="49">
        <v>4.5</v>
      </c>
      <c r="J949" s="49" t="s">
        <v>278</v>
      </c>
      <c r="K949" s="276">
        <v>43871</v>
      </c>
      <c r="L949" s="49" t="s">
        <v>324</v>
      </c>
      <c r="M949" s="49" t="s">
        <v>3674</v>
      </c>
      <c r="N949" s="49" t="s">
        <v>3762</v>
      </c>
    </row>
    <row r="950" spans="1:14" ht="15" customHeight="1" x14ac:dyDescent="0.25">
      <c r="A950" s="49">
        <v>949</v>
      </c>
      <c r="B950" s="62">
        <v>43871.900185185186</v>
      </c>
      <c r="C950" s="49" t="s">
        <v>285</v>
      </c>
      <c r="D950" s="49" t="s">
        <v>618</v>
      </c>
      <c r="E950" s="49" t="s">
        <v>695</v>
      </c>
      <c r="F950" s="49" t="s">
        <v>1864</v>
      </c>
      <c r="G950" s="49" t="s">
        <v>3088</v>
      </c>
      <c r="H950" s="49" t="s">
        <v>3468</v>
      </c>
      <c r="I950" s="49">
        <v>1.5</v>
      </c>
      <c r="J950" s="49" t="s">
        <v>278</v>
      </c>
      <c r="K950" s="276">
        <v>43871</v>
      </c>
      <c r="L950" s="49" t="s">
        <v>286</v>
      </c>
      <c r="M950" s="49" t="s">
        <v>3714</v>
      </c>
      <c r="N950" s="49" t="s">
        <v>3762</v>
      </c>
    </row>
    <row r="951" spans="1:14" ht="15" customHeight="1" x14ac:dyDescent="0.25">
      <c r="A951" s="49">
        <v>950</v>
      </c>
      <c r="B951" s="62">
        <v>43871.90929398148</v>
      </c>
      <c r="C951" s="49" t="s">
        <v>296</v>
      </c>
      <c r="D951" s="49" t="s">
        <v>1570</v>
      </c>
      <c r="E951" s="49" t="s">
        <v>695</v>
      </c>
      <c r="F951" s="49" t="s">
        <v>1716</v>
      </c>
      <c r="G951" s="49" t="s">
        <v>3089</v>
      </c>
      <c r="H951" s="49" t="e">
        <v>#VALUE!</v>
      </c>
      <c r="I951" s="49">
        <v>0</v>
      </c>
      <c r="J951" s="49" t="s">
        <v>254</v>
      </c>
      <c r="K951" s="276">
        <v>43871</v>
      </c>
      <c r="L951" s="49" t="s">
        <v>255</v>
      </c>
      <c r="M951" s="49" t="s">
        <v>3704</v>
      </c>
      <c r="N951" s="49" t="s">
        <v>3762</v>
      </c>
    </row>
    <row r="952" spans="1:14" ht="15" customHeight="1" x14ac:dyDescent="0.25">
      <c r="A952" s="49">
        <v>951</v>
      </c>
      <c r="B952" s="62">
        <v>43871.913287037038</v>
      </c>
      <c r="C952" s="49" t="s">
        <v>295</v>
      </c>
      <c r="D952" s="49" t="s">
        <v>1808</v>
      </c>
      <c r="E952" s="49" t="s">
        <v>695</v>
      </c>
      <c r="F952" s="49" t="s">
        <v>1865</v>
      </c>
      <c r="G952" s="49" t="s">
        <v>3090</v>
      </c>
      <c r="H952" s="49" t="s">
        <v>3470</v>
      </c>
      <c r="I952" s="49">
        <v>3.5</v>
      </c>
      <c r="J952" s="49" t="s">
        <v>278</v>
      </c>
      <c r="K952" s="276">
        <v>43871</v>
      </c>
      <c r="L952" s="49" t="s">
        <v>3562</v>
      </c>
      <c r="M952" s="49" t="s">
        <v>3719</v>
      </c>
      <c r="N952" s="49" t="s">
        <v>3762</v>
      </c>
    </row>
    <row r="953" spans="1:14" ht="15" customHeight="1" x14ac:dyDescent="0.25">
      <c r="A953" s="49">
        <v>952</v>
      </c>
      <c r="B953" s="62">
        <v>43871.918020833335</v>
      </c>
      <c r="C953" s="49" t="s">
        <v>295</v>
      </c>
      <c r="D953" s="49" t="s">
        <v>1041</v>
      </c>
      <c r="E953" s="49" t="s">
        <v>1866</v>
      </c>
      <c r="F953" s="49" t="s">
        <v>1730</v>
      </c>
      <c r="G953" s="49" t="s">
        <v>3091</v>
      </c>
      <c r="H953" s="49" t="e">
        <v>#VALUE!</v>
      </c>
      <c r="I953" s="49">
        <v>0</v>
      </c>
      <c r="J953" s="49" t="s">
        <v>278</v>
      </c>
      <c r="K953" s="276">
        <v>43871</v>
      </c>
      <c r="L953" s="49" t="s">
        <v>255</v>
      </c>
      <c r="M953" s="49" t="s">
        <v>342</v>
      </c>
      <c r="N953" s="49" t="s">
        <v>3762</v>
      </c>
    </row>
    <row r="954" spans="1:14" ht="15" customHeight="1" x14ac:dyDescent="0.25">
      <c r="A954" s="49">
        <v>953</v>
      </c>
      <c r="B954" s="62">
        <v>43871.920405092591</v>
      </c>
      <c r="C954" s="49" t="s">
        <v>295</v>
      </c>
      <c r="D954" s="49" t="s">
        <v>1839</v>
      </c>
      <c r="E954" s="49" t="s">
        <v>695</v>
      </c>
      <c r="F954" s="49" t="s">
        <v>1854</v>
      </c>
      <c r="G954" s="49" t="s">
        <v>3092</v>
      </c>
      <c r="H954" s="49" t="e">
        <v>#VALUE!</v>
      </c>
      <c r="I954" s="49">
        <v>0</v>
      </c>
      <c r="J954" s="49" t="s">
        <v>278</v>
      </c>
      <c r="K954" s="276">
        <v>43871</v>
      </c>
      <c r="L954" s="49" t="s">
        <v>255</v>
      </c>
      <c r="M954" s="49" t="s">
        <v>3722</v>
      </c>
      <c r="N954" s="49" t="s">
        <v>3762</v>
      </c>
    </row>
    <row r="955" spans="1:14" ht="15" customHeight="1" x14ac:dyDescent="0.25">
      <c r="A955" s="49">
        <v>954</v>
      </c>
      <c r="B955" s="62">
        <v>43871.922974537039</v>
      </c>
      <c r="C955" s="49" t="s">
        <v>295</v>
      </c>
      <c r="D955" s="49" t="s">
        <v>1576</v>
      </c>
      <c r="E955" s="49" t="s">
        <v>695</v>
      </c>
      <c r="F955" s="49" t="s">
        <v>1867</v>
      </c>
      <c r="G955" s="49" t="s">
        <v>3093</v>
      </c>
      <c r="H955" s="49" t="e">
        <v>#VALUE!</v>
      </c>
      <c r="I955" s="49">
        <v>0</v>
      </c>
      <c r="J955" s="49" t="s">
        <v>278</v>
      </c>
      <c r="K955" s="276">
        <v>43871</v>
      </c>
      <c r="L955" s="49" t="s">
        <v>255</v>
      </c>
      <c r="M955" s="49" t="s">
        <v>3724</v>
      </c>
      <c r="N955" s="49" t="s">
        <v>3762</v>
      </c>
    </row>
    <row r="956" spans="1:14" ht="15" customHeight="1" x14ac:dyDescent="0.25">
      <c r="A956" s="49">
        <v>955</v>
      </c>
      <c r="B956" s="62">
        <v>43871.927708333336</v>
      </c>
      <c r="C956" s="49" t="s">
        <v>295</v>
      </c>
      <c r="D956" s="49" t="s">
        <v>1868</v>
      </c>
      <c r="E956" s="49" t="s">
        <v>695</v>
      </c>
      <c r="F956" s="49" t="s">
        <v>1869</v>
      </c>
      <c r="G956" s="49" t="s">
        <v>3094</v>
      </c>
      <c r="H956" s="49" t="e">
        <v>#VALUE!</v>
      </c>
      <c r="I956" s="49">
        <v>0</v>
      </c>
      <c r="J956" s="49" t="s">
        <v>278</v>
      </c>
      <c r="K956" s="276">
        <v>43871</v>
      </c>
      <c r="L956" s="49" t="s">
        <v>255</v>
      </c>
      <c r="M956" s="49" t="s">
        <v>3725</v>
      </c>
      <c r="N956" s="49" t="s">
        <v>3762</v>
      </c>
    </row>
    <row r="957" spans="1:14" ht="15" customHeight="1" x14ac:dyDescent="0.25">
      <c r="A957" s="49">
        <v>956</v>
      </c>
      <c r="B957" s="62">
        <v>43871.92763888889</v>
      </c>
      <c r="C957" s="49" t="s">
        <v>295</v>
      </c>
      <c r="D957" s="49" t="s">
        <v>1722</v>
      </c>
      <c r="E957" s="49" t="s">
        <v>1870</v>
      </c>
      <c r="F957" s="49" t="s">
        <v>1784</v>
      </c>
      <c r="G957" s="49" t="s">
        <v>3095</v>
      </c>
      <c r="H957" s="49" t="e">
        <v>#VALUE!</v>
      </c>
      <c r="I957" s="49">
        <v>0</v>
      </c>
      <c r="J957" s="49" t="s">
        <v>278</v>
      </c>
      <c r="K957" s="276">
        <v>43871</v>
      </c>
      <c r="L957" s="49" t="s">
        <v>255</v>
      </c>
      <c r="M957" s="49" t="s">
        <v>255</v>
      </c>
      <c r="N957" s="49" t="s">
        <v>3762</v>
      </c>
    </row>
    <row r="958" spans="1:14" ht="15" customHeight="1" x14ac:dyDescent="0.25">
      <c r="A958" s="49">
        <v>957</v>
      </c>
      <c r="B958" s="62">
        <v>43871.928391203706</v>
      </c>
      <c r="C958" s="49" t="s">
        <v>256</v>
      </c>
      <c r="D958" s="49" t="s">
        <v>1842</v>
      </c>
      <c r="E958" s="49" t="s">
        <v>695</v>
      </c>
      <c r="F958" s="49" t="s">
        <v>1871</v>
      </c>
      <c r="G958" s="49" t="s">
        <v>3096</v>
      </c>
      <c r="H958" s="49" t="s">
        <v>3370</v>
      </c>
      <c r="I958" s="49">
        <v>2</v>
      </c>
      <c r="J958" s="49" t="s">
        <v>254</v>
      </c>
      <c r="K958" s="276">
        <v>43871</v>
      </c>
      <c r="L958" s="49" t="s">
        <v>276</v>
      </c>
      <c r="M958" s="49" t="s">
        <v>3702</v>
      </c>
      <c r="N958" s="49" t="s">
        <v>3762</v>
      </c>
    </row>
    <row r="959" spans="1:14" ht="15" customHeight="1" x14ac:dyDescent="0.25">
      <c r="A959" s="49">
        <v>958</v>
      </c>
      <c r="B959" s="62">
        <v>43871.945451388892</v>
      </c>
      <c r="C959" s="49" t="s">
        <v>257</v>
      </c>
      <c r="D959" s="49" t="s">
        <v>1770</v>
      </c>
      <c r="E959" s="49" t="s">
        <v>695</v>
      </c>
      <c r="F959" s="49" t="s">
        <v>1872</v>
      </c>
      <c r="G959" s="49" t="s">
        <v>3097</v>
      </c>
      <c r="H959" s="49" t="s">
        <v>3475</v>
      </c>
      <c r="I959" s="49">
        <v>2</v>
      </c>
      <c r="J959" s="49" t="s">
        <v>254</v>
      </c>
      <c r="K959" s="276">
        <v>43871</v>
      </c>
      <c r="L959" s="49" t="s">
        <v>3567</v>
      </c>
      <c r="M959" s="49" t="s">
        <v>3717</v>
      </c>
      <c r="N959" s="49" t="s">
        <v>3762</v>
      </c>
    </row>
    <row r="960" spans="1:14" ht="15" customHeight="1" x14ac:dyDescent="0.25">
      <c r="A960" s="49">
        <v>959</v>
      </c>
      <c r="B960" s="62">
        <v>43871.955370370371</v>
      </c>
      <c r="C960" s="49" t="s">
        <v>290</v>
      </c>
      <c r="D960" s="49" t="s">
        <v>1153</v>
      </c>
      <c r="E960" s="49" t="s">
        <v>874</v>
      </c>
      <c r="F960" s="49" t="s">
        <v>1873</v>
      </c>
      <c r="G960" s="49" t="s">
        <v>3098</v>
      </c>
      <c r="H960" s="49" t="s">
        <v>3414</v>
      </c>
      <c r="I960" s="49">
        <v>4.5</v>
      </c>
      <c r="J960" s="49" t="s">
        <v>254</v>
      </c>
      <c r="K960" s="276">
        <v>43871</v>
      </c>
      <c r="L960" s="49" t="s">
        <v>3521</v>
      </c>
      <c r="M960" s="49" t="s">
        <v>3713</v>
      </c>
      <c r="N960" s="49" t="s">
        <v>3762</v>
      </c>
    </row>
    <row r="961" spans="1:14" ht="15" customHeight="1" x14ac:dyDescent="0.25">
      <c r="A961" s="49">
        <v>960</v>
      </c>
      <c r="B961" s="62">
        <v>43871.970925925925</v>
      </c>
      <c r="C961" s="49" t="s">
        <v>262</v>
      </c>
      <c r="D961" s="49" t="s">
        <v>730</v>
      </c>
      <c r="E961" s="49" t="s">
        <v>883</v>
      </c>
      <c r="F961" s="49" t="s">
        <v>732</v>
      </c>
      <c r="G961" s="49" t="s">
        <v>3099</v>
      </c>
      <c r="H961" s="49" t="s">
        <v>3392</v>
      </c>
      <c r="I961" s="49">
        <v>1</v>
      </c>
      <c r="J961" s="49" t="s">
        <v>254</v>
      </c>
      <c r="K961" s="276">
        <v>43871</v>
      </c>
      <c r="L961" s="49" t="s">
        <v>322</v>
      </c>
      <c r="M961" s="49" t="s">
        <v>335</v>
      </c>
      <c r="N961" s="49" t="s">
        <v>3762</v>
      </c>
    </row>
    <row r="962" spans="1:14" ht="15" customHeight="1" x14ac:dyDescent="0.25">
      <c r="A962" s="49">
        <v>961</v>
      </c>
      <c r="B962" s="62">
        <v>43871.999108796299</v>
      </c>
      <c r="C962" s="49" t="s">
        <v>253</v>
      </c>
      <c r="D962" s="49" t="s">
        <v>1875</v>
      </c>
      <c r="E962" s="49" t="s">
        <v>695</v>
      </c>
      <c r="F962" s="49" t="s">
        <v>1876</v>
      </c>
      <c r="G962" s="49" t="s">
        <v>3100</v>
      </c>
      <c r="H962" s="49" t="e">
        <v>#VALUE!</v>
      </c>
      <c r="I962" s="49">
        <v>0</v>
      </c>
      <c r="J962" s="49" t="s">
        <v>254</v>
      </c>
      <c r="K962" s="276">
        <v>43871</v>
      </c>
      <c r="L962" s="49" t="s">
        <v>255</v>
      </c>
      <c r="M962" s="49" t="s">
        <v>3726</v>
      </c>
      <c r="N962" s="49" t="s">
        <v>3762</v>
      </c>
    </row>
    <row r="963" spans="1:14" ht="15" customHeight="1" x14ac:dyDescent="0.25">
      <c r="A963" s="49">
        <v>962</v>
      </c>
      <c r="B963" s="62">
        <v>43871.998877314814</v>
      </c>
      <c r="C963" s="49" t="s">
        <v>262</v>
      </c>
      <c r="D963" s="49" t="s">
        <v>730</v>
      </c>
      <c r="E963" s="49" t="s">
        <v>883</v>
      </c>
      <c r="F963" s="49" t="s">
        <v>732</v>
      </c>
      <c r="G963" s="49" t="s">
        <v>3101</v>
      </c>
      <c r="H963" s="49" t="e">
        <v>#VALUE!</v>
      </c>
      <c r="I963" s="49">
        <v>0</v>
      </c>
      <c r="J963" s="49" t="s">
        <v>254</v>
      </c>
      <c r="K963" s="276">
        <v>43871</v>
      </c>
      <c r="L963" s="49" t="s">
        <v>255</v>
      </c>
      <c r="M963" s="49" t="s">
        <v>335</v>
      </c>
      <c r="N963" s="49" t="s">
        <v>3762</v>
      </c>
    </row>
    <row r="964" spans="1:14" ht="15" customHeight="1" x14ac:dyDescent="0.25">
      <c r="A964" s="49">
        <v>963</v>
      </c>
      <c r="B964" s="62">
        <v>43872.001273148147</v>
      </c>
      <c r="C964" s="49" t="s">
        <v>253</v>
      </c>
      <c r="D964" s="49" t="s">
        <v>1423</v>
      </c>
      <c r="E964" s="49" t="s">
        <v>1877</v>
      </c>
      <c r="F964" s="49" t="s">
        <v>1874</v>
      </c>
      <c r="G964" s="49" t="s">
        <v>3102</v>
      </c>
      <c r="H964" s="49" t="e">
        <v>#VALUE!</v>
      </c>
      <c r="I964" s="49">
        <v>0</v>
      </c>
      <c r="J964" s="49" t="s">
        <v>254</v>
      </c>
      <c r="K964" s="276">
        <v>43871</v>
      </c>
      <c r="L964" s="49" t="s">
        <v>255</v>
      </c>
      <c r="M964" s="49" t="s">
        <v>3674</v>
      </c>
      <c r="N964" s="49" t="s">
        <v>3762</v>
      </c>
    </row>
    <row r="965" spans="1:14" ht="15" customHeight="1" x14ac:dyDescent="0.25">
      <c r="A965" s="49">
        <v>964</v>
      </c>
      <c r="B965" s="62">
        <v>43872.005335648151</v>
      </c>
      <c r="C965" s="49" t="s">
        <v>256</v>
      </c>
      <c r="D965" s="49" t="s">
        <v>1842</v>
      </c>
      <c r="E965" s="49" t="s">
        <v>695</v>
      </c>
      <c r="F965" s="49" t="s">
        <v>1871</v>
      </c>
      <c r="G965" s="49" t="s">
        <v>3103</v>
      </c>
      <c r="H965" s="49" t="e">
        <v>#VALUE!</v>
      </c>
      <c r="I965" s="49">
        <v>0</v>
      </c>
      <c r="J965" s="49" t="s">
        <v>254</v>
      </c>
      <c r="K965" s="276">
        <v>43871</v>
      </c>
      <c r="L965" s="49" t="s">
        <v>255</v>
      </c>
      <c r="M965" s="49" t="s">
        <v>3702</v>
      </c>
      <c r="N965" s="49" t="s">
        <v>3762</v>
      </c>
    </row>
    <row r="966" spans="1:14" ht="15" customHeight="1" x14ac:dyDescent="0.25">
      <c r="A966" s="49">
        <v>965</v>
      </c>
      <c r="B966" s="62">
        <v>43872.015115740738</v>
      </c>
      <c r="C966" s="49" t="s">
        <v>253</v>
      </c>
      <c r="D966" s="49" t="s">
        <v>1423</v>
      </c>
      <c r="E966" s="49" t="s">
        <v>1877</v>
      </c>
      <c r="F966" s="49" t="s">
        <v>1874</v>
      </c>
      <c r="G966" s="49" t="s">
        <v>3104</v>
      </c>
      <c r="H966" s="49" t="e">
        <v>#VALUE!</v>
      </c>
      <c r="I966" s="49">
        <v>0</v>
      </c>
      <c r="J966" s="49" t="s">
        <v>254</v>
      </c>
      <c r="K966" s="276">
        <v>43871</v>
      </c>
      <c r="L966" s="49" t="s">
        <v>255</v>
      </c>
      <c r="M966" s="49" t="s">
        <v>3674</v>
      </c>
      <c r="N966" s="49" t="s">
        <v>3762</v>
      </c>
    </row>
    <row r="967" spans="1:14" ht="15" customHeight="1" x14ac:dyDescent="0.25">
      <c r="A967" s="49">
        <v>966</v>
      </c>
      <c r="B967" s="62">
        <v>43872.016111111108</v>
      </c>
      <c r="C967" s="49" t="s">
        <v>253</v>
      </c>
      <c r="D967" s="49" t="s">
        <v>1808</v>
      </c>
      <c r="E967" s="49" t="s">
        <v>731</v>
      </c>
      <c r="F967" s="49" t="s">
        <v>1878</v>
      </c>
      <c r="G967" s="49" t="s">
        <v>3105</v>
      </c>
      <c r="H967" s="49" t="e">
        <v>#VALUE!</v>
      </c>
      <c r="I967" s="49">
        <v>0</v>
      </c>
      <c r="J967" s="49" t="s">
        <v>254</v>
      </c>
      <c r="K967" s="276">
        <v>43871</v>
      </c>
      <c r="L967" s="49" t="s">
        <v>255</v>
      </c>
      <c r="M967" s="49" t="s">
        <v>3719</v>
      </c>
      <c r="N967" s="49" t="s">
        <v>3762</v>
      </c>
    </row>
    <row r="968" spans="1:14" ht="15" customHeight="1" x14ac:dyDescent="0.25">
      <c r="A968" s="49">
        <v>967</v>
      </c>
      <c r="B968" s="62">
        <v>43872.020798611113</v>
      </c>
      <c r="C968" s="49" t="s">
        <v>253</v>
      </c>
      <c r="D968" s="49" t="s">
        <v>1571</v>
      </c>
      <c r="E968" s="49" t="s">
        <v>695</v>
      </c>
      <c r="F968" s="49" t="s">
        <v>1879</v>
      </c>
      <c r="G968" s="49" t="s">
        <v>3106</v>
      </c>
      <c r="H968" s="49" t="e">
        <v>#VALUE!</v>
      </c>
      <c r="I968" s="49">
        <v>0</v>
      </c>
      <c r="J968" s="49" t="s">
        <v>254</v>
      </c>
      <c r="K968" s="276">
        <v>43871</v>
      </c>
      <c r="L968" s="49" t="s">
        <v>255</v>
      </c>
      <c r="M968" s="49" t="s">
        <v>3726</v>
      </c>
      <c r="N968" s="49" t="s">
        <v>3762</v>
      </c>
    </row>
    <row r="969" spans="1:14" ht="15" customHeight="1" x14ac:dyDescent="0.25">
      <c r="A969" s="49">
        <v>968</v>
      </c>
      <c r="B969" s="62">
        <v>43872.024409722224</v>
      </c>
      <c r="C969" s="49" t="s">
        <v>253</v>
      </c>
      <c r="D969" s="49" t="s">
        <v>1881</v>
      </c>
      <c r="E969" s="49" t="s">
        <v>695</v>
      </c>
      <c r="F969" s="49" t="s">
        <v>1882</v>
      </c>
      <c r="G969" s="49" t="s">
        <v>3107</v>
      </c>
      <c r="H969" s="49" t="e">
        <v>#VALUE!</v>
      </c>
      <c r="I969" s="49">
        <v>0</v>
      </c>
      <c r="J969" s="49" t="s">
        <v>254</v>
      </c>
      <c r="K969" s="276">
        <v>43871</v>
      </c>
      <c r="L969" s="49" t="s">
        <v>255</v>
      </c>
      <c r="M969" s="49" t="s">
        <v>3726</v>
      </c>
      <c r="N969" s="49" t="s">
        <v>3762</v>
      </c>
    </row>
    <row r="970" spans="1:14" ht="15" customHeight="1" x14ac:dyDescent="0.25">
      <c r="A970" s="49">
        <v>969</v>
      </c>
      <c r="B970" s="62">
        <v>43872.026736111111</v>
      </c>
      <c r="C970" s="49" t="s">
        <v>296</v>
      </c>
      <c r="D970" s="49" t="s">
        <v>1570</v>
      </c>
      <c r="E970" s="49" t="s">
        <v>695</v>
      </c>
      <c r="F970" s="49" t="s">
        <v>1883</v>
      </c>
      <c r="G970" s="49" t="s">
        <v>3108</v>
      </c>
      <c r="H970" s="49" t="s">
        <v>3461</v>
      </c>
      <c r="I970" s="49">
        <v>1</v>
      </c>
      <c r="J970" s="49" t="s">
        <v>254</v>
      </c>
      <c r="K970" s="276">
        <v>43871</v>
      </c>
      <c r="L970" s="49" t="s">
        <v>3555</v>
      </c>
      <c r="M970" s="49" t="s">
        <v>3704</v>
      </c>
      <c r="N970" s="49" t="s">
        <v>3762</v>
      </c>
    </row>
    <row r="971" spans="1:14" ht="15" customHeight="1" x14ac:dyDescent="0.25">
      <c r="A971" s="49">
        <v>970</v>
      </c>
      <c r="B971" s="62">
        <v>43872.033333333333</v>
      </c>
      <c r="C971" s="49" t="s">
        <v>253</v>
      </c>
      <c r="D971" s="49" t="s">
        <v>1562</v>
      </c>
      <c r="E971" s="49" t="s">
        <v>695</v>
      </c>
      <c r="F971" s="49" t="s">
        <v>1880</v>
      </c>
      <c r="G971" s="49" t="s">
        <v>3109</v>
      </c>
      <c r="H971" s="49" t="e">
        <v>#VALUE!</v>
      </c>
      <c r="I971" s="49">
        <v>0</v>
      </c>
      <c r="J971" s="49" t="s">
        <v>254</v>
      </c>
      <c r="K971" s="276">
        <v>43871</v>
      </c>
      <c r="L971" s="49" t="s">
        <v>255</v>
      </c>
      <c r="M971" s="49" t="s">
        <v>3726</v>
      </c>
      <c r="N971" s="49" t="s">
        <v>3762</v>
      </c>
    </row>
    <row r="972" spans="1:14" ht="15" customHeight="1" x14ac:dyDescent="0.25">
      <c r="A972" s="49">
        <v>971</v>
      </c>
      <c r="B972" s="62">
        <v>43872.033148148148</v>
      </c>
      <c r="C972" s="49" t="s">
        <v>262</v>
      </c>
      <c r="D972" s="49" t="s">
        <v>1544</v>
      </c>
      <c r="E972" s="49" t="s">
        <v>695</v>
      </c>
      <c r="F972" s="49" t="s">
        <v>1714</v>
      </c>
      <c r="G972" s="49" t="s">
        <v>3110</v>
      </c>
      <c r="H972" s="49" t="e">
        <v>#VALUE!</v>
      </c>
      <c r="I972" s="49">
        <v>0</v>
      </c>
      <c r="J972" s="49" t="s">
        <v>254</v>
      </c>
      <c r="K972" s="276">
        <v>43871</v>
      </c>
      <c r="L972" s="49" t="s">
        <v>255</v>
      </c>
      <c r="M972" s="49" t="s">
        <v>3696</v>
      </c>
      <c r="N972" s="49" t="s">
        <v>3762</v>
      </c>
    </row>
    <row r="973" spans="1:14" ht="15" customHeight="1" x14ac:dyDescent="0.25">
      <c r="A973" s="49">
        <v>972</v>
      </c>
      <c r="B973" s="62">
        <v>43872.033506944441</v>
      </c>
      <c r="C973" s="49" t="s">
        <v>290</v>
      </c>
      <c r="D973" s="49" t="s">
        <v>1153</v>
      </c>
      <c r="E973" s="49" t="s">
        <v>874</v>
      </c>
      <c r="F973" s="49" t="s">
        <v>1873</v>
      </c>
      <c r="G973" s="49" t="s">
        <v>3111</v>
      </c>
      <c r="H973" s="49" t="e">
        <v>#VALUE!</v>
      </c>
      <c r="I973" s="49">
        <v>0</v>
      </c>
      <c r="J973" s="49" t="s">
        <v>254</v>
      </c>
      <c r="K973" s="276">
        <v>43871</v>
      </c>
      <c r="L973" s="49" t="s">
        <v>255</v>
      </c>
      <c r="M973" s="49" t="s">
        <v>3713</v>
      </c>
      <c r="N973" s="49" t="s">
        <v>3762</v>
      </c>
    </row>
    <row r="974" spans="1:14" ht="15" customHeight="1" x14ac:dyDescent="0.25">
      <c r="A974" s="49">
        <v>973</v>
      </c>
      <c r="B974" s="62">
        <v>43872.034548611111</v>
      </c>
      <c r="C974" s="49" t="s">
        <v>253</v>
      </c>
      <c r="D974" s="49" t="s">
        <v>1839</v>
      </c>
      <c r="E974" s="49" t="s">
        <v>731</v>
      </c>
      <c r="F974" s="49" t="s">
        <v>1857</v>
      </c>
      <c r="G974" s="49" t="s">
        <v>3112</v>
      </c>
      <c r="H974" s="49" t="e">
        <v>#VALUE!</v>
      </c>
      <c r="I974" s="49">
        <v>0</v>
      </c>
      <c r="J974" s="49" t="s">
        <v>254</v>
      </c>
      <c r="K974" s="276">
        <v>43871</v>
      </c>
      <c r="L974" s="49" t="s">
        <v>255</v>
      </c>
      <c r="M974" s="49" t="s">
        <v>3722</v>
      </c>
      <c r="N974" s="49" t="s">
        <v>3762</v>
      </c>
    </row>
    <row r="975" spans="1:14" ht="15" customHeight="1" x14ac:dyDescent="0.25">
      <c r="A975" s="49">
        <v>974</v>
      </c>
      <c r="B975" s="62">
        <v>43872.035717592589</v>
      </c>
      <c r="C975" s="49" t="s">
        <v>256</v>
      </c>
      <c r="D975" s="49" t="s">
        <v>1842</v>
      </c>
      <c r="E975" s="49" t="s">
        <v>695</v>
      </c>
      <c r="F975" s="49" t="s">
        <v>1871</v>
      </c>
      <c r="G975" s="49" t="s">
        <v>3113</v>
      </c>
      <c r="H975" s="49" t="s">
        <v>3476</v>
      </c>
      <c r="I975" s="49">
        <v>0.5</v>
      </c>
      <c r="J975" s="49" t="s">
        <v>254</v>
      </c>
      <c r="K975" s="276">
        <v>43871</v>
      </c>
      <c r="L975" s="49" t="s">
        <v>3568</v>
      </c>
      <c r="M975" s="49" t="s">
        <v>3702</v>
      </c>
      <c r="N975" s="49" t="s">
        <v>3762</v>
      </c>
    </row>
    <row r="976" spans="1:14" ht="15" customHeight="1" x14ac:dyDescent="0.25">
      <c r="A976" s="49">
        <v>975</v>
      </c>
      <c r="B976" s="62">
        <v>43872.037835648145</v>
      </c>
      <c r="C976" s="49" t="s">
        <v>290</v>
      </c>
      <c r="D976" s="49" t="s">
        <v>1153</v>
      </c>
      <c r="E976" s="49" t="s">
        <v>874</v>
      </c>
      <c r="F976" s="49" t="s">
        <v>1873</v>
      </c>
      <c r="G976" s="49" t="s">
        <v>3114</v>
      </c>
      <c r="H976" s="49" t="e">
        <v>#VALUE!</v>
      </c>
      <c r="I976" s="49">
        <v>0</v>
      </c>
      <c r="J976" s="49" t="s">
        <v>254</v>
      </c>
      <c r="K976" s="276">
        <v>43871</v>
      </c>
      <c r="L976" s="49" t="s">
        <v>255</v>
      </c>
      <c r="M976" s="49" t="s">
        <v>3713</v>
      </c>
      <c r="N976" s="49" t="s">
        <v>3762</v>
      </c>
    </row>
    <row r="977" spans="1:14" ht="15" customHeight="1" x14ac:dyDescent="0.25">
      <c r="A977" s="49">
        <v>976</v>
      </c>
      <c r="B977" s="62">
        <v>43872.080601851849</v>
      </c>
      <c r="C977" s="49" t="s">
        <v>323</v>
      </c>
      <c r="D977" s="49" t="s">
        <v>1884</v>
      </c>
      <c r="E977" s="49" t="s">
        <v>838</v>
      </c>
      <c r="F977" s="49" t="s">
        <v>1715</v>
      </c>
      <c r="G977" s="49" t="s">
        <v>3115</v>
      </c>
      <c r="H977" s="49" t="e">
        <v>#VALUE!</v>
      </c>
      <c r="I977" s="49">
        <v>0</v>
      </c>
      <c r="J977" s="49" t="s">
        <v>254</v>
      </c>
      <c r="K977" s="276">
        <v>43871</v>
      </c>
      <c r="L977" s="49" t="s">
        <v>255</v>
      </c>
      <c r="M977" s="49" t="s">
        <v>3684</v>
      </c>
      <c r="N977" s="49" t="s">
        <v>3762</v>
      </c>
    </row>
    <row r="978" spans="1:14" ht="15" customHeight="1" x14ac:dyDescent="0.25">
      <c r="A978" s="49">
        <v>977</v>
      </c>
      <c r="B978" s="62">
        <v>43872.083414351851</v>
      </c>
      <c r="C978" s="49" t="s">
        <v>290</v>
      </c>
      <c r="D978" s="49" t="s">
        <v>1153</v>
      </c>
      <c r="E978" s="49" t="s">
        <v>874</v>
      </c>
      <c r="F978" s="49" t="s">
        <v>1873</v>
      </c>
      <c r="G978" s="49" t="s">
        <v>3116</v>
      </c>
      <c r="H978" s="49" t="e">
        <v>#VALUE!</v>
      </c>
      <c r="I978" s="49">
        <v>0</v>
      </c>
      <c r="J978" s="49" t="s">
        <v>254</v>
      </c>
      <c r="K978" s="276">
        <v>43871</v>
      </c>
      <c r="L978" s="49" t="s">
        <v>255</v>
      </c>
      <c r="M978" s="49" t="s">
        <v>3713</v>
      </c>
      <c r="N978" s="49" t="s">
        <v>3762</v>
      </c>
    </row>
    <row r="979" spans="1:14" ht="15" customHeight="1" x14ac:dyDescent="0.25">
      <c r="A979" s="49">
        <v>978</v>
      </c>
      <c r="B979" s="62">
        <v>43872.084097222221</v>
      </c>
      <c r="C979" s="49" t="s">
        <v>253</v>
      </c>
      <c r="D979" s="49" t="s">
        <v>617</v>
      </c>
      <c r="E979" s="49" t="s">
        <v>695</v>
      </c>
      <c r="F979" s="49" t="s">
        <v>1885</v>
      </c>
      <c r="G979" s="49" t="s">
        <v>3117</v>
      </c>
      <c r="H979" s="49" t="e">
        <v>#VALUE!</v>
      </c>
      <c r="I979" s="49">
        <v>0</v>
      </c>
      <c r="J979" s="49" t="s">
        <v>254</v>
      </c>
      <c r="K979" s="276">
        <v>43871</v>
      </c>
      <c r="L979" s="49" t="s">
        <v>255</v>
      </c>
      <c r="M979" s="49" t="s">
        <v>3727</v>
      </c>
      <c r="N979" s="49" t="s">
        <v>3762</v>
      </c>
    </row>
    <row r="980" spans="1:14" ht="15" customHeight="1" x14ac:dyDescent="0.25">
      <c r="A980" s="49">
        <v>979</v>
      </c>
      <c r="B980" s="62">
        <v>43872.087106481478</v>
      </c>
      <c r="C980" s="49" t="s">
        <v>256</v>
      </c>
      <c r="D980" s="49" t="s">
        <v>1842</v>
      </c>
      <c r="E980" s="49" t="s">
        <v>695</v>
      </c>
      <c r="F980" s="49" t="s">
        <v>1871</v>
      </c>
      <c r="G980" s="49" t="s">
        <v>3118</v>
      </c>
      <c r="H980" s="49" t="e">
        <v>#VALUE!</v>
      </c>
      <c r="I980" s="49">
        <v>0</v>
      </c>
      <c r="J980" s="49" t="s">
        <v>254</v>
      </c>
      <c r="K980" s="276">
        <v>43871</v>
      </c>
      <c r="L980" s="49" t="s">
        <v>255</v>
      </c>
      <c r="M980" s="49" t="s">
        <v>3702</v>
      </c>
      <c r="N980" s="49" t="s">
        <v>3762</v>
      </c>
    </row>
    <row r="981" spans="1:14" ht="15" customHeight="1" x14ac:dyDescent="0.25">
      <c r="A981" s="49">
        <v>980</v>
      </c>
      <c r="B981" s="62">
        <v>43872.110856481479</v>
      </c>
      <c r="C981" s="49" t="s">
        <v>256</v>
      </c>
      <c r="D981" s="49" t="s">
        <v>1842</v>
      </c>
      <c r="E981" s="49" t="s">
        <v>695</v>
      </c>
      <c r="F981" s="49" t="s">
        <v>1871</v>
      </c>
      <c r="G981" s="49" t="s">
        <v>3119</v>
      </c>
      <c r="H981" s="49" t="s">
        <v>3476</v>
      </c>
      <c r="I981" s="49">
        <v>2</v>
      </c>
      <c r="J981" s="49" t="s">
        <v>254</v>
      </c>
      <c r="K981" s="276">
        <v>43871</v>
      </c>
      <c r="L981" s="49" t="s">
        <v>3568</v>
      </c>
      <c r="M981" s="49" t="s">
        <v>3702</v>
      </c>
      <c r="N981" s="49" t="s">
        <v>3762</v>
      </c>
    </row>
    <row r="982" spans="1:14" ht="15" customHeight="1" x14ac:dyDescent="0.25">
      <c r="A982" s="49">
        <v>981</v>
      </c>
      <c r="B982" s="62">
        <v>43872.139386574076</v>
      </c>
      <c r="C982" s="49" t="s">
        <v>253</v>
      </c>
      <c r="D982" s="49" t="s">
        <v>1121</v>
      </c>
      <c r="E982" s="49" t="s">
        <v>695</v>
      </c>
      <c r="F982" s="49" t="s">
        <v>1888</v>
      </c>
      <c r="G982" s="49" t="s">
        <v>3120</v>
      </c>
      <c r="H982" s="49" t="s">
        <v>3412</v>
      </c>
      <c r="I982" s="49">
        <v>2</v>
      </c>
      <c r="J982" s="49" t="s">
        <v>254</v>
      </c>
      <c r="K982" s="276">
        <v>43871</v>
      </c>
      <c r="L982" s="49" t="s">
        <v>358</v>
      </c>
      <c r="M982" s="49" t="s">
        <v>3727</v>
      </c>
      <c r="N982" s="49" t="s">
        <v>3762</v>
      </c>
    </row>
    <row r="983" spans="1:14" ht="15" customHeight="1" x14ac:dyDescent="0.25">
      <c r="A983" s="49">
        <v>982</v>
      </c>
      <c r="B983" s="62">
        <v>43872.139641203707</v>
      </c>
      <c r="C983" s="49" t="s">
        <v>262</v>
      </c>
      <c r="D983" s="49" t="s">
        <v>1544</v>
      </c>
      <c r="E983" s="49" t="s">
        <v>695</v>
      </c>
      <c r="F983" s="49" t="s">
        <v>1889</v>
      </c>
      <c r="G983" s="49" t="s">
        <v>3121</v>
      </c>
      <c r="H983" s="49" t="s">
        <v>3462</v>
      </c>
      <c r="I983" s="49">
        <v>6.5</v>
      </c>
      <c r="J983" s="49" t="s">
        <v>254</v>
      </c>
      <c r="K983" s="276">
        <v>43871</v>
      </c>
      <c r="L983" s="49" t="s">
        <v>3556</v>
      </c>
      <c r="M983" s="49" t="s">
        <v>3696</v>
      </c>
      <c r="N983" s="49" t="s">
        <v>3762</v>
      </c>
    </row>
    <row r="984" spans="1:14" ht="15" customHeight="1" x14ac:dyDescent="0.25">
      <c r="A984" s="49">
        <v>983</v>
      </c>
      <c r="B984" s="62">
        <v>43872.142094907409</v>
      </c>
      <c r="C984" s="49" t="s">
        <v>253</v>
      </c>
      <c r="D984" s="49" t="s">
        <v>1890</v>
      </c>
      <c r="E984" s="49" t="s">
        <v>695</v>
      </c>
      <c r="F984" s="49" t="s">
        <v>1891</v>
      </c>
      <c r="G984" s="49" t="s">
        <v>3122</v>
      </c>
      <c r="H984" s="49" t="e">
        <v>#VALUE!</v>
      </c>
      <c r="I984" s="49">
        <v>0</v>
      </c>
      <c r="J984" s="49" t="s">
        <v>254</v>
      </c>
      <c r="K984" s="276">
        <v>43871</v>
      </c>
      <c r="L984" s="49" t="s">
        <v>255</v>
      </c>
      <c r="M984" s="49" t="s">
        <v>3728</v>
      </c>
      <c r="N984" s="49" t="s">
        <v>3762</v>
      </c>
    </row>
    <row r="985" spans="1:14" ht="15" customHeight="1" x14ac:dyDescent="0.25">
      <c r="A985" s="49">
        <v>984</v>
      </c>
      <c r="B985" s="62">
        <v>43872.143946759257</v>
      </c>
      <c r="C985" s="49" t="s">
        <v>261</v>
      </c>
      <c r="D985" s="49" t="s">
        <v>1121</v>
      </c>
      <c r="E985" s="49" t="s">
        <v>1657</v>
      </c>
      <c r="F985" s="49" t="s">
        <v>1893</v>
      </c>
      <c r="G985" s="49" t="s">
        <v>3123</v>
      </c>
      <c r="H985" s="49" t="s">
        <v>3412</v>
      </c>
      <c r="I985" s="49">
        <v>14</v>
      </c>
      <c r="J985" s="49" t="s">
        <v>254</v>
      </c>
      <c r="K985" s="276">
        <v>43871</v>
      </c>
      <c r="L985" s="49" t="s">
        <v>358</v>
      </c>
      <c r="M985" s="49" t="s">
        <v>3625</v>
      </c>
      <c r="N985" s="49" t="s">
        <v>3762</v>
      </c>
    </row>
    <row r="986" spans="1:14" ht="15" customHeight="1" x14ac:dyDescent="0.25">
      <c r="A986" s="49">
        <v>985</v>
      </c>
      <c r="B986" s="62">
        <v>43872.14534722222</v>
      </c>
      <c r="C986" s="49" t="s">
        <v>253</v>
      </c>
      <c r="D986" s="49" t="s">
        <v>1890</v>
      </c>
      <c r="E986" s="49" t="s">
        <v>695</v>
      </c>
      <c r="F986" s="49" t="s">
        <v>1894</v>
      </c>
      <c r="G986" s="49" t="s">
        <v>3122</v>
      </c>
      <c r="H986" s="49" t="e">
        <v>#VALUE!</v>
      </c>
      <c r="I986" s="49">
        <v>0</v>
      </c>
      <c r="J986" s="49" t="s">
        <v>254</v>
      </c>
      <c r="K986" s="276">
        <v>43871</v>
      </c>
      <c r="L986" s="49" t="s">
        <v>255</v>
      </c>
      <c r="M986" s="49" t="s">
        <v>3729</v>
      </c>
      <c r="N986" s="49" t="s">
        <v>3762</v>
      </c>
    </row>
    <row r="987" spans="1:14" ht="15" customHeight="1" x14ac:dyDescent="0.25">
      <c r="A987" s="49">
        <v>986</v>
      </c>
      <c r="B987" s="62">
        <v>43872.149108796293</v>
      </c>
      <c r="C987" s="49" t="s">
        <v>253</v>
      </c>
      <c r="D987" s="49" t="s">
        <v>1895</v>
      </c>
      <c r="E987" s="49" t="s">
        <v>695</v>
      </c>
      <c r="F987" s="49" t="s">
        <v>1896</v>
      </c>
      <c r="G987" s="49" t="s">
        <v>3124</v>
      </c>
      <c r="H987" s="49" t="e">
        <v>#VALUE!</v>
      </c>
      <c r="I987" s="49">
        <v>0</v>
      </c>
      <c r="J987" s="49" t="s">
        <v>254</v>
      </c>
      <c r="K987" s="276">
        <v>43871</v>
      </c>
      <c r="L987" s="49" t="s">
        <v>255</v>
      </c>
      <c r="M987" s="49" t="s">
        <v>3730</v>
      </c>
      <c r="N987" s="49" t="s">
        <v>3762</v>
      </c>
    </row>
    <row r="988" spans="1:14" ht="15" customHeight="1" x14ac:dyDescent="0.25">
      <c r="A988" s="49">
        <v>987</v>
      </c>
      <c r="B988" s="62">
        <v>43872.15079861111</v>
      </c>
      <c r="C988" s="49" t="s">
        <v>323</v>
      </c>
      <c r="D988" s="49" t="s">
        <v>1884</v>
      </c>
      <c r="E988" s="49" t="s">
        <v>838</v>
      </c>
      <c r="F988" s="49" t="s">
        <v>1899</v>
      </c>
      <c r="G988" s="49" t="s">
        <v>3125</v>
      </c>
      <c r="H988" s="49" t="s">
        <v>3407</v>
      </c>
      <c r="I988" s="49">
        <v>15</v>
      </c>
      <c r="J988" s="49" t="s">
        <v>254</v>
      </c>
      <c r="K988" s="276">
        <v>43871</v>
      </c>
      <c r="L988" s="49" t="s">
        <v>3516</v>
      </c>
      <c r="M988" s="49" t="s">
        <v>3684</v>
      </c>
      <c r="N988" s="49" t="s">
        <v>3762</v>
      </c>
    </row>
    <row r="989" spans="1:14" ht="15" customHeight="1" x14ac:dyDescent="0.25">
      <c r="A989" s="49">
        <v>988</v>
      </c>
      <c r="B989" s="62">
        <v>43872.152256944442</v>
      </c>
      <c r="C989" s="49" t="s">
        <v>253</v>
      </c>
      <c r="D989" s="49" t="s">
        <v>688</v>
      </c>
      <c r="E989" s="49" t="s">
        <v>1900</v>
      </c>
      <c r="F989" s="49" t="s">
        <v>1901</v>
      </c>
      <c r="G989" s="49" t="s">
        <v>3126</v>
      </c>
      <c r="H989" s="49" t="e">
        <v>#VALUE!</v>
      </c>
      <c r="I989" s="49">
        <v>0</v>
      </c>
      <c r="J989" s="49" t="s">
        <v>254</v>
      </c>
      <c r="K989" s="276">
        <v>43871</v>
      </c>
      <c r="L989" s="49" t="s">
        <v>255</v>
      </c>
      <c r="M989" s="49" t="s">
        <v>3731</v>
      </c>
      <c r="N989" s="49" t="s">
        <v>3762</v>
      </c>
    </row>
    <row r="990" spans="1:14" ht="15" customHeight="1" x14ac:dyDescent="0.25">
      <c r="A990" s="49">
        <v>989</v>
      </c>
      <c r="B990" s="62">
        <v>43872.154722222222</v>
      </c>
      <c r="C990" s="49" t="s">
        <v>253</v>
      </c>
      <c r="D990" s="49" t="s">
        <v>1488</v>
      </c>
      <c r="E990" s="49" t="s">
        <v>1902</v>
      </c>
      <c r="F990" s="49" t="s">
        <v>1848</v>
      </c>
      <c r="G990" s="49" t="s">
        <v>3127</v>
      </c>
      <c r="H990" s="49" t="e">
        <v>#VALUE!</v>
      </c>
      <c r="I990" s="49">
        <v>0</v>
      </c>
      <c r="J990" s="49" t="s">
        <v>254</v>
      </c>
      <c r="K990" s="276">
        <v>43871</v>
      </c>
      <c r="L990" s="49" t="s">
        <v>255</v>
      </c>
      <c r="M990" s="49" t="s">
        <v>3701</v>
      </c>
      <c r="N990" s="49" t="s">
        <v>3762</v>
      </c>
    </row>
    <row r="991" spans="1:14" ht="15" customHeight="1" x14ac:dyDescent="0.25">
      <c r="A991" s="49">
        <v>990</v>
      </c>
      <c r="B991" s="62">
        <v>43872.156377314815</v>
      </c>
      <c r="C991" s="49" t="s">
        <v>253</v>
      </c>
      <c r="D991" s="49" t="s">
        <v>1583</v>
      </c>
      <c r="E991" s="49" t="s">
        <v>731</v>
      </c>
      <c r="F991" s="49" t="s">
        <v>1887</v>
      </c>
      <c r="G991" s="49" t="s">
        <v>3128</v>
      </c>
      <c r="H991" s="49" t="e">
        <v>#VALUE!</v>
      </c>
      <c r="I991" s="49">
        <v>0</v>
      </c>
      <c r="J991" s="49" t="s">
        <v>254</v>
      </c>
      <c r="K991" s="276">
        <v>43871</v>
      </c>
      <c r="L991" s="49" t="s">
        <v>255</v>
      </c>
      <c r="M991" s="49" t="s">
        <v>3724</v>
      </c>
      <c r="N991" s="49" t="s">
        <v>3762</v>
      </c>
    </row>
    <row r="992" spans="1:14" ht="15" customHeight="1" x14ac:dyDescent="0.25">
      <c r="A992" s="49">
        <v>991</v>
      </c>
      <c r="B992" s="62">
        <v>43872.15625</v>
      </c>
      <c r="C992" s="49" t="s">
        <v>256</v>
      </c>
      <c r="D992" s="49" t="s">
        <v>1842</v>
      </c>
      <c r="E992" s="49" t="s">
        <v>695</v>
      </c>
      <c r="F992" s="49" t="s">
        <v>1871</v>
      </c>
      <c r="G992" s="49" t="s">
        <v>3129</v>
      </c>
      <c r="H992" s="49" t="s">
        <v>3476</v>
      </c>
      <c r="I992" s="49">
        <v>1</v>
      </c>
      <c r="J992" s="49" t="s">
        <v>254</v>
      </c>
      <c r="K992" s="276">
        <v>43871</v>
      </c>
      <c r="L992" s="49" t="s">
        <v>3568</v>
      </c>
      <c r="M992" s="49" t="s">
        <v>3702</v>
      </c>
      <c r="N992" s="49" t="s">
        <v>3762</v>
      </c>
    </row>
    <row r="993" spans="1:14" ht="15" customHeight="1" x14ac:dyDescent="0.25">
      <c r="A993" s="49">
        <v>992</v>
      </c>
      <c r="B993" s="62">
        <v>43872.159016203703</v>
      </c>
      <c r="C993" s="49" t="s">
        <v>253</v>
      </c>
      <c r="D993" s="49" t="s">
        <v>1121</v>
      </c>
      <c r="E993" s="49" t="s">
        <v>695</v>
      </c>
      <c r="F993" s="49" t="s">
        <v>1892</v>
      </c>
      <c r="G993" s="49" t="s">
        <v>3130</v>
      </c>
      <c r="H993" s="49" t="e">
        <v>#VALUE!</v>
      </c>
      <c r="I993" s="49">
        <v>0</v>
      </c>
      <c r="J993" s="49" t="s">
        <v>254</v>
      </c>
      <c r="K993" s="276">
        <v>43871</v>
      </c>
      <c r="L993" s="49" t="s">
        <v>255</v>
      </c>
      <c r="M993" s="49" t="s">
        <v>3727</v>
      </c>
      <c r="N993" s="49" t="s">
        <v>3762</v>
      </c>
    </row>
    <row r="994" spans="1:14" ht="15" customHeight="1" x14ac:dyDescent="0.25">
      <c r="A994" s="49">
        <v>993</v>
      </c>
      <c r="B994" s="62">
        <v>43872.159629629627</v>
      </c>
      <c r="C994" s="49" t="s">
        <v>253</v>
      </c>
      <c r="D994" s="49" t="s">
        <v>1897</v>
      </c>
      <c r="E994" s="49" t="s">
        <v>695</v>
      </c>
      <c r="F994" s="49" t="s">
        <v>1898</v>
      </c>
      <c r="G994" s="49" t="s">
        <v>3131</v>
      </c>
      <c r="H994" s="49" t="e">
        <v>#VALUE!</v>
      </c>
      <c r="I994" s="49">
        <v>0</v>
      </c>
      <c r="J994" s="49" t="s">
        <v>254</v>
      </c>
      <c r="K994" s="276">
        <v>43871</v>
      </c>
      <c r="L994" s="49" t="s">
        <v>255</v>
      </c>
      <c r="M994" s="49" t="s">
        <v>3730</v>
      </c>
      <c r="N994" s="49" t="s">
        <v>3762</v>
      </c>
    </row>
    <row r="995" spans="1:14" ht="15" customHeight="1" x14ac:dyDescent="0.25">
      <c r="A995" s="49">
        <v>994</v>
      </c>
      <c r="B995" s="62">
        <v>43872.162708333337</v>
      </c>
      <c r="C995" s="49" t="s">
        <v>290</v>
      </c>
      <c r="D995" s="49" t="s">
        <v>1153</v>
      </c>
      <c r="E995" s="49" t="s">
        <v>874</v>
      </c>
      <c r="F995" s="49" t="s">
        <v>1873</v>
      </c>
      <c r="G995" s="49" t="s">
        <v>3132</v>
      </c>
      <c r="H995" s="49" t="s">
        <v>3414</v>
      </c>
      <c r="I995" s="49">
        <v>6</v>
      </c>
      <c r="J995" s="49" t="s">
        <v>254</v>
      </c>
      <c r="K995" s="276">
        <v>43871</v>
      </c>
      <c r="L995" s="49" t="s">
        <v>3521</v>
      </c>
      <c r="M995" s="49" t="s">
        <v>3713</v>
      </c>
      <c r="N995" s="49" t="s">
        <v>3762</v>
      </c>
    </row>
    <row r="996" spans="1:14" ht="15" customHeight="1" x14ac:dyDescent="0.25">
      <c r="A996" s="49">
        <v>995</v>
      </c>
      <c r="B996" s="62">
        <v>43872.411793981482</v>
      </c>
      <c r="C996" s="49" t="s">
        <v>22</v>
      </c>
      <c r="D996" s="49" t="s">
        <v>629</v>
      </c>
      <c r="E996" s="49" t="s">
        <v>695</v>
      </c>
      <c r="F996" s="49" t="s">
        <v>1905</v>
      </c>
      <c r="G996" s="49" t="s">
        <v>3133</v>
      </c>
      <c r="H996" s="49" t="e">
        <v>#VALUE!</v>
      </c>
      <c r="I996" s="49">
        <v>0</v>
      </c>
      <c r="J996" s="49" t="s">
        <v>82</v>
      </c>
      <c r="K996" s="276">
        <v>43872</v>
      </c>
      <c r="L996" s="49" t="s">
        <v>255</v>
      </c>
      <c r="M996" s="49" t="s">
        <v>3706</v>
      </c>
      <c r="N996" s="49" t="s">
        <v>3762</v>
      </c>
    </row>
    <row r="997" spans="1:14" ht="15" customHeight="1" x14ac:dyDescent="0.25">
      <c r="A997" s="49">
        <v>996</v>
      </c>
      <c r="B997" s="62">
        <v>43872.419699074075</v>
      </c>
      <c r="C997" s="49" t="s">
        <v>215</v>
      </c>
      <c r="D997" s="49" t="s">
        <v>1907</v>
      </c>
      <c r="E997" s="49" t="s">
        <v>1908</v>
      </c>
      <c r="F997" s="49" t="s">
        <v>1909</v>
      </c>
      <c r="G997" s="49" t="s">
        <v>3134</v>
      </c>
      <c r="H997" s="49" t="e">
        <v>#VALUE!</v>
      </c>
      <c r="I997" s="49">
        <v>0</v>
      </c>
      <c r="J997" s="49" t="s">
        <v>82</v>
      </c>
      <c r="K997" s="276">
        <v>43872</v>
      </c>
      <c r="L997" s="49" t="s">
        <v>255</v>
      </c>
      <c r="M997" s="49" t="s">
        <v>255</v>
      </c>
      <c r="N997" s="49" t="s">
        <v>3762</v>
      </c>
    </row>
    <row r="998" spans="1:14" ht="15" customHeight="1" x14ac:dyDescent="0.25">
      <c r="A998" s="49">
        <v>997</v>
      </c>
      <c r="B998" s="62">
        <v>43872.423888888887</v>
      </c>
      <c r="C998" s="49" t="s">
        <v>134</v>
      </c>
      <c r="D998" s="49" t="s">
        <v>341</v>
      </c>
      <c r="E998" s="49" t="s">
        <v>1463</v>
      </c>
      <c r="F998" s="49" t="s">
        <v>1910</v>
      </c>
      <c r="G998" s="49" t="s">
        <v>3135</v>
      </c>
      <c r="H998" s="49" t="e">
        <v>#VALUE!</v>
      </c>
      <c r="I998" s="49">
        <v>0</v>
      </c>
      <c r="J998" s="49" t="s">
        <v>82</v>
      </c>
      <c r="K998" s="276">
        <v>43872</v>
      </c>
      <c r="L998" s="49" t="s">
        <v>255</v>
      </c>
      <c r="M998" s="49" t="s">
        <v>342</v>
      </c>
      <c r="N998" s="49" t="s">
        <v>3762</v>
      </c>
    </row>
    <row r="999" spans="1:14" ht="15" customHeight="1" x14ac:dyDescent="0.25">
      <c r="A999" s="49">
        <v>998</v>
      </c>
      <c r="B999" s="62">
        <v>43872.431875000002</v>
      </c>
      <c r="C999" s="49" t="s">
        <v>163</v>
      </c>
      <c r="D999" s="49" t="s">
        <v>687</v>
      </c>
      <c r="E999" s="49" t="s">
        <v>1773</v>
      </c>
      <c r="F999" s="49" t="s">
        <v>1911</v>
      </c>
      <c r="G999" s="49" t="s">
        <v>3136</v>
      </c>
      <c r="H999" s="49" t="e">
        <v>#VALUE!</v>
      </c>
      <c r="I999" s="49">
        <v>0</v>
      </c>
      <c r="J999" s="49" t="s">
        <v>82</v>
      </c>
      <c r="K999" s="276">
        <v>43872</v>
      </c>
      <c r="L999" s="49" t="s">
        <v>255</v>
      </c>
      <c r="M999" s="49" t="s">
        <v>3701</v>
      </c>
      <c r="N999" s="49" t="s">
        <v>3762</v>
      </c>
    </row>
    <row r="1000" spans="1:14" ht="15" customHeight="1" x14ac:dyDescent="0.25">
      <c r="A1000" s="49">
        <v>999</v>
      </c>
      <c r="B1000" s="62">
        <v>43872.435486111113</v>
      </c>
      <c r="C1000" s="49" t="s">
        <v>182</v>
      </c>
      <c r="D1000" s="49" t="s">
        <v>1240</v>
      </c>
      <c r="E1000" s="49" t="s">
        <v>695</v>
      </c>
      <c r="F1000" s="49" t="s">
        <v>1912</v>
      </c>
      <c r="G1000" s="49" t="s">
        <v>3137</v>
      </c>
      <c r="H1000" s="49" t="e">
        <v>#VALUE!</v>
      </c>
      <c r="I1000" s="49">
        <v>0</v>
      </c>
      <c r="J1000" s="49" t="s">
        <v>82</v>
      </c>
      <c r="K1000" s="276">
        <v>43872</v>
      </c>
      <c r="L1000" s="49" t="s">
        <v>255</v>
      </c>
      <c r="M1000" s="49" t="s">
        <v>3645</v>
      </c>
      <c r="N1000" s="49" t="s">
        <v>3762</v>
      </c>
    </row>
    <row r="1001" spans="1:14" ht="15" customHeight="1" x14ac:dyDescent="0.25">
      <c r="A1001" s="49">
        <v>1000</v>
      </c>
      <c r="B1001" s="62">
        <v>43872.438275462962</v>
      </c>
      <c r="C1001" s="49" t="s">
        <v>182</v>
      </c>
      <c r="D1001" s="49" t="s">
        <v>1571</v>
      </c>
      <c r="E1001" s="49" t="s">
        <v>695</v>
      </c>
      <c r="F1001" s="49" t="s">
        <v>1914</v>
      </c>
      <c r="G1001" s="49" t="s">
        <v>3138</v>
      </c>
      <c r="H1001" s="49" t="e">
        <v>#VALUE!</v>
      </c>
      <c r="I1001" s="49">
        <v>0</v>
      </c>
      <c r="J1001" s="49" t="s">
        <v>82</v>
      </c>
      <c r="K1001" s="276">
        <v>43872</v>
      </c>
      <c r="L1001" s="49" t="s">
        <v>255</v>
      </c>
      <c r="M1001" s="49" t="s">
        <v>255</v>
      </c>
      <c r="N1001" s="49" t="s">
        <v>3762</v>
      </c>
    </row>
    <row r="1002" spans="1:14" ht="15" customHeight="1" x14ac:dyDescent="0.25">
      <c r="A1002" s="49">
        <v>1001</v>
      </c>
      <c r="B1002" s="62">
        <v>43872.438645833332</v>
      </c>
      <c r="C1002" s="49" t="s">
        <v>213</v>
      </c>
      <c r="D1002" s="49" t="s">
        <v>1684</v>
      </c>
      <c r="E1002" s="49" t="s">
        <v>695</v>
      </c>
      <c r="F1002" s="49" t="s">
        <v>1915</v>
      </c>
      <c r="G1002" s="49" t="s">
        <v>3139</v>
      </c>
      <c r="H1002" s="49" t="e">
        <v>#VALUE!</v>
      </c>
      <c r="I1002" s="49">
        <v>0</v>
      </c>
      <c r="J1002" s="49" t="s">
        <v>82</v>
      </c>
      <c r="K1002" s="276">
        <v>43872</v>
      </c>
      <c r="L1002" s="49" t="s">
        <v>255</v>
      </c>
      <c r="M1002" s="49" t="s">
        <v>255</v>
      </c>
      <c r="N1002" s="49" t="s">
        <v>3762</v>
      </c>
    </row>
    <row r="1003" spans="1:14" ht="15" customHeight="1" x14ac:dyDescent="0.25">
      <c r="A1003" s="49">
        <v>1002</v>
      </c>
      <c r="B1003" s="62">
        <v>43872.439456018517</v>
      </c>
      <c r="C1003" s="49" t="s">
        <v>182</v>
      </c>
      <c r="D1003" s="49" t="s">
        <v>1755</v>
      </c>
      <c r="E1003" s="49" t="s">
        <v>695</v>
      </c>
      <c r="F1003" s="49" t="s">
        <v>1916</v>
      </c>
      <c r="G1003" s="49" t="s">
        <v>3140</v>
      </c>
      <c r="H1003" s="49" t="e">
        <v>#VALUE!</v>
      </c>
      <c r="I1003" s="49">
        <v>0</v>
      </c>
      <c r="J1003" s="49" t="s">
        <v>82</v>
      </c>
      <c r="K1003" s="276">
        <v>43872</v>
      </c>
      <c r="L1003" s="49" t="s">
        <v>255</v>
      </c>
      <c r="M1003" s="49" t="s">
        <v>3712</v>
      </c>
      <c r="N1003" s="49" t="s">
        <v>3762</v>
      </c>
    </row>
    <row r="1004" spans="1:14" ht="15" customHeight="1" x14ac:dyDescent="0.25">
      <c r="A1004" s="49">
        <v>1003</v>
      </c>
      <c r="B1004" s="62">
        <v>43872.441921296297</v>
      </c>
      <c r="C1004" s="49" t="s">
        <v>166</v>
      </c>
      <c r="D1004" s="49" t="s">
        <v>287</v>
      </c>
      <c r="E1004" s="49" t="s">
        <v>695</v>
      </c>
      <c r="F1004" s="49" t="s">
        <v>1917</v>
      </c>
      <c r="G1004" s="49" t="s">
        <v>3141</v>
      </c>
      <c r="H1004" s="49" t="e">
        <v>#VALUE!</v>
      </c>
      <c r="I1004" s="49">
        <v>0</v>
      </c>
      <c r="J1004" s="49" t="s">
        <v>82</v>
      </c>
      <c r="K1004" s="276">
        <v>43872</v>
      </c>
      <c r="L1004" s="49" t="s">
        <v>255</v>
      </c>
      <c r="M1004" s="49" t="s">
        <v>3732</v>
      </c>
      <c r="N1004" s="49" t="s">
        <v>3762</v>
      </c>
    </row>
    <row r="1005" spans="1:14" ht="15" customHeight="1" x14ac:dyDescent="0.25">
      <c r="A1005" s="49">
        <v>1004</v>
      </c>
      <c r="B1005" s="62">
        <v>43872.445833333331</v>
      </c>
      <c r="C1005" s="49" t="s">
        <v>163</v>
      </c>
      <c r="D1005" s="49" t="s">
        <v>695</v>
      </c>
      <c r="F1005" s="49" t="s">
        <v>1911</v>
      </c>
      <c r="G1005" s="49" t="s">
        <v>3142</v>
      </c>
      <c r="H1005" s="49" t="e">
        <v>#VALUE!</v>
      </c>
      <c r="I1005" s="49">
        <v>0</v>
      </c>
      <c r="J1005" s="49" t="s">
        <v>82</v>
      </c>
      <c r="K1005" s="276">
        <v>43872</v>
      </c>
      <c r="L1005" s="49" t="s">
        <v>255</v>
      </c>
      <c r="M1005" s="49" t="s">
        <v>3701</v>
      </c>
      <c r="N1005" s="49" t="s">
        <v>3762</v>
      </c>
    </row>
    <row r="1006" spans="1:14" ht="15" customHeight="1" x14ac:dyDescent="0.25">
      <c r="A1006" s="49">
        <v>1005</v>
      </c>
      <c r="B1006" s="62">
        <v>43872.449236111112</v>
      </c>
      <c r="C1006" s="49" t="s">
        <v>170</v>
      </c>
      <c r="D1006" s="49" t="s">
        <v>1752</v>
      </c>
      <c r="E1006" s="49" t="s">
        <v>1753</v>
      </c>
      <c r="F1006" s="49" t="s">
        <v>1918</v>
      </c>
      <c r="G1006" s="49" t="s">
        <v>3143</v>
      </c>
      <c r="H1006" s="49" t="e">
        <v>#VALUE!</v>
      </c>
      <c r="I1006" s="49">
        <v>0</v>
      </c>
      <c r="J1006" s="49" t="s">
        <v>82</v>
      </c>
      <c r="K1006" s="276">
        <v>43872</v>
      </c>
      <c r="L1006" s="49" t="s">
        <v>255</v>
      </c>
      <c r="M1006" s="49" t="s">
        <v>3711</v>
      </c>
      <c r="N1006" s="49" t="s">
        <v>3762</v>
      </c>
    </row>
    <row r="1007" spans="1:14" ht="15" customHeight="1" x14ac:dyDescent="0.25">
      <c r="A1007" s="49">
        <v>1006</v>
      </c>
      <c r="B1007" s="62">
        <v>43872.449953703705</v>
      </c>
      <c r="C1007" s="49" t="s">
        <v>200</v>
      </c>
      <c r="D1007" s="49" t="s">
        <v>635</v>
      </c>
      <c r="E1007" s="49" t="s">
        <v>695</v>
      </c>
      <c r="F1007" s="49" t="s">
        <v>1919</v>
      </c>
      <c r="G1007" s="49" t="s">
        <v>3144</v>
      </c>
      <c r="H1007" s="49" t="e">
        <v>#VALUE!</v>
      </c>
      <c r="I1007" s="49">
        <v>0</v>
      </c>
      <c r="J1007" s="49" t="s">
        <v>82</v>
      </c>
      <c r="K1007" s="276">
        <v>43872</v>
      </c>
      <c r="L1007" s="49" t="s">
        <v>255</v>
      </c>
      <c r="M1007" s="49" t="s">
        <v>3715</v>
      </c>
      <c r="N1007" s="49" t="s">
        <v>3762</v>
      </c>
    </row>
    <row r="1008" spans="1:14" ht="15" customHeight="1" x14ac:dyDescent="0.25">
      <c r="A1008" s="49">
        <v>1007</v>
      </c>
      <c r="B1008" s="62">
        <v>43872.451724537037</v>
      </c>
      <c r="C1008" s="49" t="s">
        <v>196</v>
      </c>
      <c r="D1008" s="49" t="s">
        <v>1234</v>
      </c>
      <c r="E1008" s="49" t="s">
        <v>695</v>
      </c>
      <c r="F1008" s="49" t="s">
        <v>1920</v>
      </c>
      <c r="G1008" s="49" t="s">
        <v>3145</v>
      </c>
      <c r="H1008" s="49" t="e">
        <v>#VALUE!</v>
      </c>
      <c r="I1008" s="49">
        <v>0</v>
      </c>
      <c r="J1008" s="49" t="s">
        <v>82</v>
      </c>
      <c r="K1008" s="276">
        <v>43872</v>
      </c>
      <c r="L1008" s="49" t="s">
        <v>255</v>
      </c>
      <c r="M1008" s="49" t="s">
        <v>3657</v>
      </c>
      <c r="N1008" s="49" t="s">
        <v>3762</v>
      </c>
    </row>
    <row r="1009" spans="1:14" ht="15" customHeight="1" x14ac:dyDescent="0.25">
      <c r="A1009" s="49">
        <v>1008</v>
      </c>
      <c r="B1009" s="62">
        <v>43872.455150462964</v>
      </c>
      <c r="C1009" s="49" t="s">
        <v>179</v>
      </c>
      <c r="D1009" s="49" t="s">
        <v>1875</v>
      </c>
      <c r="E1009" s="49" t="s">
        <v>838</v>
      </c>
      <c r="F1009" s="49" t="s">
        <v>1921</v>
      </c>
      <c r="G1009" s="49" t="s">
        <v>3146</v>
      </c>
      <c r="H1009" s="49" t="e">
        <v>#VALUE!</v>
      </c>
      <c r="I1009" s="49">
        <v>0</v>
      </c>
      <c r="J1009" s="49" t="s">
        <v>82</v>
      </c>
      <c r="K1009" s="276">
        <v>43872</v>
      </c>
      <c r="L1009" s="49" t="s">
        <v>255</v>
      </c>
      <c r="M1009" s="49" t="s">
        <v>3726</v>
      </c>
      <c r="N1009" s="49" t="s">
        <v>3762</v>
      </c>
    </row>
    <row r="1010" spans="1:14" ht="15" customHeight="1" x14ac:dyDescent="0.25">
      <c r="A1010" s="49">
        <v>1009</v>
      </c>
      <c r="B1010" s="62">
        <v>43872.460543981484</v>
      </c>
      <c r="C1010" s="49" t="s">
        <v>160</v>
      </c>
      <c r="D1010" s="49" t="s">
        <v>598</v>
      </c>
      <c r="E1010" s="49" t="s">
        <v>695</v>
      </c>
      <c r="F1010" s="49" t="s">
        <v>1922</v>
      </c>
      <c r="G1010" s="49" t="s">
        <v>3147</v>
      </c>
      <c r="H1010" s="49" t="e">
        <v>#VALUE!</v>
      </c>
      <c r="I1010" s="49">
        <v>0</v>
      </c>
      <c r="J1010" s="49" t="s">
        <v>82</v>
      </c>
      <c r="K1010" s="276">
        <v>43872</v>
      </c>
      <c r="L1010" s="49" t="s">
        <v>255</v>
      </c>
      <c r="M1010" s="49" t="s">
        <v>255</v>
      </c>
      <c r="N1010" s="49" t="s">
        <v>3762</v>
      </c>
    </row>
    <row r="1011" spans="1:14" ht="15" customHeight="1" x14ac:dyDescent="0.25">
      <c r="A1011" s="49">
        <v>1010</v>
      </c>
      <c r="B1011" s="62">
        <v>43872.461018518516</v>
      </c>
      <c r="C1011" s="49" t="s">
        <v>215</v>
      </c>
      <c r="D1011" s="49" t="s">
        <v>645</v>
      </c>
      <c r="E1011" s="49" t="s">
        <v>695</v>
      </c>
      <c r="F1011" s="49" t="s">
        <v>1923</v>
      </c>
      <c r="G1011" s="49" t="s">
        <v>3148</v>
      </c>
      <c r="H1011" s="49" t="e">
        <v>#VALUE!</v>
      </c>
      <c r="I1011" s="49">
        <v>0</v>
      </c>
      <c r="J1011" s="49" t="s">
        <v>82</v>
      </c>
      <c r="K1011" s="276">
        <v>43872</v>
      </c>
      <c r="L1011" s="49" t="s">
        <v>255</v>
      </c>
      <c r="M1011" s="49" t="s">
        <v>3733</v>
      </c>
      <c r="N1011" s="49" t="s">
        <v>3762</v>
      </c>
    </row>
    <row r="1012" spans="1:14" ht="15" customHeight="1" x14ac:dyDescent="0.25">
      <c r="A1012" s="49">
        <v>1011</v>
      </c>
      <c r="B1012" s="62">
        <v>43872.461574074077</v>
      </c>
      <c r="C1012" s="49" t="s">
        <v>210</v>
      </c>
      <c r="D1012" s="49" t="s">
        <v>640</v>
      </c>
      <c r="E1012" s="49" t="s">
        <v>695</v>
      </c>
      <c r="F1012" s="49" t="s">
        <v>1924</v>
      </c>
      <c r="G1012" s="49" t="s">
        <v>3149</v>
      </c>
      <c r="H1012" s="49" t="e">
        <v>#VALUE!</v>
      </c>
      <c r="I1012" s="49">
        <v>0</v>
      </c>
      <c r="J1012" s="49" t="s">
        <v>82</v>
      </c>
      <c r="K1012" s="276">
        <v>43872</v>
      </c>
      <c r="L1012" s="49" t="s">
        <v>255</v>
      </c>
      <c r="M1012" s="49" t="s">
        <v>3710</v>
      </c>
      <c r="N1012" s="49" t="s">
        <v>3762</v>
      </c>
    </row>
    <row r="1013" spans="1:14" ht="15" customHeight="1" x14ac:dyDescent="0.25">
      <c r="A1013" s="49">
        <v>1012</v>
      </c>
      <c r="B1013" s="62">
        <v>43872.463125000002</v>
      </c>
      <c r="C1013" s="49" t="s">
        <v>162</v>
      </c>
      <c r="D1013" s="49" t="s">
        <v>617</v>
      </c>
      <c r="E1013" s="49" t="s">
        <v>838</v>
      </c>
      <c r="F1013" s="49" t="s">
        <v>1925</v>
      </c>
      <c r="G1013" s="49" t="s">
        <v>3150</v>
      </c>
      <c r="H1013" s="49" t="e">
        <v>#VALUE!</v>
      </c>
      <c r="I1013" s="49">
        <v>0</v>
      </c>
      <c r="J1013" s="49" t="s">
        <v>82</v>
      </c>
      <c r="K1013" s="276">
        <v>43872</v>
      </c>
      <c r="L1013" s="49" t="s">
        <v>255</v>
      </c>
      <c r="M1013" s="49" t="s">
        <v>3727</v>
      </c>
      <c r="N1013" s="49" t="s">
        <v>3762</v>
      </c>
    </row>
    <row r="1014" spans="1:14" ht="15" customHeight="1" x14ac:dyDescent="0.25">
      <c r="A1014" s="49">
        <v>1013</v>
      </c>
      <c r="B1014" s="62">
        <v>43872.463865740741</v>
      </c>
      <c r="C1014" s="49" t="s">
        <v>211</v>
      </c>
      <c r="D1014" s="49" t="s">
        <v>1890</v>
      </c>
      <c r="E1014" s="49" t="s">
        <v>838</v>
      </c>
      <c r="F1014" s="49" t="s">
        <v>1926</v>
      </c>
      <c r="G1014" s="49" t="s">
        <v>3151</v>
      </c>
      <c r="H1014" s="49" t="e">
        <v>#VALUE!</v>
      </c>
      <c r="I1014" s="49">
        <v>0</v>
      </c>
      <c r="J1014" s="49" t="s">
        <v>82</v>
      </c>
      <c r="K1014" s="276">
        <v>43872</v>
      </c>
      <c r="L1014" s="49" t="s">
        <v>255</v>
      </c>
      <c r="M1014" s="49" t="s">
        <v>3728</v>
      </c>
      <c r="N1014" s="49" t="s">
        <v>3762</v>
      </c>
    </row>
    <row r="1015" spans="1:14" ht="15" customHeight="1" x14ac:dyDescent="0.25">
      <c r="A1015" s="49">
        <v>1014</v>
      </c>
      <c r="B1015" s="62">
        <v>43872.467314814814</v>
      </c>
      <c r="C1015" s="49" t="s">
        <v>165</v>
      </c>
      <c r="D1015" s="49" t="s">
        <v>686</v>
      </c>
      <c r="E1015" s="49" t="s">
        <v>761</v>
      </c>
      <c r="F1015" s="49" t="s">
        <v>1927</v>
      </c>
      <c r="G1015" s="49" t="s">
        <v>3152</v>
      </c>
      <c r="H1015" s="49" t="e">
        <v>#VALUE!</v>
      </c>
      <c r="I1015" s="49">
        <v>0</v>
      </c>
      <c r="J1015" s="49" t="s">
        <v>82</v>
      </c>
      <c r="K1015" s="276">
        <v>43872</v>
      </c>
      <c r="L1015" s="49" t="s">
        <v>255</v>
      </c>
      <c r="M1015" s="49" t="s">
        <v>3672</v>
      </c>
      <c r="N1015" s="49" t="s">
        <v>3762</v>
      </c>
    </row>
    <row r="1016" spans="1:14" ht="15" customHeight="1" x14ac:dyDescent="0.25">
      <c r="A1016" s="49">
        <v>1015</v>
      </c>
      <c r="B1016" s="62">
        <v>43872.468171296299</v>
      </c>
      <c r="C1016" s="49" t="s">
        <v>215</v>
      </c>
      <c r="D1016" s="49" t="s">
        <v>1928</v>
      </c>
      <c r="E1016" s="49" t="s">
        <v>695</v>
      </c>
      <c r="F1016" s="49" t="s">
        <v>1929</v>
      </c>
      <c r="G1016" s="49" t="s">
        <v>3153</v>
      </c>
      <c r="H1016" s="49" t="e">
        <v>#VALUE!</v>
      </c>
      <c r="I1016" s="49">
        <v>0</v>
      </c>
      <c r="J1016" s="49" t="s">
        <v>82</v>
      </c>
      <c r="K1016" s="276">
        <v>43872</v>
      </c>
      <c r="L1016" s="49" t="s">
        <v>255</v>
      </c>
      <c r="M1016" s="49" t="s">
        <v>3734</v>
      </c>
      <c r="N1016" s="49" t="s">
        <v>3762</v>
      </c>
    </row>
    <row r="1017" spans="1:14" ht="15" customHeight="1" x14ac:dyDescent="0.25">
      <c r="A1017" s="49">
        <v>1016</v>
      </c>
      <c r="B1017" s="62">
        <v>43872.47378472222</v>
      </c>
      <c r="C1017" s="49" t="s">
        <v>163</v>
      </c>
      <c r="D1017" s="49" t="s">
        <v>1930</v>
      </c>
      <c r="E1017" s="49" t="s">
        <v>1913</v>
      </c>
      <c r="F1017" s="49" t="s">
        <v>1911</v>
      </c>
      <c r="G1017" s="49" t="s">
        <v>3154</v>
      </c>
      <c r="H1017" s="49" t="e">
        <v>#VALUE!</v>
      </c>
      <c r="I1017" s="49">
        <v>0</v>
      </c>
      <c r="J1017" s="49" t="s">
        <v>82</v>
      </c>
      <c r="K1017" s="276">
        <v>43872</v>
      </c>
      <c r="L1017" s="49" t="s">
        <v>255</v>
      </c>
      <c r="M1017" s="49" t="s">
        <v>3701</v>
      </c>
      <c r="N1017" s="49" t="s">
        <v>3762</v>
      </c>
    </row>
    <row r="1018" spans="1:14" ht="15" customHeight="1" x14ac:dyDescent="0.25">
      <c r="A1018" s="49">
        <v>1017</v>
      </c>
      <c r="B1018" s="62">
        <v>43872.476400462961</v>
      </c>
      <c r="C1018" s="49" t="s">
        <v>215</v>
      </c>
      <c r="D1018" s="49" t="s">
        <v>1906</v>
      </c>
      <c r="E1018" s="49" t="s">
        <v>695</v>
      </c>
      <c r="F1018" s="49" t="s">
        <v>1931</v>
      </c>
      <c r="G1018" s="49" t="s">
        <v>3155</v>
      </c>
      <c r="H1018" s="49" t="e">
        <v>#VALUE!</v>
      </c>
      <c r="I1018" s="49">
        <v>0</v>
      </c>
      <c r="J1018" s="49" t="s">
        <v>82</v>
      </c>
      <c r="K1018" s="276">
        <v>43872</v>
      </c>
      <c r="L1018" s="49" t="s">
        <v>255</v>
      </c>
      <c r="M1018" s="49" t="s">
        <v>3733</v>
      </c>
      <c r="N1018" s="49" t="s">
        <v>3762</v>
      </c>
    </row>
    <row r="1019" spans="1:14" ht="15" customHeight="1" x14ac:dyDescent="0.25">
      <c r="A1019" s="49">
        <v>1018</v>
      </c>
      <c r="B1019" s="62">
        <v>43872.477743055555</v>
      </c>
      <c r="C1019" s="49" t="s">
        <v>206</v>
      </c>
      <c r="D1019" s="49" t="s">
        <v>632</v>
      </c>
      <c r="E1019" s="49" t="s">
        <v>1932</v>
      </c>
      <c r="F1019" s="49" t="s">
        <v>1933</v>
      </c>
      <c r="G1019" s="49" t="s">
        <v>3156</v>
      </c>
      <c r="H1019" s="49" t="e">
        <v>#VALUE!</v>
      </c>
      <c r="I1019" s="49">
        <v>0</v>
      </c>
      <c r="J1019" s="49" t="s">
        <v>82</v>
      </c>
      <c r="K1019" s="276">
        <v>43872</v>
      </c>
      <c r="L1019" s="49" t="s">
        <v>255</v>
      </c>
      <c r="M1019" s="49" t="s">
        <v>255</v>
      </c>
      <c r="N1019" s="49" t="s">
        <v>3762</v>
      </c>
    </row>
    <row r="1020" spans="1:14" ht="15" customHeight="1" x14ac:dyDescent="0.25">
      <c r="A1020" s="49">
        <v>1019</v>
      </c>
      <c r="B1020" s="62">
        <v>43872.48201388889</v>
      </c>
      <c r="C1020" s="49" t="s">
        <v>182</v>
      </c>
      <c r="D1020" s="49" t="s">
        <v>1479</v>
      </c>
      <c r="E1020" s="49" t="s">
        <v>695</v>
      </c>
      <c r="F1020" s="49" t="s">
        <v>1934</v>
      </c>
      <c r="G1020" s="49" t="s">
        <v>3157</v>
      </c>
      <c r="H1020" s="49" t="e">
        <v>#VALUE!</v>
      </c>
      <c r="I1020" s="49">
        <v>0</v>
      </c>
      <c r="J1020" s="49" t="s">
        <v>82</v>
      </c>
      <c r="K1020" s="276">
        <v>43872</v>
      </c>
      <c r="L1020" s="49" t="s">
        <v>255</v>
      </c>
      <c r="M1020" s="49" t="s">
        <v>255</v>
      </c>
      <c r="N1020" s="49" t="s">
        <v>3762</v>
      </c>
    </row>
    <row r="1021" spans="1:14" ht="15" customHeight="1" x14ac:dyDescent="0.25">
      <c r="A1021" s="49">
        <v>1020</v>
      </c>
      <c r="B1021" s="62">
        <v>43872.492361111108</v>
      </c>
      <c r="C1021" s="49" t="s">
        <v>187</v>
      </c>
      <c r="D1021" s="49" t="s">
        <v>1630</v>
      </c>
      <c r="E1021" s="49" t="s">
        <v>1936</v>
      </c>
      <c r="F1021" s="49" t="s">
        <v>1937</v>
      </c>
      <c r="G1021" s="49" t="s">
        <v>3158</v>
      </c>
      <c r="H1021" s="49" t="e">
        <v>#VALUE!</v>
      </c>
      <c r="I1021" s="49">
        <v>0</v>
      </c>
      <c r="J1021" s="49" t="s">
        <v>82</v>
      </c>
      <c r="K1021" s="276">
        <v>43872</v>
      </c>
      <c r="L1021" s="49" t="s">
        <v>255</v>
      </c>
      <c r="M1021" s="49" t="s">
        <v>3693</v>
      </c>
      <c r="N1021" s="49" t="s">
        <v>3762</v>
      </c>
    </row>
    <row r="1022" spans="1:14" ht="15" customHeight="1" x14ac:dyDescent="0.25">
      <c r="A1022" s="49">
        <v>1021</v>
      </c>
      <c r="B1022" s="62">
        <v>43872.497557870367</v>
      </c>
      <c r="C1022" s="49" t="s">
        <v>178</v>
      </c>
      <c r="D1022" s="49" t="s">
        <v>1615</v>
      </c>
      <c r="E1022" s="49" t="s">
        <v>1600</v>
      </c>
      <c r="F1022" s="49" t="s">
        <v>1938</v>
      </c>
      <c r="G1022" s="49" t="s">
        <v>3159</v>
      </c>
      <c r="H1022" s="49" t="e">
        <v>#VALUE!</v>
      </c>
      <c r="I1022" s="49">
        <v>0</v>
      </c>
      <c r="J1022" s="49" t="s">
        <v>82</v>
      </c>
      <c r="K1022" s="276">
        <v>43872</v>
      </c>
      <c r="L1022" s="49" t="s">
        <v>255</v>
      </c>
      <c r="M1022" s="49" t="s">
        <v>3691</v>
      </c>
      <c r="N1022" s="49" t="s">
        <v>3762</v>
      </c>
    </row>
    <row r="1023" spans="1:14" ht="15" customHeight="1" x14ac:dyDescent="0.25">
      <c r="A1023" s="49">
        <v>1022</v>
      </c>
      <c r="B1023" s="62">
        <v>43872.498124999998</v>
      </c>
      <c r="C1023" s="49" t="s">
        <v>178</v>
      </c>
      <c r="D1023" s="49" t="s">
        <v>1895</v>
      </c>
      <c r="E1023" s="49" t="s">
        <v>695</v>
      </c>
      <c r="F1023" s="49" t="s">
        <v>1940</v>
      </c>
      <c r="G1023" s="49" t="s">
        <v>3160</v>
      </c>
      <c r="H1023" s="49" t="e">
        <v>#VALUE!</v>
      </c>
      <c r="I1023" s="49">
        <v>0</v>
      </c>
      <c r="J1023" s="49" t="s">
        <v>82</v>
      </c>
      <c r="K1023" s="276">
        <v>43872</v>
      </c>
      <c r="L1023" s="49" t="s">
        <v>255</v>
      </c>
      <c r="M1023" s="49" t="s">
        <v>3730</v>
      </c>
      <c r="N1023" s="49" t="s">
        <v>3762</v>
      </c>
    </row>
    <row r="1024" spans="1:14" ht="15" customHeight="1" x14ac:dyDescent="0.25">
      <c r="A1024" s="49">
        <v>1023</v>
      </c>
      <c r="B1024" s="62">
        <v>43872.502650462964</v>
      </c>
      <c r="C1024" s="49" t="s">
        <v>200</v>
      </c>
      <c r="D1024" s="49" t="s">
        <v>635</v>
      </c>
      <c r="E1024" s="49" t="s">
        <v>695</v>
      </c>
      <c r="F1024" s="49" t="s">
        <v>1919</v>
      </c>
      <c r="G1024" s="49" t="s">
        <v>3161</v>
      </c>
      <c r="H1024" s="49" t="e">
        <v>#VALUE!</v>
      </c>
      <c r="I1024" s="49">
        <v>0</v>
      </c>
      <c r="J1024" s="49" t="s">
        <v>82</v>
      </c>
      <c r="K1024" s="276">
        <v>43872</v>
      </c>
      <c r="L1024" s="49" t="s">
        <v>255</v>
      </c>
      <c r="M1024" s="49" t="s">
        <v>3715</v>
      </c>
      <c r="N1024" s="49" t="s">
        <v>3762</v>
      </c>
    </row>
    <row r="1025" spans="1:14" ht="15" customHeight="1" x14ac:dyDescent="0.25">
      <c r="A1025" s="49">
        <v>1024</v>
      </c>
      <c r="B1025" s="62">
        <v>43872.504050925927</v>
      </c>
      <c r="C1025" s="49" t="s">
        <v>215</v>
      </c>
      <c r="D1025" s="49" t="s">
        <v>1941</v>
      </c>
      <c r="E1025" s="49" t="s">
        <v>1942</v>
      </c>
      <c r="F1025" s="49" t="s">
        <v>1943</v>
      </c>
      <c r="G1025" s="49" t="s">
        <v>3162</v>
      </c>
      <c r="H1025" s="49" t="e">
        <v>#VALUE!</v>
      </c>
      <c r="I1025" s="49">
        <v>0</v>
      </c>
      <c r="J1025" s="49" t="s">
        <v>82</v>
      </c>
      <c r="K1025" s="276">
        <v>43872</v>
      </c>
      <c r="L1025" s="49" t="s">
        <v>255</v>
      </c>
      <c r="M1025" s="49" t="s">
        <v>3735</v>
      </c>
      <c r="N1025" s="49" t="s">
        <v>3762</v>
      </c>
    </row>
    <row r="1026" spans="1:14" ht="15" customHeight="1" x14ac:dyDescent="0.25">
      <c r="A1026" s="49">
        <v>1025</v>
      </c>
      <c r="B1026" s="62">
        <v>43872.505312499998</v>
      </c>
      <c r="C1026" s="49" t="s">
        <v>187</v>
      </c>
      <c r="D1026" s="49" t="s">
        <v>1663</v>
      </c>
      <c r="E1026" s="49" t="s">
        <v>695</v>
      </c>
      <c r="F1026" s="49" t="s">
        <v>1944</v>
      </c>
      <c r="G1026" s="49" t="s">
        <v>3163</v>
      </c>
      <c r="H1026" s="49" t="e">
        <v>#VALUE!</v>
      </c>
      <c r="I1026" s="49">
        <v>0</v>
      </c>
      <c r="J1026" s="49" t="s">
        <v>82</v>
      </c>
      <c r="K1026" s="276">
        <v>43872</v>
      </c>
      <c r="L1026" s="49" t="s">
        <v>255</v>
      </c>
      <c r="M1026" s="49" t="s">
        <v>3736</v>
      </c>
      <c r="N1026" s="49" t="s">
        <v>3762</v>
      </c>
    </row>
    <row r="1027" spans="1:14" ht="15" customHeight="1" x14ac:dyDescent="0.25">
      <c r="A1027" s="49">
        <v>1026</v>
      </c>
      <c r="B1027" s="62">
        <v>43872.509016203701</v>
      </c>
      <c r="C1027" s="49" t="s">
        <v>215</v>
      </c>
      <c r="D1027" s="49" t="s">
        <v>1945</v>
      </c>
      <c r="E1027" s="49" t="s">
        <v>695</v>
      </c>
      <c r="F1027" s="49" t="s">
        <v>1946</v>
      </c>
      <c r="G1027" s="49" t="s">
        <v>3164</v>
      </c>
      <c r="H1027" s="49" t="e">
        <v>#VALUE!</v>
      </c>
      <c r="I1027" s="49">
        <v>0</v>
      </c>
      <c r="J1027" s="49" t="s">
        <v>82</v>
      </c>
      <c r="K1027" s="276">
        <v>43872</v>
      </c>
      <c r="L1027" s="49" t="s">
        <v>255</v>
      </c>
      <c r="M1027" s="49" t="s">
        <v>3737</v>
      </c>
      <c r="N1027" s="49" t="s">
        <v>3762</v>
      </c>
    </row>
    <row r="1028" spans="1:14" ht="15" customHeight="1" x14ac:dyDescent="0.25">
      <c r="A1028" s="49">
        <v>1027</v>
      </c>
      <c r="B1028" s="62">
        <v>43872.511284722219</v>
      </c>
      <c r="C1028" s="49" t="s">
        <v>182</v>
      </c>
      <c r="D1028" s="49" t="s">
        <v>1240</v>
      </c>
      <c r="E1028" s="49" t="s">
        <v>695</v>
      </c>
      <c r="F1028" s="49" t="s">
        <v>1947</v>
      </c>
      <c r="G1028" s="49" t="s">
        <v>3165</v>
      </c>
      <c r="H1028" s="49" t="s">
        <v>3422</v>
      </c>
      <c r="I1028" s="49">
        <v>1.5</v>
      </c>
      <c r="J1028" s="49" t="s">
        <v>82</v>
      </c>
      <c r="K1028" s="276">
        <v>43872</v>
      </c>
      <c r="L1028" s="49" t="s">
        <v>3528</v>
      </c>
      <c r="M1028" s="49" t="s">
        <v>3645</v>
      </c>
      <c r="N1028" s="49" t="s">
        <v>3762</v>
      </c>
    </row>
    <row r="1029" spans="1:14" ht="15" customHeight="1" x14ac:dyDescent="0.25">
      <c r="A1029" s="49">
        <v>1028</v>
      </c>
      <c r="B1029" s="62">
        <v>43872.514097222222</v>
      </c>
      <c r="C1029" s="49" t="s">
        <v>215</v>
      </c>
      <c r="D1029" s="49" t="s">
        <v>1939</v>
      </c>
      <c r="E1029" s="49" t="s">
        <v>695</v>
      </c>
      <c r="F1029" s="49" t="s">
        <v>3166</v>
      </c>
      <c r="G1029" s="49" t="s">
        <v>3167</v>
      </c>
      <c r="H1029" s="49" t="e">
        <v>#VALUE!</v>
      </c>
      <c r="I1029" s="49">
        <v>0</v>
      </c>
      <c r="J1029" s="49" t="s">
        <v>82</v>
      </c>
      <c r="K1029" s="276">
        <v>43872</v>
      </c>
      <c r="L1029" s="49" t="s">
        <v>255</v>
      </c>
      <c r="M1029" s="49" t="s">
        <v>259</v>
      </c>
      <c r="N1029" s="49" t="s">
        <v>3762</v>
      </c>
    </row>
    <row r="1030" spans="1:14" ht="15" customHeight="1" x14ac:dyDescent="0.25">
      <c r="A1030" s="49">
        <v>1029</v>
      </c>
      <c r="B1030" s="62">
        <v>43872.520856481482</v>
      </c>
      <c r="C1030" s="49" t="s">
        <v>215</v>
      </c>
      <c r="D1030" s="49" t="s">
        <v>1935</v>
      </c>
      <c r="E1030" s="49" t="s">
        <v>1948</v>
      </c>
      <c r="F1030" s="49" t="s">
        <v>1949</v>
      </c>
      <c r="G1030" s="49" t="s">
        <v>3168</v>
      </c>
      <c r="H1030" s="49" t="e">
        <v>#VALUE!</v>
      </c>
      <c r="I1030" s="49">
        <v>0</v>
      </c>
      <c r="J1030" s="49" t="s">
        <v>82</v>
      </c>
      <c r="K1030" s="276">
        <v>43872</v>
      </c>
      <c r="L1030" s="49" t="s">
        <v>255</v>
      </c>
      <c r="M1030" s="49" t="s">
        <v>255</v>
      </c>
      <c r="N1030" s="49" t="s">
        <v>3762</v>
      </c>
    </row>
    <row r="1031" spans="1:14" ht="15" customHeight="1" x14ac:dyDescent="0.25">
      <c r="A1031" s="49">
        <v>1030</v>
      </c>
      <c r="B1031" s="62">
        <v>43872.523715277777</v>
      </c>
      <c r="C1031" s="49" t="s">
        <v>134</v>
      </c>
      <c r="D1031" s="49" t="s">
        <v>688</v>
      </c>
      <c r="E1031" s="49" t="s">
        <v>1900</v>
      </c>
      <c r="F1031" s="49" t="s">
        <v>1950</v>
      </c>
      <c r="G1031" s="49" t="s">
        <v>3169</v>
      </c>
      <c r="H1031" s="49" t="e">
        <v>#VALUE!</v>
      </c>
      <c r="I1031" s="49">
        <v>0</v>
      </c>
      <c r="J1031" s="49" t="s">
        <v>82</v>
      </c>
      <c r="K1031" s="276">
        <v>43872</v>
      </c>
      <c r="L1031" s="49" t="s">
        <v>255</v>
      </c>
      <c r="M1031" s="49" t="s">
        <v>3731</v>
      </c>
      <c r="N1031" s="49" t="s">
        <v>3762</v>
      </c>
    </row>
    <row r="1032" spans="1:14" ht="15" customHeight="1" x14ac:dyDescent="0.25">
      <c r="A1032" s="49">
        <v>1031</v>
      </c>
      <c r="B1032" s="62">
        <v>43872.547129629631</v>
      </c>
      <c r="C1032" s="49" t="s">
        <v>281</v>
      </c>
      <c r="D1032" s="49" t="s">
        <v>644</v>
      </c>
      <c r="E1032" s="49" t="s">
        <v>695</v>
      </c>
      <c r="F1032" s="49" t="s">
        <v>1863</v>
      </c>
      <c r="G1032" s="49" t="s">
        <v>3170</v>
      </c>
      <c r="H1032" s="49" t="e">
        <v>#VALUE!</v>
      </c>
      <c r="I1032" s="49">
        <v>0</v>
      </c>
      <c r="J1032" s="49" t="s">
        <v>278</v>
      </c>
      <c r="K1032" s="276">
        <v>43872</v>
      </c>
      <c r="L1032" s="49" t="s">
        <v>255</v>
      </c>
      <c r="M1032" s="49" t="s">
        <v>3674</v>
      </c>
      <c r="N1032" s="49" t="s">
        <v>3762</v>
      </c>
    </row>
    <row r="1033" spans="1:14" ht="15" customHeight="1" x14ac:dyDescent="0.25">
      <c r="A1033" s="49">
        <v>1032</v>
      </c>
      <c r="B1033" s="62">
        <v>43872.552870370368</v>
      </c>
      <c r="C1033" s="49" t="s">
        <v>165</v>
      </c>
      <c r="D1033" s="49" t="s">
        <v>686</v>
      </c>
      <c r="E1033" s="49" t="s">
        <v>761</v>
      </c>
      <c r="F1033" s="49" t="s">
        <v>1927</v>
      </c>
      <c r="G1033" s="49" t="s">
        <v>3171</v>
      </c>
      <c r="H1033" s="49" t="e">
        <v>#VALUE!</v>
      </c>
      <c r="I1033" s="49">
        <v>0</v>
      </c>
      <c r="J1033" s="49" t="s">
        <v>82</v>
      </c>
      <c r="K1033" s="276">
        <v>43872</v>
      </c>
      <c r="L1033" s="49" t="s">
        <v>255</v>
      </c>
      <c r="M1033" s="49" t="s">
        <v>3672</v>
      </c>
      <c r="N1033" s="49" t="s">
        <v>3762</v>
      </c>
    </row>
    <row r="1034" spans="1:14" ht="15" customHeight="1" x14ac:dyDescent="0.25">
      <c r="A1034" s="49">
        <v>1033</v>
      </c>
      <c r="B1034" s="62">
        <v>43872.557557870372</v>
      </c>
      <c r="C1034" s="49" t="s">
        <v>288</v>
      </c>
      <c r="D1034" s="49" t="s">
        <v>1839</v>
      </c>
      <c r="E1034" s="49" t="s">
        <v>731</v>
      </c>
      <c r="F1034" s="49" t="s">
        <v>1854</v>
      </c>
      <c r="G1034" s="49" t="s">
        <v>3172</v>
      </c>
      <c r="H1034" s="49" t="e">
        <v>#VALUE!</v>
      </c>
      <c r="I1034" s="49">
        <v>0</v>
      </c>
      <c r="J1034" s="49" t="s">
        <v>278</v>
      </c>
      <c r="K1034" s="276">
        <v>43872</v>
      </c>
      <c r="L1034" s="49" t="s">
        <v>255</v>
      </c>
      <c r="M1034" s="49" t="s">
        <v>3722</v>
      </c>
      <c r="N1034" s="49" t="s">
        <v>3762</v>
      </c>
    </row>
    <row r="1035" spans="1:14" ht="15" customHeight="1" x14ac:dyDescent="0.25">
      <c r="A1035" s="49">
        <v>1034</v>
      </c>
      <c r="B1035" s="62">
        <v>43872.560231481482</v>
      </c>
      <c r="C1035" s="49" t="s">
        <v>277</v>
      </c>
      <c r="D1035" s="49" t="s">
        <v>818</v>
      </c>
      <c r="E1035" s="49" t="s">
        <v>695</v>
      </c>
      <c r="F1035" s="49" t="s">
        <v>1829</v>
      </c>
      <c r="G1035" s="49" t="s">
        <v>3173</v>
      </c>
      <c r="H1035" s="49" t="e">
        <v>#VALUE!</v>
      </c>
      <c r="I1035" s="49">
        <v>0</v>
      </c>
      <c r="J1035" s="49" t="s">
        <v>278</v>
      </c>
      <c r="K1035" s="276">
        <v>43872</v>
      </c>
      <c r="L1035" s="49" t="s">
        <v>255</v>
      </c>
      <c r="M1035" s="49" t="s">
        <v>3721</v>
      </c>
      <c r="N1035" s="49" t="s">
        <v>3762</v>
      </c>
    </row>
    <row r="1036" spans="1:14" ht="15" customHeight="1" x14ac:dyDescent="0.25">
      <c r="A1036" s="49">
        <v>1035</v>
      </c>
      <c r="B1036" s="62">
        <v>43872.561759259261</v>
      </c>
      <c r="C1036" s="49" t="s">
        <v>215</v>
      </c>
      <c r="D1036" s="49" t="s">
        <v>1939</v>
      </c>
      <c r="E1036" s="49" t="s">
        <v>695</v>
      </c>
      <c r="F1036" s="49" t="s">
        <v>3174</v>
      </c>
      <c r="G1036" s="49" t="s">
        <v>3175</v>
      </c>
      <c r="H1036" s="49" t="e">
        <v>#VALUE!</v>
      </c>
      <c r="I1036" s="49">
        <v>0</v>
      </c>
      <c r="J1036" s="49" t="s">
        <v>82</v>
      </c>
      <c r="K1036" s="276">
        <v>43872</v>
      </c>
      <c r="L1036" s="49" t="s">
        <v>255</v>
      </c>
      <c r="M1036" s="49" t="s">
        <v>259</v>
      </c>
      <c r="N1036" s="49" t="s">
        <v>3762</v>
      </c>
    </row>
    <row r="1037" spans="1:14" ht="15" customHeight="1" x14ac:dyDescent="0.25">
      <c r="A1037" s="49">
        <v>1036</v>
      </c>
      <c r="B1037" s="62">
        <v>43872.572094907409</v>
      </c>
      <c r="C1037" s="49" t="s">
        <v>162</v>
      </c>
      <c r="D1037" s="49" t="s">
        <v>617</v>
      </c>
      <c r="E1037" s="49" t="s">
        <v>838</v>
      </c>
      <c r="F1037" s="49" t="s">
        <v>1952</v>
      </c>
      <c r="G1037" s="49" t="s">
        <v>3176</v>
      </c>
      <c r="H1037" s="49" t="s">
        <v>3412</v>
      </c>
      <c r="I1037" s="49">
        <v>1.5</v>
      </c>
      <c r="J1037" s="49" t="s">
        <v>82</v>
      </c>
      <c r="K1037" s="276">
        <v>43872</v>
      </c>
      <c r="L1037" s="49" t="s">
        <v>358</v>
      </c>
      <c r="M1037" s="49" t="s">
        <v>3727</v>
      </c>
      <c r="N1037" s="49" t="s">
        <v>3762</v>
      </c>
    </row>
    <row r="1038" spans="1:14" ht="15" customHeight="1" x14ac:dyDescent="0.25">
      <c r="A1038" s="49">
        <v>1037</v>
      </c>
      <c r="B1038" s="62">
        <v>43872.572500000002</v>
      </c>
      <c r="C1038" s="49" t="s">
        <v>330</v>
      </c>
      <c r="D1038" s="49" t="s">
        <v>1798</v>
      </c>
      <c r="E1038" s="49" t="s">
        <v>695</v>
      </c>
      <c r="F1038" s="49" t="s">
        <v>1852</v>
      </c>
      <c r="G1038" s="49" t="s">
        <v>3177</v>
      </c>
      <c r="H1038" s="49" t="e">
        <v>#VALUE!</v>
      </c>
      <c r="I1038" s="49">
        <v>0</v>
      </c>
      <c r="J1038" s="49" t="s">
        <v>278</v>
      </c>
      <c r="K1038" s="276">
        <v>43872</v>
      </c>
      <c r="L1038" s="49" t="s">
        <v>255</v>
      </c>
      <c r="M1038" s="49" t="s">
        <v>3718</v>
      </c>
      <c r="N1038" s="49" t="s">
        <v>3762</v>
      </c>
    </row>
    <row r="1039" spans="1:14" ht="15" customHeight="1" x14ac:dyDescent="0.25">
      <c r="A1039" s="49">
        <v>1038</v>
      </c>
      <c r="B1039" s="62">
        <v>43872.574374999997</v>
      </c>
      <c r="C1039" s="49" t="s">
        <v>295</v>
      </c>
      <c r="D1039" s="49" t="s">
        <v>1906</v>
      </c>
      <c r="E1039" s="49" t="s">
        <v>1953</v>
      </c>
      <c r="F1039" s="49" t="s">
        <v>1954</v>
      </c>
      <c r="G1039" s="49" t="s">
        <v>3178</v>
      </c>
      <c r="H1039" s="49" t="e">
        <v>#VALUE!</v>
      </c>
      <c r="I1039" s="49">
        <v>0</v>
      </c>
      <c r="J1039" s="49" t="s">
        <v>278</v>
      </c>
      <c r="K1039" s="276">
        <v>43872</v>
      </c>
      <c r="L1039" s="49" t="s">
        <v>255</v>
      </c>
      <c r="M1039" s="49" t="s">
        <v>3733</v>
      </c>
      <c r="N1039" s="49" t="s">
        <v>3762</v>
      </c>
    </row>
    <row r="1040" spans="1:14" ht="15" customHeight="1" x14ac:dyDescent="0.25">
      <c r="A1040" s="49">
        <v>1039</v>
      </c>
      <c r="B1040" s="62">
        <v>43872.582453703704</v>
      </c>
      <c r="C1040" s="49" t="s">
        <v>279</v>
      </c>
      <c r="D1040" s="49" t="s">
        <v>1955</v>
      </c>
      <c r="E1040" s="49" t="s">
        <v>1956</v>
      </c>
      <c r="F1040" s="49" t="s">
        <v>1957</v>
      </c>
      <c r="G1040" s="49" t="s">
        <v>3179</v>
      </c>
      <c r="H1040" s="49" t="e">
        <v>#VALUE!</v>
      </c>
      <c r="I1040" s="49">
        <v>0</v>
      </c>
      <c r="J1040" s="49" t="s">
        <v>278</v>
      </c>
      <c r="K1040" s="276">
        <v>43872</v>
      </c>
      <c r="L1040" s="49" t="s">
        <v>255</v>
      </c>
      <c r="M1040" s="49" t="s">
        <v>3723</v>
      </c>
      <c r="N1040" s="49" t="s">
        <v>3762</v>
      </c>
    </row>
    <row r="1041" spans="1:14" ht="15" customHeight="1" x14ac:dyDescent="0.25">
      <c r="A1041" s="49">
        <v>1040</v>
      </c>
      <c r="B1041" s="62">
        <v>43872.589467592596</v>
      </c>
      <c r="C1041" s="49" t="s">
        <v>215</v>
      </c>
      <c r="D1041" s="49" t="s">
        <v>229</v>
      </c>
      <c r="E1041" s="49" t="s">
        <v>695</v>
      </c>
      <c r="F1041" s="49" t="s">
        <v>1958</v>
      </c>
      <c r="G1041" s="49" t="s">
        <v>3180</v>
      </c>
      <c r="H1041" s="49" t="e">
        <v>#VALUE!</v>
      </c>
      <c r="I1041" s="49">
        <v>0</v>
      </c>
      <c r="J1041" s="49" t="s">
        <v>82</v>
      </c>
      <c r="K1041" s="276">
        <v>43872</v>
      </c>
      <c r="L1041" s="49" t="s">
        <v>255</v>
      </c>
      <c r="M1041" s="49" t="s">
        <v>3738</v>
      </c>
      <c r="N1041" s="49" t="s">
        <v>3762</v>
      </c>
    </row>
    <row r="1042" spans="1:14" ht="15" customHeight="1" x14ac:dyDescent="0.25">
      <c r="A1042" s="49">
        <v>1041</v>
      </c>
      <c r="B1042" s="62">
        <v>43872.592592592591</v>
      </c>
      <c r="C1042" s="49" t="s">
        <v>277</v>
      </c>
      <c r="D1042" s="49" t="s">
        <v>792</v>
      </c>
      <c r="E1042" s="49" t="s">
        <v>695</v>
      </c>
      <c r="F1042" s="49" t="s">
        <v>1829</v>
      </c>
      <c r="G1042" s="49" t="s">
        <v>3181</v>
      </c>
      <c r="H1042" s="49" t="e">
        <v>#VALUE!</v>
      </c>
      <c r="I1042" s="49">
        <v>0</v>
      </c>
      <c r="J1042" s="49" t="s">
        <v>278</v>
      </c>
      <c r="K1042" s="276">
        <v>43872</v>
      </c>
      <c r="L1042" s="49" t="s">
        <v>255</v>
      </c>
      <c r="M1042" s="49" t="s">
        <v>3721</v>
      </c>
      <c r="N1042" s="49" t="s">
        <v>3762</v>
      </c>
    </row>
    <row r="1043" spans="1:14" ht="15" customHeight="1" x14ac:dyDescent="0.25">
      <c r="A1043" s="49">
        <v>1042</v>
      </c>
      <c r="B1043" s="62">
        <v>43872.596134259256</v>
      </c>
      <c r="C1043" s="49" t="s">
        <v>493</v>
      </c>
      <c r="D1043" s="49" t="s">
        <v>1469</v>
      </c>
      <c r="E1043" s="49" t="s">
        <v>695</v>
      </c>
      <c r="F1043" s="49" t="s">
        <v>1959</v>
      </c>
      <c r="H1043" s="49" t="e">
        <v>#VALUE!</v>
      </c>
      <c r="I1043" s="49">
        <v>0</v>
      </c>
      <c r="J1043" s="49" t="s">
        <v>278</v>
      </c>
      <c r="K1043" s="276">
        <v>43872</v>
      </c>
      <c r="L1043" s="49" t="s">
        <v>255</v>
      </c>
      <c r="M1043" s="49" t="s">
        <v>255</v>
      </c>
      <c r="N1043" s="49" t="s">
        <v>3762</v>
      </c>
    </row>
    <row r="1044" spans="1:14" ht="15" customHeight="1" x14ac:dyDescent="0.25">
      <c r="A1044" s="49">
        <v>1043</v>
      </c>
      <c r="B1044" s="62">
        <v>43872.605405092596</v>
      </c>
      <c r="C1044" s="49" t="s">
        <v>285</v>
      </c>
      <c r="D1044" s="49" t="s">
        <v>618</v>
      </c>
      <c r="E1044" s="49" t="s">
        <v>695</v>
      </c>
      <c r="F1044" s="49" t="s">
        <v>1864</v>
      </c>
      <c r="G1044" s="49" t="s">
        <v>3182</v>
      </c>
      <c r="H1044" s="49" t="e">
        <v>#VALUE!</v>
      </c>
      <c r="I1044" s="49">
        <v>0</v>
      </c>
      <c r="J1044" s="49" t="s">
        <v>278</v>
      </c>
      <c r="K1044" s="276">
        <v>43872</v>
      </c>
      <c r="L1044" s="49" t="s">
        <v>255</v>
      </c>
      <c r="M1044" s="49" t="s">
        <v>3714</v>
      </c>
      <c r="N1044" s="49" t="s">
        <v>3762</v>
      </c>
    </row>
    <row r="1045" spans="1:14" ht="15" customHeight="1" x14ac:dyDescent="0.25">
      <c r="A1045" s="49">
        <v>1044</v>
      </c>
      <c r="B1045" s="62">
        <v>43872.607245370367</v>
      </c>
      <c r="C1045" s="49" t="s">
        <v>279</v>
      </c>
      <c r="D1045" s="49" t="s">
        <v>1955</v>
      </c>
      <c r="E1045" s="49" t="s">
        <v>1956</v>
      </c>
      <c r="F1045" s="49" t="s">
        <v>1957</v>
      </c>
      <c r="G1045" s="49" t="s">
        <v>3183</v>
      </c>
      <c r="H1045" s="49" t="e">
        <v>#VALUE!</v>
      </c>
      <c r="I1045" s="49">
        <v>0</v>
      </c>
      <c r="J1045" s="49" t="s">
        <v>278</v>
      </c>
      <c r="K1045" s="276">
        <v>43872</v>
      </c>
      <c r="L1045" s="49" t="s">
        <v>255</v>
      </c>
      <c r="M1045" s="49" t="s">
        <v>3723</v>
      </c>
      <c r="N1045" s="49" t="s">
        <v>3762</v>
      </c>
    </row>
    <row r="1046" spans="1:14" ht="15" customHeight="1" x14ac:dyDescent="0.25">
      <c r="A1046" s="49">
        <v>1045</v>
      </c>
      <c r="B1046" s="62">
        <v>43872.610590277778</v>
      </c>
      <c r="C1046" s="49" t="s">
        <v>165</v>
      </c>
      <c r="D1046" s="49" t="s">
        <v>686</v>
      </c>
      <c r="E1046" s="49" t="s">
        <v>761</v>
      </c>
      <c r="F1046" s="49" t="s">
        <v>1927</v>
      </c>
      <c r="G1046" s="49" t="s">
        <v>3184</v>
      </c>
      <c r="H1046" s="49" t="e">
        <v>#VALUE!</v>
      </c>
      <c r="I1046" s="49">
        <v>0</v>
      </c>
      <c r="J1046" s="49" t="s">
        <v>82</v>
      </c>
      <c r="K1046" s="276">
        <v>43872</v>
      </c>
      <c r="L1046" s="49" t="s">
        <v>255</v>
      </c>
      <c r="M1046" s="49" t="s">
        <v>3672</v>
      </c>
      <c r="N1046" s="49" t="s">
        <v>3762</v>
      </c>
    </row>
    <row r="1047" spans="1:14" ht="15" customHeight="1" x14ac:dyDescent="0.25">
      <c r="A1047" s="49">
        <v>1046</v>
      </c>
      <c r="B1047" s="62">
        <v>43872.616724537038</v>
      </c>
      <c r="C1047" s="49" t="s">
        <v>213</v>
      </c>
      <c r="D1047" s="49" t="s">
        <v>1684</v>
      </c>
      <c r="E1047" s="49" t="s">
        <v>695</v>
      </c>
      <c r="F1047" s="49" t="s">
        <v>1915</v>
      </c>
      <c r="G1047" s="49" t="s">
        <v>3185</v>
      </c>
      <c r="H1047" s="49" t="s">
        <v>3455</v>
      </c>
      <c r="I1047" s="49">
        <v>5</v>
      </c>
      <c r="J1047" s="49" t="s">
        <v>82</v>
      </c>
      <c r="K1047" s="276">
        <v>43872</v>
      </c>
      <c r="L1047" s="49" t="s">
        <v>3549</v>
      </c>
      <c r="M1047" s="49" t="s">
        <v>255</v>
      </c>
      <c r="N1047" s="49" t="s">
        <v>3762</v>
      </c>
    </row>
    <row r="1048" spans="1:14" ht="15" customHeight="1" x14ac:dyDescent="0.25">
      <c r="A1048" s="49">
        <v>1047</v>
      </c>
      <c r="B1048" s="62">
        <v>43872.624571759261</v>
      </c>
      <c r="C1048" s="49" t="s">
        <v>281</v>
      </c>
      <c r="D1048" s="49" t="s">
        <v>1363</v>
      </c>
      <c r="E1048" s="49" t="s">
        <v>1809</v>
      </c>
      <c r="F1048" s="49" t="s">
        <v>1960</v>
      </c>
      <c r="G1048" s="49" t="s">
        <v>3186</v>
      </c>
      <c r="H1048" s="49" t="e">
        <v>#VALUE!</v>
      </c>
      <c r="I1048" s="49">
        <v>0</v>
      </c>
      <c r="J1048" s="49" t="s">
        <v>278</v>
      </c>
      <c r="K1048" s="276">
        <v>43872</v>
      </c>
      <c r="L1048" s="49" t="s">
        <v>255</v>
      </c>
      <c r="M1048" s="49" t="s">
        <v>255</v>
      </c>
      <c r="N1048" s="49" t="s">
        <v>3762</v>
      </c>
    </row>
    <row r="1049" spans="1:14" ht="15" customHeight="1" x14ac:dyDescent="0.25">
      <c r="A1049" s="49">
        <v>1048</v>
      </c>
      <c r="B1049" s="62">
        <v>43872.624907407408</v>
      </c>
      <c r="C1049" s="49" t="s">
        <v>285</v>
      </c>
      <c r="D1049" s="49" t="s">
        <v>618</v>
      </c>
      <c r="E1049" s="49" t="s">
        <v>695</v>
      </c>
      <c r="F1049" s="49" t="s">
        <v>1864</v>
      </c>
      <c r="G1049" s="49" t="s">
        <v>3187</v>
      </c>
      <c r="H1049" s="49" t="e">
        <v>#VALUE!</v>
      </c>
      <c r="I1049" s="49">
        <v>0</v>
      </c>
      <c r="J1049" s="49" t="s">
        <v>278</v>
      </c>
      <c r="K1049" s="276">
        <v>43872</v>
      </c>
      <c r="L1049" s="49" t="s">
        <v>255</v>
      </c>
      <c r="M1049" s="49" t="s">
        <v>3714</v>
      </c>
      <c r="N1049" s="49" t="s">
        <v>3762</v>
      </c>
    </row>
    <row r="1050" spans="1:14" ht="15" customHeight="1" x14ac:dyDescent="0.25">
      <c r="A1050" s="49">
        <v>1049</v>
      </c>
      <c r="B1050" s="62">
        <v>43872.62703703704</v>
      </c>
      <c r="C1050" s="49" t="s">
        <v>284</v>
      </c>
      <c r="D1050" s="49" t="s">
        <v>1906</v>
      </c>
      <c r="E1050" s="49" t="s">
        <v>695</v>
      </c>
      <c r="F1050" s="49" t="s">
        <v>1961</v>
      </c>
      <c r="G1050" s="49" t="s">
        <v>3188</v>
      </c>
      <c r="H1050" s="49" t="s">
        <v>3477</v>
      </c>
      <c r="I1050" s="49">
        <v>1.5</v>
      </c>
      <c r="J1050" s="49" t="s">
        <v>278</v>
      </c>
      <c r="K1050" s="276">
        <v>43872</v>
      </c>
      <c r="L1050" s="49" t="s">
        <v>3477</v>
      </c>
      <c r="M1050" s="49" t="s">
        <v>3733</v>
      </c>
      <c r="N1050" s="49" t="s">
        <v>3762</v>
      </c>
    </row>
    <row r="1051" spans="1:14" ht="15" customHeight="1" x14ac:dyDescent="0.25">
      <c r="A1051" s="49">
        <v>1050</v>
      </c>
      <c r="B1051" s="62">
        <v>43872.62804398148</v>
      </c>
      <c r="C1051" s="49" t="s">
        <v>166</v>
      </c>
      <c r="D1051" s="49" t="s">
        <v>796</v>
      </c>
      <c r="E1051" s="49" t="s">
        <v>695</v>
      </c>
      <c r="F1051" s="49" t="s">
        <v>1962</v>
      </c>
      <c r="G1051" s="49" t="s">
        <v>3189</v>
      </c>
      <c r="H1051" s="49" t="s">
        <v>3464</v>
      </c>
      <c r="I1051" s="49">
        <v>3</v>
      </c>
      <c r="J1051" s="49" t="s">
        <v>82</v>
      </c>
      <c r="K1051" s="276">
        <v>43872</v>
      </c>
      <c r="L1051" s="49" t="s">
        <v>3558</v>
      </c>
      <c r="M1051" s="49" t="s">
        <v>3732</v>
      </c>
      <c r="N1051" s="49" t="s">
        <v>3762</v>
      </c>
    </row>
    <row r="1052" spans="1:14" ht="15" customHeight="1" x14ac:dyDescent="0.25">
      <c r="A1052" s="49">
        <v>1051</v>
      </c>
      <c r="B1052" s="62">
        <v>43872.631192129629</v>
      </c>
      <c r="C1052" s="49" t="s">
        <v>163</v>
      </c>
      <c r="D1052" s="49" t="s">
        <v>687</v>
      </c>
      <c r="E1052" s="49" t="s">
        <v>1963</v>
      </c>
      <c r="F1052" s="49" t="s">
        <v>1911</v>
      </c>
      <c r="G1052" s="49" t="s">
        <v>3190</v>
      </c>
      <c r="H1052" s="49" t="e">
        <v>#VALUE!</v>
      </c>
      <c r="I1052" s="49">
        <v>0</v>
      </c>
      <c r="J1052" s="49" t="s">
        <v>82</v>
      </c>
      <c r="K1052" s="276">
        <v>43872</v>
      </c>
      <c r="L1052" s="49" t="s">
        <v>255</v>
      </c>
      <c r="M1052" s="49" t="s">
        <v>3701</v>
      </c>
      <c r="N1052" s="49" t="s">
        <v>3762</v>
      </c>
    </row>
    <row r="1053" spans="1:14" ht="15" customHeight="1" x14ac:dyDescent="0.25">
      <c r="A1053" s="49">
        <v>1052</v>
      </c>
      <c r="B1053" s="62">
        <v>43872.644537037035</v>
      </c>
      <c r="C1053" s="49" t="s">
        <v>288</v>
      </c>
      <c r="D1053" s="49" t="s">
        <v>1853</v>
      </c>
      <c r="E1053" s="49" t="s">
        <v>731</v>
      </c>
      <c r="F1053" s="49" t="s">
        <v>1964</v>
      </c>
      <c r="G1053" s="49" t="s">
        <v>3191</v>
      </c>
      <c r="H1053" s="49" t="s">
        <v>3478</v>
      </c>
      <c r="I1053" s="49">
        <v>2</v>
      </c>
      <c r="J1053" s="49" t="s">
        <v>278</v>
      </c>
      <c r="K1053" s="276">
        <v>43872</v>
      </c>
      <c r="L1053" s="49" t="s">
        <v>3569</v>
      </c>
      <c r="M1053" s="49" t="s">
        <v>3722</v>
      </c>
      <c r="N1053" s="49" t="s">
        <v>3762</v>
      </c>
    </row>
    <row r="1054" spans="1:14" ht="15" customHeight="1" x14ac:dyDescent="0.25">
      <c r="A1054" s="49">
        <v>1053</v>
      </c>
      <c r="B1054" s="62">
        <v>43872.647743055553</v>
      </c>
      <c r="C1054" s="49" t="s">
        <v>211</v>
      </c>
      <c r="D1054" s="49" t="s">
        <v>1890</v>
      </c>
      <c r="E1054" s="49" t="s">
        <v>838</v>
      </c>
      <c r="F1054" s="49" t="s">
        <v>1965</v>
      </c>
      <c r="G1054" s="49" t="s">
        <v>3192</v>
      </c>
      <c r="H1054" s="49" t="s">
        <v>3479</v>
      </c>
      <c r="I1054" s="49">
        <v>0</v>
      </c>
      <c r="J1054" s="49" t="s">
        <v>82</v>
      </c>
      <c r="K1054" s="276">
        <v>43872</v>
      </c>
      <c r="L1054" s="49" t="s">
        <v>3570</v>
      </c>
      <c r="M1054" s="49" t="s">
        <v>3728</v>
      </c>
      <c r="N1054" s="49" t="s">
        <v>3763</v>
      </c>
    </row>
    <row r="1055" spans="1:14" ht="15" customHeight="1" x14ac:dyDescent="0.25">
      <c r="A1055" s="49">
        <v>1054</v>
      </c>
      <c r="B1055" s="62">
        <v>43872.648344907408</v>
      </c>
      <c r="C1055" s="49" t="s">
        <v>160</v>
      </c>
      <c r="D1055" s="49" t="s">
        <v>598</v>
      </c>
      <c r="E1055" s="49" t="s">
        <v>1966</v>
      </c>
      <c r="F1055" s="49" t="s">
        <v>1967</v>
      </c>
      <c r="G1055" s="49" t="s">
        <v>3193</v>
      </c>
      <c r="H1055" s="49" t="e">
        <v>#VALUE!</v>
      </c>
      <c r="I1055" s="49">
        <v>0</v>
      </c>
      <c r="J1055" s="49" t="s">
        <v>82</v>
      </c>
      <c r="K1055" s="276">
        <v>43872</v>
      </c>
      <c r="L1055" s="49" t="s">
        <v>255</v>
      </c>
      <c r="M1055" s="49" t="s">
        <v>255</v>
      </c>
      <c r="N1055" s="49" t="s">
        <v>3762</v>
      </c>
    </row>
    <row r="1056" spans="1:14" ht="15" customHeight="1" x14ac:dyDescent="0.25">
      <c r="A1056" s="49">
        <v>1055</v>
      </c>
      <c r="B1056" s="62">
        <v>43872.657719907409</v>
      </c>
      <c r="C1056" s="49" t="s">
        <v>284</v>
      </c>
      <c r="D1056" s="49" t="s">
        <v>1945</v>
      </c>
      <c r="E1056" s="49" t="s">
        <v>695</v>
      </c>
      <c r="F1056" s="49" t="s">
        <v>1946</v>
      </c>
      <c r="G1056" s="49" t="s">
        <v>3194</v>
      </c>
      <c r="H1056" s="49" t="e">
        <v>#VALUE!</v>
      </c>
      <c r="I1056" s="49">
        <v>0</v>
      </c>
      <c r="J1056" s="49" t="s">
        <v>278</v>
      </c>
      <c r="K1056" s="276">
        <v>43872</v>
      </c>
      <c r="L1056" s="49" t="s">
        <v>255</v>
      </c>
      <c r="M1056" s="49" t="s">
        <v>3737</v>
      </c>
      <c r="N1056" s="49" t="s">
        <v>3762</v>
      </c>
    </row>
    <row r="1057" spans="1:14" ht="15" customHeight="1" x14ac:dyDescent="0.25">
      <c r="A1057" s="49">
        <v>1056</v>
      </c>
      <c r="B1057" s="62">
        <v>43872.663923611108</v>
      </c>
      <c r="C1057" s="49" t="s">
        <v>279</v>
      </c>
      <c r="D1057" s="49" t="s">
        <v>1955</v>
      </c>
      <c r="E1057" s="49" t="s">
        <v>1956</v>
      </c>
      <c r="F1057" s="49" t="s">
        <v>1968</v>
      </c>
      <c r="G1057" s="49" t="s">
        <v>3195</v>
      </c>
      <c r="H1057" s="49" t="s">
        <v>3370</v>
      </c>
      <c r="I1057" s="49">
        <v>1.5</v>
      </c>
      <c r="J1057" s="49" t="s">
        <v>278</v>
      </c>
      <c r="K1057" s="276">
        <v>43872</v>
      </c>
      <c r="L1057" s="49" t="s">
        <v>276</v>
      </c>
      <c r="M1057" s="49" t="s">
        <v>3723</v>
      </c>
      <c r="N1057" s="49" t="s">
        <v>3762</v>
      </c>
    </row>
    <row r="1058" spans="1:14" ht="15" customHeight="1" x14ac:dyDescent="0.25">
      <c r="A1058" s="49">
        <v>1057</v>
      </c>
      <c r="B1058" s="62">
        <v>43872.668206018519</v>
      </c>
      <c r="C1058" s="49" t="s">
        <v>215</v>
      </c>
      <c r="D1058" s="49" t="s">
        <v>1969</v>
      </c>
      <c r="E1058" s="49" t="s">
        <v>1256</v>
      </c>
      <c r="F1058" s="49" t="s">
        <v>1970</v>
      </c>
      <c r="G1058" s="49" t="s">
        <v>3196</v>
      </c>
      <c r="H1058" s="49" t="e">
        <v>#VALUE!</v>
      </c>
      <c r="I1058" s="49">
        <v>0</v>
      </c>
      <c r="J1058" s="49" t="s">
        <v>82</v>
      </c>
      <c r="K1058" s="276">
        <v>43872</v>
      </c>
      <c r="L1058" s="49" t="s">
        <v>255</v>
      </c>
      <c r="M1058" s="49" t="s">
        <v>3739</v>
      </c>
      <c r="N1058" s="49" t="s">
        <v>3762</v>
      </c>
    </row>
    <row r="1059" spans="1:14" ht="15" customHeight="1" x14ac:dyDescent="0.25">
      <c r="A1059" s="49">
        <v>1058</v>
      </c>
      <c r="B1059" s="62">
        <v>43872.674270833333</v>
      </c>
      <c r="C1059" s="49" t="s">
        <v>215</v>
      </c>
      <c r="D1059" s="49" t="s">
        <v>1971</v>
      </c>
      <c r="E1059" s="49" t="s">
        <v>731</v>
      </c>
      <c r="F1059" s="49" t="s">
        <v>1972</v>
      </c>
      <c r="G1059" s="49" t="s">
        <v>3197</v>
      </c>
      <c r="H1059" s="49" t="e">
        <v>#VALUE!</v>
      </c>
      <c r="I1059" s="49">
        <v>0</v>
      </c>
      <c r="J1059" s="49" t="s">
        <v>82</v>
      </c>
      <c r="K1059" s="276">
        <v>43872</v>
      </c>
      <c r="L1059" s="49" t="s">
        <v>255</v>
      </c>
      <c r="M1059" s="49" t="s">
        <v>3740</v>
      </c>
      <c r="N1059" s="49" t="s">
        <v>3762</v>
      </c>
    </row>
    <row r="1060" spans="1:14" ht="15" customHeight="1" x14ac:dyDescent="0.25">
      <c r="A1060" s="49">
        <v>1059</v>
      </c>
      <c r="B1060" s="62">
        <v>43872.700416666667</v>
      </c>
      <c r="C1060" s="49" t="s">
        <v>215</v>
      </c>
      <c r="D1060" s="49" t="s">
        <v>1973</v>
      </c>
      <c r="E1060" s="49" t="s">
        <v>1022</v>
      </c>
      <c r="F1060" s="49" t="s">
        <v>1974</v>
      </c>
      <c r="G1060" s="49" t="s">
        <v>3198</v>
      </c>
      <c r="H1060" s="49" t="e">
        <v>#VALUE!</v>
      </c>
      <c r="I1060" s="49">
        <v>0</v>
      </c>
      <c r="J1060" s="49" t="s">
        <v>82</v>
      </c>
      <c r="K1060" s="276">
        <v>43872</v>
      </c>
      <c r="L1060" s="49" t="s">
        <v>255</v>
      </c>
      <c r="M1060" s="49" t="s">
        <v>255</v>
      </c>
      <c r="N1060" s="49" t="s">
        <v>3762</v>
      </c>
    </row>
    <row r="1061" spans="1:14" ht="15" customHeight="1" x14ac:dyDescent="0.25">
      <c r="A1061" s="49">
        <v>1060</v>
      </c>
      <c r="B1061" s="62">
        <v>43872.704606481479</v>
      </c>
      <c r="C1061" s="49" t="s">
        <v>187</v>
      </c>
      <c r="D1061" s="49" t="s">
        <v>1630</v>
      </c>
      <c r="E1061" s="49" t="s">
        <v>1951</v>
      </c>
      <c r="F1061" s="49" t="s">
        <v>1975</v>
      </c>
      <c r="G1061" s="49" t="s">
        <v>3199</v>
      </c>
      <c r="H1061" s="49" t="s">
        <v>3480</v>
      </c>
      <c r="I1061" s="49">
        <v>3.5</v>
      </c>
      <c r="J1061" s="49" t="s">
        <v>82</v>
      </c>
      <c r="K1061" s="276">
        <v>43872</v>
      </c>
      <c r="L1061" s="49" t="s">
        <v>3571</v>
      </c>
      <c r="M1061" s="49" t="s">
        <v>3693</v>
      </c>
      <c r="N1061" s="49" t="s">
        <v>3762</v>
      </c>
    </row>
    <row r="1062" spans="1:14" ht="15" customHeight="1" x14ac:dyDescent="0.25">
      <c r="A1062" s="49">
        <v>1061</v>
      </c>
      <c r="B1062" s="62">
        <v>43872.706817129627</v>
      </c>
      <c r="C1062" s="49" t="s">
        <v>330</v>
      </c>
      <c r="D1062" s="49" t="s">
        <v>1798</v>
      </c>
      <c r="E1062" s="49" t="s">
        <v>695</v>
      </c>
      <c r="F1062" s="49" t="s">
        <v>1976</v>
      </c>
      <c r="G1062" s="49" t="s">
        <v>3200</v>
      </c>
      <c r="H1062" s="49" t="s">
        <v>3471</v>
      </c>
      <c r="I1062" s="49">
        <v>3</v>
      </c>
      <c r="J1062" s="49" t="s">
        <v>278</v>
      </c>
      <c r="K1062" s="276">
        <v>43872</v>
      </c>
      <c r="L1062" s="49" t="s">
        <v>3563</v>
      </c>
      <c r="M1062" s="49" t="s">
        <v>3718</v>
      </c>
      <c r="N1062" s="49" t="s">
        <v>3762</v>
      </c>
    </row>
    <row r="1063" spans="1:14" ht="15" customHeight="1" x14ac:dyDescent="0.25">
      <c r="A1063" s="49">
        <v>1062</v>
      </c>
      <c r="B1063" s="62">
        <v>43872.723414351851</v>
      </c>
      <c r="C1063" s="49" t="s">
        <v>288</v>
      </c>
      <c r="D1063" s="49" t="s">
        <v>1853</v>
      </c>
      <c r="E1063" s="49" t="s">
        <v>731</v>
      </c>
      <c r="F1063" s="49" t="s">
        <v>1977</v>
      </c>
      <c r="G1063" s="49" t="s">
        <v>3201</v>
      </c>
      <c r="H1063" s="49" t="s">
        <v>3478</v>
      </c>
      <c r="I1063" s="49">
        <v>2</v>
      </c>
      <c r="J1063" s="49" t="s">
        <v>278</v>
      </c>
      <c r="K1063" s="276">
        <v>43872</v>
      </c>
      <c r="L1063" s="49" t="s">
        <v>3569</v>
      </c>
      <c r="M1063" s="49" t="s">
        <v>3722</v>
      </c>
      <c r="N1063" s="49" t="s">
        <v>3762</v>
      </c>
    </row>
    <row r="1064" spans="1:14" ht="15" customHeight="1" x14ac:dyDescent="0.25">
      <c r="A1064" s="49">
        <v>1063</v>
      </c>
      <c r="B1064" s="62">
        <v>43872.723333333335</v>
      </c>
      <c r="C1064" s="49" t="s">
        <v>166</v>
      </c>
      <c r="D1064" s="49" t="s">
        <v>796</v>
      </c>
      <c r="E1064" s="49" t="s">
        <v>695</v>
      </c>
      <c r="F1064" s="49" t="s">
        <v>1962</v>
      </c>
      <c r="G1064" s="49" t="s">
        <v>3202</v>
      </c>
      <c r="H1064" s="49" t="s">
        <v>3464</v>
      </c>
      <c r="I1064" s="49">
        <v>3</v>
      </c>
      <c r="J1064" s="49" t="s">
        <v>82</v>
      </c>
      <c r="K1064" s="276">
        <v>43872</v>
      </c>
      <c r="L1064" s="49" t="s">
        <v>3558</v>
      </c>
      <c r="M1064" s="49" t="s">
        <v>3732</v>
      </c>
      <c r="N1064" s="49" t="s">
        <v>3762</v>
      </c>
    </row>
    <row r="1065" spans="1:14" ht="15" customHeight="1" x14ac:dyDescent="0.25">
      <c r="A1065" s="49">
        <v>1064</v>
      </c>
      <c r="B1065" s="62">
        <v>43872.727662037039</v>
      </c>
      <c r="C1065" s="49" t="s">
        <v>163</v>
      </c>
      <c r="D1065" s="49" t="s">
        <v>687</v>
      </c>
      <c r="E1065" s="49" t="s">
        <v>1978</v>
      </c>
      <c r="F1065" s="49" t="s">
        <v>1911</v>
      </c>
      <c r="G1065" s="49" t="s">
        <v>3203</v>
      </c>
      <c r="H1065" s="49" t="s">
        <v>3459</v>
      </c>
      <c r="I1065" s="49">
        <v>2</v>
      </c>
      <c r="J1065" s="49" t="s">
        <v>82</v>
      </c>
      <c r="K1065" s="276">
        <v>43872</v>
      </c>
      <c r="L1065" s="49" t="s">
        <v>3553</v>
      </c>
      <c r="M1065" s="49" t="s">
        <v>3701</v>
      </c>
      <c r="N1065" s="49" t="s">
        <v>3762</v>
      </c>
    </row>
    <row r="1066" spans="1:14" ht="15" customHeight="1" x14ac:dyDescent="0.25">
      <c r="A1066" s="49">
        <v>1065</v>
      </c>
      <c r="B1066" s="62">
        <v>43872.730671296296</v>
      </c>
      <c r="C1066" s="49" t="s">
        <v>182</v>
      </c>
      <c r="D1066" s="49" t="s">
        <v>1571</v>
      </c>
      <c r="E1066" s="49" t="s">
        <v>695</v>
      </c>
      <c r="F1066" s="49" t="s">
        <v>1979</v>
      </c>
      <c r="G1066" s="49" t="s">
        <v>3204</v>
      </c>
      <c r="H1066" s="49" t="s">
        <v>3481</v>
      </c>
      <c r="I1066" s="49">
        <v>5</v>
      </c>
      <c r="J1066" s="49" t="s">
        <v>82</v>
      </c>
      <c r="K1066" s="276">
        <v>43872</v>
      </c>
      <c r="L1066" s="49" t="s">
        <v>3572</v>
      </c>
      <c r="M1066" s="49" t="s">
        <v>255</v>
      </c>
      <c r="N1066" s="49" t="s">
        <v>3762</v>
      </c>
    </row>
    <row r="1067" spans="1:14" ht="15" customHeight="1" x14ac:dyDescent="0.25">
      <c r="A1067" s="49">
        <v>1066</v>
      </c>
      <c r="B1067" s="62">
        <v>43872.735752314817</v>
      </c>
      <c r="C1067" s="49" t="s">
        <v>182</v>
      </c>
      <c r="D1067" s="49" t="s">
        <v>1479</v>
      </c>
      <c r="E1067" s="49" t="s">
        <v>695</v>
      </c>
      <c r="F1067" s="49" t="s">
        <v>1980</v>
      </c>
      <c r="G1067" s="49" t="s">
        <v>3205</v>
      </c>
      <c r="H1067" s="49" t="s">
        <v>3370</v>
      </c>
      <c r="I1067" s="49">
        <v>1</v>
      </c>
      <c r="J1067" s="49" t="s">
        <v>82</v>
      </c>
      <c r="K1067" s="276">
        <v>43872</v>
      </c>
      <c r="L1067" s="49" t="s">
        <v>276</v>
      </c>
      <c r="M1067" s="49" t="s">
        <v>3741</v>
      </c>
      <c r="N1067" s="49" t="s">
        <v>3762</v>
      </c>
    </row>
    <row r="1068" spans="1:14" ht="15" customHeight="1" x14ac:dyDescent="0.25">
      <c r="A1068" s="49">
        <v>1067</v>
      </c>
      <c r="B1068" s="62">
        <v>43872.739328703705</v>
      </c>
      <c r="C1068" s="49" t="s">
        <v>262</v>
      </c>
      <c r="D1068" s="49" t="s">
        <v>1544</v>
      </c>
      <c r="E1068" s="49" t="s">
        <v>695</v>
      </c>
      <c r="F1068" s="49" t="s">
        <v>1889</v>
      </c>
      <c r="G1068" s="49" t="s">
        <v>3206</v>
      </c>
      <c r="H1068" s="49" t="e">
        <v>#VALUE!</v>
      </c>
      <c r="I1068" s="49">
        <v>0</v>
      </c>
      <c r="J1068" s="49" t="s">
        <v>254</v>
      </c>
      <c r="K1068" s="276">
        <v>43872</v>
      </c>
      <c r="L1068" s="49" t="s">
        <v>255</v>
      </c>
      <c r="M1068" s="49" t="s">
        <v>3696</v>
      </c>
      <c r="N1068" s="49" t="s">
        <v>3762</v>
      </c>
    </row>
    <row r="1069" spans="1:14" ht="15" customHeight="1" x14ac:dyDescent="0.25">
      <c r="A1069" s="49">
        <v>1068</v>
      </c>
      <c r="B1069" s="62">
        <v>43872.749641203707</v>
      </c>
      <c r="C1069" s="49" t="s">
        <v>261</v>
      </c>
      <c r="D1069" s="49" t="s">
        <v>1121</v>
      </c>
      <c r="E1069" s="49" t="s">
        <v>1657</v>
      </c>
      <c r="F1069" s="49" t="s">
        <v>1981</v>
      </c>
      <c r="G1069" s="49" t="s">
        <v>3207</v>
      </c>
      <c r="H1069" s="49" t="e">
        <v>#VALUE!</v>
      </c>
      <c r="I1069" s="49">
        <v>0</v>
      </c>
      <c r="J1069" s="49" t="s">
        <v>254</v>
      </c>
      <c r="K1069" s="276">
        <v>43872</v>
      </c>
      <c r="L1069" s="49" t="s">
        <v>255</v>
      </c>
      <c r="M1069" s="49" t="s">
        <v>3625</v>
      </c>
      <c r="N1069" s="49" t="s">
        <v>3762</v>
      </c>
    </row>
    <row r="1070" spans="1:14" ht="15" customHeight="1" x14ac:dyDescent="0.25">
      <c r="A1070" s="49">
        <v>1069</v>
      </c>
      <c r="B1070" s="62">
        <v>43872.752754629626</v>
      </c>
      <c r="C1070" s="49" t="s">
        <v>296</v>
      </c>
      <c r="D1070" s="49" t="s">
        <v>1749</v>
      </c>
      <c r="E1070" s="49" t="s">
        <v>695</v>
      </c>
      <c r="F1070" s="49" t="s">
        <v>1862</v>
      </c>
      <c r="G1070" s="49" t="s">
        <v>3208</v>
      </c>
      <c r="H1070" s="49" t="e">
        <v>#VALUE!</v>
      </c>
      <c r="I1070" s="49">
        <v>0</v>
      </c>
      <c r="J1070" s="49" t="s">
        <v>254</v>
      </c>
      <c r="K1070" s="276">
        <v>43872</v>
      </c>
      <c r="L1070" s="49" t="s">
        <v>255</v>
      </c>
      <c r="M1070" s="49" t="s">
        <v>3708</v>
      </c>
      <c r="N1070" s="49" t="s">
        <v>3762</v>
      </c>
    </row>
    <row r="1071" spans="1:14" ht="15" customHeight="1" x14ac:dyDescent="0.25">
      <c r="A1071" s="49">
        <v>1070</v>
      </c>
      <c r="B1071" s="62">
        <v>43872.756157407406</v>
      </c>
      <c r="C1071" s="49" t="s">
        <v>323</v>
      </c>
      <c r="D1071" s="49" t="s">
        <v>1884</v>
      </c>
      <c r="E1071" s="49" t="s">
        <v>838</v>
      </c>
      <c r="F1071" s="49" t="s">
        <v>1899</v>
      </c>
      <c r="G1071" s="49" t="s">
        <v>3209</v>
      </c>
      <c r="H1071" s="49" t="e">
        <v>#VALUE!</v>
      </c>
      <c r="I1071" s="49">
        <v>0</v>
      </c>
      <c r="J1071" s="49" t="s">
        <v>254</v>
      </c>
      <c r="K1071" s="276">
        <v>43872</v>
      </c>
      <c r="L1071" s="49" t="s">
        <v>255</v>
      </c>
      <c r="M1071" s="49" t="s">
        <v>3684</v>
      </c>
      <c r="N1071" s="49" t="s">
        <v>3762</v>
      </c>
    </row>
    <row r="1072" spans="1:14" ht="15" customHeight="1" x14ac:dyDescent="0.25">
      <c r="A1072" s="49">
        <v>1071</v>
      </c>
      <c r="B1072" s="62">
        <v>43872.756898148145</v>
      </c>
      <c r="C1072" s="49" t="s">
        <v>290</v>
      </c>
      <c r="D1072" s="49" t="s">
        <v>1153</v>
      </c>
      <c r="E1072" s="49" t="s">
        <v>874</v>
      </c>
      <c r="F1072" s="49" t="s">
        <v>1982</v>
      </c>
      <c r="G1072" s="49" t="s">
        <v>3210</v>
      </c>
      <c r="H1072" s="49" t="e">
        <v>#VALUE!</v>
      </c>
      <c r="I1072" s="49">
        <v>0</v>
      </c>
      <c r="J1072" s="49" t="s">
        <v>254</v>
      </c>
      <c r="K1072" s="276">
        <v>43872</v>
      </c>
      <c r="L1072" s="49" t="s">
        <v>255</v>
      </c>
      <c r="M1072" s="49" t="s">
        <v>3713</v>
      </c>
      <c r="N1072" s="49" t="s">
        <v>3762</v>
      </c>
    </row>
    <row r="1073" spans="1:14" ht="15" customHeight="1" x14ac:dyDescent="0.25">
      <c r="A1073" s="49">
        <v>1072</v>
      </c>
      <c r="B1073" s="62">
        <v>43872.773657407408</v>
      </c>
      <c r="C1073" s="49" t="s">
        <v>179</v>
      </c>
      <c r="D1073" s="49" t="s">
        <v>1875</v>
      </c>
      <c r="E1073" s="49" t="s">
        <v>1120</v>
      </c>
      <c r="F1073" s="49" t="s">
        <v>1983</v>
      </c>
      <c r="G1073" s="49" t="s">
        <v>3211</v>
      </c>
      <c r="H1073" s="49" t="s">
        <v>3482</v>
      </c>
      <c r="I1073" s="49">
        <v>7</v>
      </c>
      <c r="J1073" s="49" t="s">
        <v>82</v>
      </c>
      <c r="K1073" s="276">
        <v>43872</v>
      </c>
      <c r="L1073" s="49" t="s">
        <v>3573</v>
      </c>
      <c r="M1073" s="49" t="s">
        <v>3726</v>
      </c>
      <c r="N1073" s="49" t="s">
        <v>3762</v>
      </c>
    </row>
    <row r="1074" spans="1:14" ht="15" customHeight="1" x14ac:dyDescent="0.25">
      <c r="A1074" s="49">
        <v>1073</v>
      </c>
      <c r="B1074" s="62">
        <v>43872.77652777778</v>
      </c>
      <c r="C1074" s="49" t="s">
        <v>211</v>
      </c>
      <c r="D1074" s="49" t="s">
        <v>1890</v>
      </c>
      <c r="E1074" s="49" t="s">
        <v>838</v>
      </c>
      <c r="F1074" s="49" t="s">
        <v>1984</v>
      </c>
      <c r="G1074" s="49" t="s">
        <v>3212</v>
      </c>
      <c r="H1074" s="49" t="s">
        <v>3479</v>
      </c>
      <c r="I1074" s="49">
        <v>1.5</v>
      </c>
      <c r="J1074" s="49" t="s">
        <v>82</v>
      </c>
      <c r="K1074" s="276">
        <v>43872</v>
      </c>
      <c r="L1074" s="49" t="s">
        <v>3570</v>
      </c>
      <c r="M1074" s="49" t="s">
        <v>3728</v>
      </c>
      <c r="N1074" s="49" t="s">
        <v>3762</v>
      </c>
    </row>
    <row r="1075" spans="1:14" ht="15" customHeight="1" x14ac:dyDescent="0.25">
      <c r="A1075" s="49">
        <v>1074</v>
      </c>
      <c r="B1075" s="62">
        <v>43872.780624999999</v>
      </c>
      <c r="C1075" s="49" t="s">
        <v>256</v>
      </c>
      <c r="D1075" s="49" t="s">
        <v>1842</v>
      </c>
      <c r="E1075" s="49" t="s">
        <v>695</v>
      </c>
      <c r="F1075" s="49" t="s">
        <v>1985</v>
      </c>
      <c r="G1075" s="49" t="s">
        <v>3213</v>
      </c>
      <c r="H1075" s="49" t="e">
        <v>#VALUE!</v>
      </c>
      <c r="I1075" s="49">
        <v>0</v>
      </c>
      <c r="J1075" s="49" t="s">
        <v>254</v>
      </c>
      <c r="K1075" s="276">
        <v>43872</v>
      </c>
      <c r="L1075" s="49" t="s">
        <v>255</v>
      </c>
      <c r="M1075" s="49" t="s">
        <v>3702</v>
      </c>
      <c r="N1075" s="49" t="s">
        <v>3762</v>
      </c>
    </row>
    <row r="1076" spans="1:14" ht="15" customHeight="1" x14ac:dyDescent="0.25">
      <c r="A1076" s="49">
        <v>1075</v>
      </c>
      <c r="B1076" s="62">
        <v>43872.781238425923</v>
      </c>
      <c r="C1076" s="49" t="s">
        <v>277</v>
      </c>
      <c r="D1076" s="49" t="s">
        <v>818</v>
      </c>
      <c r="E1076" s="49" t="s">
        <v>695</v>
      </c>
      <c r="F1076" s="49" t="s">
        <v>1986</v>
      </c>
      <c r="G1076" s="49" t="s">
        <v>3214</v>
      </c>
      <c r="H1076" s="49" t="s">
        <v>3365</v>
      </c>
      <c r="I1076" s="49">
        <v>5</v>
      </c>
      <c r="J1076" s="49" t="s">
        <v>278</v>
      </c>
      <c r="K1076" s="276">
        <v>43872</v>
      </c>
      <c r="L1076" s="49" t="s">
        <v>320</v>
      </c>
      <c r="M1076" s="49" t="s">
        <v>3721</v>
      </c>
      <c r="N1076" s="49" t="s">
        <v>3762</v>
      </c>
    </row>
    <row r="1077" spans="1:14" ht="15" customHeight="1" x14ac:dyDescent="0.25">
      <c r="A1077" s="49">
        <v>1076</v>
      </c>
      <c r="B1077" s="62">
        <v>43872.78329861111</v>
      </c>
      <c r="C1077" s="49" t="s">
        <v>206</v>
      </c>
      <c r="D1077" s="49" t="s">
        <v>632</v>
      </c>
      <c r="E1077" s="49" t="s">
        <v>1932</v>
      </c>
      <c r="F1077" s="49" t="s">
        <v>1987</v>
      </c>
      <c r="G1077" s="49" t="s">
        <v>3215</v>
      </c>
      <c r="H1077" s="49" t="s">
        <v>3370</v>
      </c>
      <c r="I1077" s="49">
        <v>3</v>
      </c>
      <c r="J1077" s="49" t="s">
        <v>82</v>
      </c>
      <c r="K1077" s="276">
        <v>43872</v>
      </c>
      <c r="L1077" s="49" t="s">
        <v>276</v>
      </c>
      <c r="M1077" s="49" t="s">
        <v>3742</v>
      </c>
      <c r="N1077" s="49" t="s">
        <v>3762</v>
      </c>
    </row>
    <row r="1078" spans="1:14" ht="15" customHeight="1" x14ac:dyDescent="0.25">
      <c r="A1078" s="49">
        <v>1077</v>
      </c>
      <c r="B1078" s="62">
        <v>43872.784328703703</v>
      </c>
      <c r="C1078" s="49" t="s">
        <v>170</v>
      </c>
      <c r="D1078" s="49" t="s">
        <v>1752</v>
      </c>
      <c r="E1078" s="49" t="s">
        <v>1753</v>
      </c>
      <c r="F1078" s="49" t="s">
        <v>1988</v>
      </c>
      <c r="G1078" s="49" t="s">
        <v>3216</v>
      </c>
      <c r="H1078" s="49" t="s">
        <v>3469</v>
      </c>
      <c r="I1078" s="49">
        <v>7.5</v>
      </c>
      <c r="J1078" s="49" t="s">
        <v>82</v>
      </c>
      <c r="K1078" s="276">
        <v>43872</v>
      </c>
      <c r="L1078" s="49" t="s">
        <v>3561</v>
      </c>
      <c r="M1078" s="49" t="s">
        <v>3711</v>
      </c>
      <c r="N1078" s="49" t="s">
        <v>3762</v>
      </c>
    </row>
    <row r="1079" spans="1:14" ht="15" customHeight="1" x14ac:dyDescent="0.25">
      <c r="A1079" s="49">
        <v>1078</v>
      </c>
      <c r="B1079" s="62">
        <v>43872.784872685188</v>
      </c>
      <c r="C1079" s="49" t="s">
        <v>288</v>
      </c>
      <c r="D1079" s="49" t="s">
        <v>1853</v>
      </c>
      <c r="E1079" s="49" t="s">
        <v>731</v>
      </c>
      <c r="F1079" s="49" t="s">
        <v>1977</v>
      </c>
      <c r="G1079" s="49" t="s">
        <v>3217</v>
      </c>
      <c r="H1079" s="49" t="e">
        <v>#VALUE!</v>
      </c>
      <c r="I1079" s="49">
        <v>0</v>
      </c>
      <c r="J1079" s="49" t="s">
        <v>278</v>
      </c>
      <c r="K1079" s="276">
        <v>43872</v>
      </c>
      <c r="L1079" s="49" t="s">
        <v>255</v>
      </c>
      <c r="M1079" s="49" t="s">
        <v>3722</v>
      </c>
      <c r="N1079" s="49" t="s">
        <v>3762</v>
      </c>
    </row>
    <row r="1080" spans="1:14" ht="15" customHeight="1" x14ac:dyDescent="0.25">
      <c r="A1080" s="49">
        <v>1079</v>
      </c>
      <c r="B1080" s="62">
        <v>43872.7893287037</v>
      </c>
      <c r="C1080" s="49" t="s">
        <v>285</v>
      </c>
      <c r="D1080" s="49" t="s">
        <v>618</v>
      </c>
      <c r="E1080" s="49" t="s">
        <v>695</v>
      </c>
      <c r="F1080" s="49" t="s">
        <v>1989</v>
      </c>
      <c r="G1080" s="49" t="s">
        <v>3218</v>
      </c>
      <c r="H1080" s="49" t="s">
        <v>3468</v>
      </c>
      <c r="I1080" s="49">
        <v>2.5</v>
      </c>
      <c r="J1080" s="49" t="s">
        <v>278</v>
      </c>
      <c r="K1080" s="276">
        <v>43872</v>
      </c>
      <c r="L1080" s="49" t="s">
        <v>286</v>
      </c>
      <c r="M1080" s="49" t="s">
        <v>3714</v>
      </c>
      <c r="N1080" s="49" t="s">
        <v>3762</v>
      </c>
    </row>
    <row r="1081" spans="1:14" ht="15" customHeight="1" x14ac:dyDescent="0.25">
      <c r="A1081" s="49">
        <v>1080</v>
      </c>
      <c r="B1081" s="62">
        <v>43872.789988425924</v>
      </c>
      <c r="C1081" s="49" t="s">
        <v>178</v>
      </c>
      <c r="D1081" s="49" t="s">
        <v>1895</v>
      </c>
      <c r="E1081" s="49" t="s">
        <v>695</v>
      </c>
      <c r="F1081" s="49" t="s">
        <v>1990</v>
      </c>
      <c r="G1081" s="49" t="s">
        <v>3219</v>
      </c>
      <c r="H1081" s="49" t="s">
        <v>3483</v>
      </c>
      <c r="I1081" s="49">
        <v>5</v>
      </c>
      <c r="J1081" s="49" t="s">
        <v>82</v>
      </c>
      <c r="K1081" s="276">
        <v>43872</v>
      </c>
      <c r="L1081" s="49" t="s">
        <v>3574</v>
      </c>
      <c r="M1081" s="49" t="s">
        <v>3730</v>
      </c>
      <c r="N1081" s="49" t="s">
        <v>3762</v>
      </c>
    </row>
    <row r="1082" spans="1:14" ht="15" customHeight="1" x14ac:dyDescent="0.25">
      <c r="A1082" s="49">
        <v>1081</v>
      </c>
      <c r="B1082" s="62">
        <v>43872.793969907405</v>
      </c>
      <c r="C1082" s="49" t="s">
        <v>295</v>
      </c>
      <c r="D1082" s="49" t="s">
        <v>1904</v>
      </c>
      <c r="E1082" s="49" t="s">
        <v>1992</v>
      </c>
      <c r="F1082" s="49" t="s">
        <v>1993</v>
      </c>
      <c r="G1082" s="49" t="s">
        <v>3220</v>
      </c>
      <c r="H1082" s="49" t="e">
        <v>#VALUE!</v>
      </c>
      <c r="I1082" s="49">
        <v>0</v>
      </c>
      <c r="J1082" s="49" t="s">
        <v>278</v>
      </c>
      <c r="K1082" s="276">
        <v>43872</v>
      </c>
      <c r="L1082" s="49" t="s">
        <v>255</v>
      </c>
      <c r="M1082" s="49" t="s">
        <v>255</v>
      </c>
      <c r="N1082" s="49" t="s">
        <v>3762</v>
      </c>
    </row>
    <row r="1083" spans="1:14" ht="15" customHeight="1" x14ac:dyDescent="0.25">
      <c r="A1083" s="49">
        <v>1082</v>
      </c>
      <c r="B1083" s="62">
        <v>43872.795023148145</v>
      </c>
      <c r="C1083" s="49" t="s">
        <v>166</v>
      </c>
      <c r="D1083" s="49" t="s">
        <v>796</v>
      </c>
      <c r="E1083" s="49" t="s">
        <v>695</v>
      </c>
      <c r="F1083" s="49" t="s">
        <v>1962</v>
      </c>
      <c r="G1083" s="49" t="s">
        <v>3221</v>
      </c>
      <c r="H1083" s="49" t="s">
        <v>3464</v>
      </c>
      <c r="I1083" s="49">
        <v>1</v>
      </c>
      <c r="J1083" s="49" t="s">
        <v>82</v>
      </c>
      <c r="K1083" s="276">
        <v>43872</v>
      </c>
      <c r="L1083" s="49" t="s">
        <v>3558</v>
      </c>
      <c r="M1083" s="49" t="s">
        <v>3732</v>
      </c>
      <c r="N1083" s="49" t="s">
        <v>3762</v>
      </c>
    </row>
    <row r="1084" spans="1:14" ht="15" customHeight="1" x14ac:dyDescent="0.25">
      <c r="A1084" s="49">
        <v>1083</v>
      </c>
      <c r="B1084" s="62">
        <v>43872.794930555552</v>
      </c>
      <c r="C1084" s="49" t="s">
        <v>160</v>
      </c>
      <c r="D1084" s="49" t="s">
        <v>598</v>
      </c>
      <c r="E1084" s="49" t="s">
        <v>1966</v>
      </c>
      <c r="F1084" s="49" t="s">
        <v>1994</v>
      </c>
      <c r="G1084" s="49" t="s">
        <v>3222</v>
      </c>
      <c r="H1084" s="49" t="s">
        <v>3378</v>
      </c>
      <c r="I1084" s="49">
        <v>6.5</v>
      </c>
      <c r="J1084" s="49" t="s">
        <v>82</v>
      </c>
      <c r="K1084" s="276">
        <v>43872</v>
      </c>
      <c r="L1084" s="49" t="s">
        <v>608</v>
      </c>
      <c r="M1084" s="49" t="s">
        <v>3743</v>
      </c>
      <c r="N1084" s="49" t="s">
        <v>3762</v>
      </c>
    </row>
    <row r="1085" spans="1:14" ht="15" customHeight="1" x14ac:dyDescent="0.25">
      <c r="A1085" s="49">
        <v>1084</v>
      </c>
      <c r="B1085" s="62">
        <v>43872.798136574071</v>
      </c>
      <c r="C1085" s="49" t="s">
        <v>163</v>
      </c>
      <c r="D1085" s="49" t="s">
        <v>687</v>
      </c>
      <c r="E1085" s="49" t="s">
        <v>1978</v>
      </c>
      <c r="F1085" s="49" t="s">
        <v>1995</v>
      </c>
      <c r="G1085" s="49" t="s">
        <v>3223</v>
      </c>
      <c r="H1085" s="49" t="s">
        <v>3459</v>
      </c>
      <c r="I1085" s="49">
        <v>2</v>
      </c>
      <c r="J1085" s="49" t="s">
        <v>82</v>
      </c>
      <c r="K1085" s="276">
        <v>43872</v>
      </c>
      <c r="L1085" s="49" t="s">
        <v>3553</v>
      </c>
      <c r="M1085" s="49" t="s">
        <v>3701</v>
      </c>
      <c r="N1085" s="49" t="s">
        <v>3762</v>
      </c>
    </row>
    <row r="1086" spans="1:14" ht="15" customHeight="1" x14ac:dyDescent="0.25">
      <c r="A1086" s="49">
        <v>1085</v>
      </c>
      <c r="B1086" s="62">
        <v>43872.804050925923</v>
      </c>
      <c r="C1086" s="49" t="s">
        <v>210</v>
      </c>
      <c r="D1086" s="49" t="s">
        <v>640</v>
      </c>
      <c r="E1086" s="49" t="s">
        <v>695</v>
      </c>
      <c r="F1086" s="49" t="s">
        <v>1924</v>
      </c>
      <c r="G1086" s="49" t="s">
        <v>3224</v>
      </c>
      <c r="H1086" s="49" t="s">
        <v>3470</v>
      </c>
      <c r="I1086" s="49">
        <v>7.5</v>
      </c>
      <c r="J1086" s="49" t="s">
        <v>82</v>
      </c>
      <c r="K1086" s="276">
        <v>43872</v>
      </c>
      <c r="L1086" s="49" t="s">
        <v>3562</v>
      </c>
      <c r="M1086" s="49" t="s">
        <v>3710</v>
      </c>
      <c r="N1086" s="49" t="s">
        <v>3762</v>
      </c>
    </row>
    <row r="1087" spans="1:14" ht="15" customHeight="1" x14ac:dyDescent="0.25">
      <c r="A1087" s="49">
        <v>1086</v>
      </c>
      <c r="B1087" s="62">
        <v>43872.809421296297</v>
      </c>
      <c r="C1087" s="49" t="s">
        <v>133</v>
      </c>
      <c r="D1087" s="49" t="s">
        <v>1615</v>
      </c>
      <c r="E1087" s="49" t="s">
        <v>1996</v>
      </c>
      <c r="F1087" s="49" t="s">
        <v>1997</v>
      </c>
      <c r="G1087" s="49" t="s">
        <v>3225</v>
      </c>
      <c r="H1087" s="49" t="s">
        <v>3453</v>
      </c>
      <c r="I1087" s="49">
        <v>8</v>
      </c>
      <c r="J1087" s="49" t="s">
        <v>82</v>
      </c>
      <c r="K1087" s="276">
        <v>43872</v>
      </c>
      <c r="L1087" s="49" t="s">
        <v>3547</v>
      </c>
      <c r="M1087" s="49" t="s">
        <v>3691</v>
      </c>
      <c r="N1087" s="49" t="s">
        <v>3762</v>
      </c>
    </row>
    <row r="1088" spans="1:14" ht="15" customHeight="1" x14ac:dyDescent="0.25">
      <c r="A1088" s="49">
        <v>1087</v>
      </c>
      <c r="B1088" s="62">
        <v>43872.811608796299</v>
      </c>
      <c r="C1088" s="49" t="s">
        <v>187</v>
      </c>
      <c r="D1088" s="49" t="s">
        <v>1755</v>
      </c>
      <c r="E1088" s="49" t="s">
        <v>817</v>
      </c>
      <c r="F1088" s="49" t="s">
        <v>1998</v>
      </c>
      <c r="G1088" s="49" t="s">
        <v>3226</v>
      </c>
      <c r="H1088" s="49" t="s">
        <v>3465</v>
      </c>
      <c r="I1088" s="49">
        <v>4.5</v>
      </c>
      <c r="J1088" s="49" t="s">
        <v>82</v>
      </c>
      <c r="K1088" s="276">
        <v>43872</v>
      </c>
      <c r="L1088" s="49" t="s">
        <v>3559</v>
      </c>
      <c r="M1088" s="49" t="s">
        <v>3712</v>
      </c>
      <c r="N1088" s="49" t="s">
        <v>3762</v>
      </c>
    </row>
    <row r="1089" spans="1:14" ht="15" customHeight="1" x14ac:dyDescent="0.25">
      <c r="A1089" s="49">
        <v>1088</v>
      </c>
      <c r="B1089" s="62">
        <v>43872.812395833331</v>
      </c>
      <c r="C1089" s="49" t="s">
        <v>22</v>
      </c>
      <c r="D1089" s="49" t="s">
        <v>629</v>
      </c>
      <c r="E1089" s="49" t="s">
        <v>695</v>
      </c>
      <c r="F1089" s="49" t="s">
        <v>1999</v>
      </c>
      <c r="G1089" s="49" t="s">
        <v>3227</v>
      </c>
      <c r="H1089" s="49" t="s">
        <v>3463</v>
      </c>
      <c r="I1089" s="49">
        <v>8.5</v>
      </c>
      <c r="J1089" s="49" t="s">
        <v>82</v>
      </c>
      <c r="K1089" s="276">
        <v>43872</v>
      </c>
      <c r="L1089" s="49" t="s">
        <v>3557</v>
      </c>
      <c r="M1089" s="49" t="s">
        <v>3706</v>
      </c>
      <c r="N1089" s="49" t="s">
        <v>3762</v>
      </c>
    </row>
    <row r="1090" spans="1:14" ht="15" customHeight="1" x14ac:dyDescent="0.25">
      <c r="A1090" s="49">
        <v>1089</v>
      </c>
      <c r="B1090" s="62">
        <v>43872.813958333332</v>
      </c>
      <c r="C1090" s="49" t="s">
        <v>200</v>
      </c>
      <c r="D1090" s="49" t="s">
        <v>635</v>
      </c>
      <c r="E1090" s="49" t="s">
        <v>695</v>
      </c>
      <c r="F1090" s="49" t="s">
        <v>2000</v>
      </c>
      <c r="G1090" s="49" t="s">
        <v>3228</v>
      </c>
      <c r="H1090" s="49" t="s">
        <v>3466</v>
      </c>
      <c r="I1090" s="49">
        <v>8.5</v>
      </c>
      <c r="J1090" s="49" t="s">
        <v>82</v>
      </c>
      <c r="K1090" s="276">
        <v>43872</v>
      </c>
      <c r="L1090" s="49" t="s">
        <v>3560</v>
      </c>
      <c r="M1090" s="49" t="s">
        <v>3715</v>
      </c>
      <c r="N1090" s="49" t="s">
        <v>3762</v>
      </c>
    </row>
    <row r="1091" spans="1:14" ht="15" customHeight="1" x14ac:dyDescent="0.25">
      <c r="A1091" s="49">
        <v>1090</v>
      </c>
      <c r="B1091" s="62">
        <v>43872.816250000003</v>
      </c>
      <c r="C1091" s="49" t="s">
        <v>277</v>
      </c>
      <c r="D1091" s="49" t="s">
        <v>1973</v>
      </c>
      <c r="E1091" s="49" t="s">
        <v>695</v>
      </c>
      <c r="F1091" s="49" t="s">
        <v>2001</v>
      </c>
      <c r="G1091" s="49" t="s">
        <v>3229</v>
      </c>
      <c r="H1091" s="49" t="e">
        <v>#VALUE!</v>
      </c>
      <c r="I1091" s="49">
        <v>0</v>
      </c>
      <c r="J1091" s="49" t="s">
        <v>278</v>
      </c>
      <c r="K1091" s="276">
        <v>43872</v>
      </c>
      <c r="L1091" s="49" t="s">
        <v>255</v>
      </c>
      <c r="M1091" s="49" t="s">
        <v>3744</v>
      </c>
      <c r="N1091" s="49" t="s">
        <v>3762</v>
      </c>
    </row>
    <row r="1092" spans="1:14" ht="15" customHeight="1" x14ac:dyDescent="0.25">
      <c r="A1092" s="49">
        <v>1091</v>
      </c>
      <c r="B1092" s="62">
        <v>43872.81759259259</v>
      </c>
      <c r="C1092" s="49" t="s">
        <v>285</v>
      </c>
      <c r="D1092" s="49" t="s">
        <v>618</v>
      </c>
      <c r="E1092" s="49" t="s">
        <v>1953</v>
      </c>
      <c r="F1092" s="49" t="s">
        <v>1989</v>
      </c>
      <c r="G1092" s="49" t="s">
        <v>3230</v>
      </c>
      <c r="H1092" s="49" t="e">
        <v>#VALUE!</v>
      </c>
      <c r="I1092" s="49">
        <v>0</v>
      </c>
      <c r="J1092" s="49" t="s">
        <v>278</v>
      </c>
      <c r="K1092" s="276">
        <v>43872</v>
      </c>
      <c r="L1092" s="49" t="s">
        <v>255</v>
      </c>
      <c r="M1092" s="49" t="s">
        <v>3714</v>
      </c>
      <c r="N1092" s="49" t="s">
        <v>3762</v>
      </c>
    </row>
    <row r="1093" spans="1:14" ht="15" customHeight="1" x14ac:dyDescent="0.25">
      <c r="A1093" s="49">
        <v>1092</v>
      </c>
      <c r="B1093" s="62">
        <v>43872.819363425922</v>
      </c>
      <c r="C1093" s="49" t="s">
        <v>295</v>
      </c>
      <c r="D1093" s="49" t="s">
        <v>1488</v>
      </c>
      <c r="E1093" s="49" t="s">
        <v>2002</v>
      </c>
      <c r="F1093" s="49" t="s">
        <v>1995</v>
      </c>
      <c r="G1093" s="49" t="s">
        <v>3231</v>
      </c>
      <c r="H1093" s="49" t="e">
        <v>#VALUE!</v>
      </c>
      <c r="I1093" s="49">
        <v>0</v>
      </c>
      <c r="J1093" s="49" t="s">
        <v>278</v>
      </c>
      <c r="K1093" s="276">
        <v>43872</v>
      </c>
      <c r="L1093" s="49" t="s">
        <v>255</v>
      </c>
      <c r="M1093" s="49" t="s">
        <v>3701</v>
      </c>
      <c r="N1093" s="49" t="s">
        <v>3762</v>
      </c>
    </row>
    <row r="1094" spans="1:14" ht="15" customHeight="1" x14ac:dyDescent="0.25">
      <c r="A1094" s="49">
        <v>1093</v>
      </c>
      <c r="B1094" s="62">
        <v>43872.819745370369</v>
      </c>
      <c r="C1094" s="49" t="s">
        <v>196</v>
      </c>
      <c r="D1094" s="49" t="s">
        <v>1234</v>
      </c>
      <c r="E1094" s="49" t="s">
        <v>2003</v>
      </c>
      <c r="F1094" s="49" t="s">
        <v>2004</v>
      </c>
      <c r="G1094" s="49" t="s">
        <v>3232</v>
      </c>
      <c r="H1094" s="49" t="s">
        <v>3423</v>
      </c>
      <c r="I1094" s="49">
        <v>14</v>
      </c>
      <c r="J1094" s="49" t="s">
        <v>82</v>
      </c>
      <c r="K1094" s="276">
        <v>43872</v>
      </c>
      <c r="L1094" s="49" t="s">
        <v>237</v>
      </c>
      <c r="M1094" s="49" t="s">
        <v>3657</v>
      </c>
      <c r="N1094" s="49" t="s">
        <v>3762</v>
      </c>
    </row>
    <row r="1095" spans="1:14" ht="15" customHeight="1" x14ac:dyDescent="0.25">
      <c r="A1095" s="49">
        <v>1094</v>
      </c>
      <c r="B1095" s="62">
        <v>43872.82267361111</v>
      </c>
      <c r="C1095" s="49" t="s">
        <v>257</v>
      </c>
      <c r="D1095" s="49" t="s">
        <v>2005</v>
      </c>
      <c r="E1095" s="49" t="s">
        <v>695</v>
      </c>
      <c r="F1095" s="49" t="s">
        <v>2006</v>
      </c>
      <c r="G1095" s="49" t="s">
        <v>3233</v>
      </c>
      <c r="H1095" s="49" t="e">
        <v>#VALUE!</v>
      </c>
      <c r="I1095" s="49">
        <v>0</v>
      </c>
      <c r="J1095" s="49" t="s">
        <v>254</v>
      </c>
      <c r="K1095" s="276">
        <v>43872</v>
      </c>
      <c r="L1095" s="49" t="s">
        <v>255</v>
      </c>
      <c r="M1095" s="49" t="s">
        <v>3646</v>
      </c>
      <c r="N1095" s="49" t="s">
        <v>3762</v>
      </c>
    </row>
    <row r="1096" spans="1:14" ht="15" customHeight="1" x14ac:dyDescent="0.25">
      <c r="A1096" s="49">
        <v>1095</v>
      </c>
      <c r="B1096" s="62">
        <v>43872.826469907406</v>
      </c>
      <c r="C1096" s="49" t="s">
        <v>165</v>
      </c>
      <c r="D1096" s="49" t="s">
        <v>686</v>
      </c>
      <c r="E1096" s="49" t="s">
        <v>761</v>
      </c>
      <c r="F1096" s="49" t="s">
        <v>2007</v>
      </c>
      <c r="G1096" s="49" t="s">
        <v>3234</v>
      </c>
      <c r="H1096" s="49" t="s">
        <v>3420</v>
      </c>
      <c r="I1096" s="49">
        <v>10</v>
      </c>
      <c r="J1096" s="49" t="s">
        <v>82</v>
      </c>
      <c r="K1096" s="276">
        <v>43872</v>
      </c>
      <c r="L1096" s="49" t="s">
        <v>3526</v>
      </c>
      <c r="M1096" s="49" t="s">
        <v>3672</v>
      </c>
      <c r="N1096" s="49" t="s">
        <v>3762</v>
      </c>
    </row>
    <row r="1097" spans="1:14" ht="15" customHeight="1" x14ac:dyDescent="0.25">
      <c r="A1097" s="49">
        <v>1096</v>
      </c>
      <c r="B1097" s="62">
        <v>43872.826874999999</v>
      </c>
      <c r="C1097" s="49" t="s">
        <v>134</v>
      </c>
      <c r="D1097" s="49" t="s">
        <v>1886</v>
      </c>
      <c r="E1097" s="49" t="s">
        <v>1991</v>
      </c>
      <c r="F1097" s="49" t="s">
        <v>2008</v>
      </c>
      <c r="G1097" s="49" t="s">
        <v>3235</v>
      </c>
      <c r="H1097" s="49" t="e">
        <v>#VALUE!</v>
      </c>
      <c r="I1097" s="49">
        <v>0</v>
      </c>
      <c r="J1097" s="49" t="s">
        <v>82</v>
      </c>
      <c r="K1097" s="276">
        <v>43872</v>
      </c>
      <c r="L1097" s="49" t="s">
        <v>255</v>
      </c>
      <c r="M1097" s="49" t="s">
        <v>3731</v>
      </c>
      <c r="N1097" s="49" t="s">
        <v>3762</v>
      </c>
    </row>
    <row r="1098" spans="1:14" ht="15" customHeight="1" x14ac:dyDescent="0.25">
      <c r="A1098" s="49">
        <v>1097</v>
      </c>
      <c r="B1098" s="62">
        <v>43872.830462962964</v>
      </c>
      <c r="C1098" s="49" t="s">
        <v>262</v>
      </c>
      <c r="D1098" s="49" t="s">
        <v>1544</v>
      </c>
      <c r="E1098" s="49" t="s">
        <v>695</v>
      </c>
      <c r="F1098" s="49" t="s">
        <v>1889</v>
      </c>
      <c r="G1098" s="49" t="s">
        <v>3236</v>
      </c>
      <c r="H1098" s="49" t="s">
        <v>3462</v>
      </c>
      <c r="I1098" s="49">
        <v>2</v>
      </c>
      <c r="J1098" s="49" t="s">
        <v>254</v>
      </c>
      <c r="K1098" s="276">
        <v>43872</v>
      </c>
      <c r="L1098" s="49" t="s">
        <v>3556</v>
      </c>
      <c r="M1098" s="49" t="s">
        <v>3696</v>
      </c>
      <c r="N1098" s="49" t="s">
        <v>3762</v>
      </c>
    </row>
    <row r="1099" spans="1:14" ht="15" customHeight="1" x14ac:dyDescent="0.25">
      <c r="A1099" s="49">
        <v>1098</v>
      </c>
      <c r="B1099" s="62">
        <v>43872.830138888887</v>
      </c>
      <c r="C1099" s="49" t="s">
        <v>284</v>
      </c>
      <c r="D1099" s="49" t="s">
        <v>1945</v>
      </c>
      <c r="E1099" s="49" t="s">
        <v>695</v>
      </c>
      <c r="F1099" s="49" t="s">
        <v>2009</v>
      </c>
      <c r="G1099" s="49" t="s">
        <v>3237</v>
      </c>
      <c r="H1099" s="49" t="s">
        <v>3448</v>
      </c>
      <c r="I1099" s="49">
        <v>2.5</v>
      </c>
      <c r="J1099" s="49" t="s">
        <v>278</v>
      </c>
      <c r="K1099" s="276">
        <v>43872</v>
      </c>
      <c r="L1099" s="49" t="s">
        <v>3543</v>
      </c>
      <c r="M1099" s="49" t="s">
        <v>3737</v>
      </c>
      <c r="N1099" s="49" t="s">
        <v>3762</v>
      </c>
    </row>
    <row r="1100" spans="1:14" ht="15" customHeight="1" x14ac:dyDescent="0.25">
      <c r="A1100" s="49">
        <v>1099</v>
      </c>
      <c r="B1100" s="62">
        <v>43872.834479166668</v>
      </c>
      <c r="C1100" s="49" t="s">
        <v>262</v>
      </c>
      <c r="D1100" s="49" t="s">
        <v>1544</v>
      </c>
      <c r="E1100" s="49" t="s">
        <v>695</v>
      </c>
      <c r="F1100" s="49" t="s">
        <v>1889</v>
      </c>
      <c r="G1100" s="49" t="s">
        <v>3238</v>
      </c>
      <c r="H1100" s="49" t="e">
        <v>#VALUE!</v>
      </c>
      <c r="I1100" s="49">
        <v>0</v>
      </c>
      <c r="J1100" s="49" t="s">
        <v>254</v>
      </c>
      <c r="K1100" s="276">
        <v>43872</v>
      </c>
      <c r="L1100" s="49" t="s">
        <v>255</v>
      </c>
      <c r="M1100" s="49" t="s">
        <v>3696</v>
      </c>
      <c r="N1100" s="49" t="s">
        <v>3762</v>
      </c>
    </row>
    <row r="1101" spans="1:14" ht="15" customHeight="1" x14ac:dyDescent="0.25">
      <c r="A1101" s="49">
        <v>1100</v>
      </c>
      <c r="B1101" s="62">
        <v>43872.836192129631</v>
      </c>
      <c r="C1101" s="49" t="s">
        <v>134</v>
      </c>
      <c r="D1101" s="49" t="s">
        <v>1886</v>
      </c>
      <c r="E1101" s="49" t="s">
        <v>2010</v>
      </c>
      <c r="F1101" s="49" t="s">
        <v>2008</v>
      </c>
      <c r="G1101" s="49" t="s">
        <v>3239</v>
      </c>
      <c r="H1101" s="49" t="s">
        <v>3429</v>
      </c>
      <c r="I1101" s="49">
        <v>11</v>
      </c>
      <c r="J1101" s="49" t="s">
        <v>82</v>
      </c>
      <c r="K1101" s="276">
        <v>43872</v>
      </c>
      <c r="L1101" s="49" t="s">
        <v>3531</v>
      </c>
      <c r="M1101" s="49" t="s">
        <v>3731</v>
      </c>
      <c r="N1101" s="49" t="s">
        <v>3762</v>
      </c>
    </row>
    <row r="1102" spans="1:14" ht="15" customHeight="1" x14ac:dyDescent="0.25">
      <c r="A1102" s="49">
        <v>1101</v>
      </c>
      <c r="B1102" s="62">
        <v>43872.838414351849</v>
      </c>
      <c r="C1102" s="49" t="s">
        <v>263</v>
      </c>
      <c r="D1102" s="49" t="s">
        <v>730</v>
      </c>
      <c r="E1102" s="49" t="s">
        <v>2012</v>
      </c>
      <c r="F1102" s="49" t="s">
        <v>732</v>
      </c>
      <c r="G1102" s="49" t="s">
        <v>3240</v>
      </c>
      <c r="H1102" s="49" t="e">
        <v>#VALUE!</v>
      </c>
      <c r="I1102" s="49">
        <v>0</v>
      </c>
      <c r="J1102" s="49" t="s">
        <v>254</v>
      </c>
      <c r="K1102" s="276">
        <v>43872</v>
      </c>
      <c r="L1102" s="49" t="s">
        <v>255</v>
      </c>
      <c r="M1102" s="49" t="s">
        <v>335</v>
      </c>
      <c r="N1102" s="49" t="s">
        <v>3762</v>
      </c>
    </row>
    <row r="1103" spans="1:14" ht="15" customHeight="1" x14ac:dyDescent="0.25">
      <c r="A1103" s="49">
        <v>1102</v>
      </c>
      <c r="B1103" s="62">
        <v>43872.844884259262</v>
      </c>
      <c r="C1103" s="49" t="s">
        <v>296</v>
      </c>
      <c r="D1103" s="49" t="s">
        <v>1749</v>
      </c>
      <c r="E1103" s="49" t="s">
        <v>695</v>
      </c>
      <c r="F1103" s="49" t="s">
        <v>1862</v>
      </c>
      <c r="G1103" s="49" t="s">
        <v>3241</v>
      </c>
      <c r="H1103" s="49" t="e">
        <v>#VALUE!</v>
      </c>
      <c r="I1103" s="49">
        <v>0</v>
      </c>
      <c r="J1103" s="49" t="s">
        <v>254</v>
      </c>
      <c r="K1103" s="276">
        <v>43872</v>
      </c>
      <c r="L1103" s="49" t="s">
        <v>255</v>
      </c>
      <c r="M1103" s="49" t="s">
        <v>3708</v>
      </c>
      <c r="N1103" s="49" t="s">
        <v>3762</v>
      </c>
    </row>
    <row r="1104" spans="1:14" ht="15" customHeight="1" x14ac:dyDescent="0.25">
      <c r="A1104" s="49">
        <v>1103</v>
      </c>
      <c r="B1104" s="62">
        <v>43872.85261574074</v>
      </c>
      <c r="C1104" s="49" t="s">
        <v>262</v>
      </c>
      <c r="D1104" s="49" t="s">
        <v>1544</v>
      </c>
      <c r="E1104" s="49" t="s">
        <v>695</v>
      </c>
      <c r="F1104" s="49" t="s">
        <v>1889</v>
      </c>
      <c r="G1104" s="49" t="s">
        <v>3242</v>
      </c>
      <c r="H1104" s="49" t="e">
        <v>#VALUE!</v>
      </c>
      <c r="I1104" s="49">
        <v>0</v>
      </c>
      <c r="J1104" s="49" t="s">
        <v>254</v>
      </c>
      <c r="K1104" s="276">
        <v>43872</v>
      </c>
      <c r="L1104" s="49" t="s">
        <v>255</v>
      </c>
      <c r="M1104" s="49" t="s">
        <v>3696</v>
      </c>
      <c r="N1104" s="49" t="s">
        <v>3762</v>
      </c>
    </row>
    <row r="1105" spans="1:14" ht="15" customHeight="1" x14ac:dyDescent="0.25">
      <c r="A1105" s="49">
        <v>1104</v>
      </c>
      <c r="B1105" s="62">
        <v>43872.852511574078</v>
      </c>
      <c r="C1105" s="49" t="s">
        <v>330</v>
      </c>
      <c r="D1105" s="49" t="s">
        <v>1798</v>
      </c>
      <c r="E1105" s="49" t="s">
        <v>695</v>
      </c>
      <c r="F1105" s="49" t="s">
        <v>2013</v>
      </c>
      <c r="G1105" s="49" t="s">
        <v>3243</v>
      </c>
      <c r="H1105" s="49" t="s">
        <v>3471</v>
      </c>
      <c r="I1105" s="49">
        <v>4</v>
      </c>
      <c r="J1105" s="49" t="s">
        <v>278</v>
      </c>
      <c r="K1105" s="276">
        <v>43872</v>
      </c>
      <c r="L1105" s="49" t="s">
        <v>3563</v>
      </c>
      <c r="M1105" s="49" t="s">
        <v>3718</v>
      </c>
      <c r="N1105" s="49" t="s">
        <v>3762</v>
      </c>
    </row>
    <row r="1106" spans="1:14" ht="15" customHeight="1" x14ac:dyDescent="0.25">
      <c r="A1106" s="49">
        <v>1105</v>
      </c>
      <c r="B1106" s="62">
        <v>43872.875567129631</v>
      </c>
      <c r="C1106" s="49" t="s">
        <v>256</v>
      </c>
      <c r="D1106" s="49" t="s">
        <v>1842</v>
      </c>
      <c r="E1106" s="49" t="s">
        <v>695</v>
      </c>
      <c r="F1106" s="49" t="s">
        <v>1985</v>
      </c>
      <c r="G1106" s="49" t="s">
        <v>3244</v>
      </c>
      <c r="H1106" s="49" t="e">
        <v>#VALUE!</v>
      </c>
      <c r="I1106" s="49">
        <v>0</v>
      </c>
      <c r="J1106" s="49" t="s">
        <v>254</v>
      </c>
      <c r="K1106" s="276">
        <v>43872</v>
      </c>
      <c r="L1106" s="49" t="s">
        <v>255</v>
      </c>
      <c r="M1106" s="49" t="s">
        <v>3702</v>
      </c>
      <c r="N1106" s="49" t="s">
        <v>3762</v>
      </c>
    </row>
    <row r="1107" spans="1:14" ht="15" customHeight="1" x14ac:dyDescent="0.25">
      <c r="A1107" s="49">
        <v>1106</v>
      </c>
      <c r="B1107" s="62">
        <v>43872.886655092596</v>
      </c>
      <c r="C1107" s="49" t="s">
        <v>281</v>
      </c>
      <c r="D1107" s="49" t="s">
        <v>644</v>
      </c>
      <c r="E1107" s="49" t="s">
        <v>2015</v>
      </c>
      <c r="F1107" s="49" t="s">
        <v>3245</v>
      </c>
      <c r="G1107" s="49" t="s">
        <v>3246</v>
      </c>
      <c r="H1107" s="49" t="s">
        <v>3436</v>
      </c>
      <c r="I1107" s="49">
        <v>5</v>
      </c>
      <c r="J1107" s="49" t="s">
        <v>278</v>
      </c>
      <c r="K1107" s="276">
        <v>43872</v>
      </c>
      <c r="L1107" s="49" t="s">
        <v>324</v>
      </c>
      <c r="M1107" s="49" t="s">
        <v>3685</v>
      </c>
      <c r="N1107" s="49" t="s">
        <v>3762</v>
      </c>
    </row>
    <row r="1108" spans="1:14" ht="15" customHeight="1" x14ac:dyDescent="0.25">
      <c r="A1108" s="49">
        <v>1107</v>
      </c>
      <c r="B1108" s="62">
        <v>43872.887928240743</v>
      </c>
      <c r="C1108" s="49" t="s">
        <v>277</v>
      </c>
      <c r="D1108" s="49" t="s">
        <v>2016</v>
      </c>
      <c r="E1108" s="49" t="s">
        <v>695</v>
      </c>
      <c r="F1108" s="49" t="s">
        <v>2017</v>
      </c>
      <c r="G1108" s="49" t="s">
        <v>3247</v>
      </c>
      <c r="H1108" s="49" t="s">
        <v>3484</v>
      </c>
      <c r="I1108" s="49">
        <v>4</v>
      </c>
      <c r="J1108" s="49" t="s">
        <v>278</v>
      </c>
      <c r="K1108" s="276">
        <v>43872</v>
      </c>
      <c r="L1108" s="49" t="s">
        <v>3575</v>
      </c>
      <c r="M1108" s="49" t="s">
        <v>3744</v>
      </c>
      <c r="N1108" s="49" t="s">
        <v>3762</v>
      </c>
    </row>
    <row r="1109" spans="1:14" ht="15" customHeight="1" x14ac:dyDescent="0.25">
      <c r="A1109" s="49">
        <v>1108</v>
      </c>
      <c r="B1109" s="62">
        <v>43872.890243055554</v>
      </c>
      <c r="C1109" s="49" t="s">
        <v>295</v>
      </c>
      <c r="D1109" s="49" t="s">
        <v>2014</v>
      </c>
      <c r="E1109" s="49" t="s">
        <v>1279</v>
      </c>
      <c r="F1109" s="49" t="s">
        <v>2018</v>
      </c>
      <c r="G1109" s="49" t="s">
        <v>3248</v>
      </c>
      <c r="H1109" s="49" t="e">
        <v>#VALUE!</v>
      </c>
      <c r="I1109" s="49">
        <v>0</v>
      </c>
      <c r="J1109" s="49" t="s">
        <v>278</v>
      </c>
      <c r="K1109" s="276">
        <v>43872</v>
      </c>
      <c r="L1109" s="49" t="s">
        <v>255</v>
      </c>
      <c r="M1109" s="49" t="s">
        <v>3745</v>
      </c>
      <c r="N1109" s="49" t="s">
        <v>3762</v>
      </c>
    </row>
    <row r="1110" spans="1:14" ht="15" customHeight="1" x14ac:dyDescent="0.25">
      <c r="A1110" s="49">
        <v>1109</v>
      </c>
      <c r="B1110" s="62">
        <v>43872.893090277779</v>
      </c>
      <c r="C1110" s="49" t="s">
        <v>279</v>
      </c>
      <c r="D1110" s="49" t="s">
        <v>1955</v>
      </c>
      <c r="E1110" s="49" t="s">
        <v>1956</v>
      </c>
      <c r="F1110" s="49" t="s">
        <v>2019</v>
      </c>
      <c r="G1110" s="49" t="s">
        <v>3249</v>
      </c>
      <c r="H1110" s="49" t="s">
        <v>3485</v>
      </c>
      <c r="I1110" s="49">
        <v>6</v>
      </c>
      <c r="J1110" s="49" t="s">
        <v>278</v>
      </c>
      <c r="K1110" s="276">
        <v>43872</v>
      </c>
      <c r="L1110" s="49" t="s">
        <v>3576</v>
      </c>
      <c r="M1110" s="49" t="s">
        <v>3723</v>
      </c>
      <c r="N1110" s="49" t="s">
        <v>3762</v>
      </c>
    </row>
    <row r="1111" spans="1:14" ht="15" customHeight="1" x14ac:dyDescent="0.25">
      <c r="A1111" s="49">
        <v>1110</v>
      </c>
      <c r="B1111" s="62">
        <v>43872.898252314815</v>
      </c>
      <c r="C1111" s="49" t="s">
        <v>285</v>
      </c>
      <c r="D1111" s="49" t="s">
        <v>618</v>
      </c>
      <c r="E1111" s="49" t="s">
        <v>1953</v>
      </c>
      <c r="F1111" s="49" t="s">
        <v>2020</v>
      </c>
      <c r="G1111" s="49" t="s">
        <v>3250</v>
      </c>
      <c r="H1111" s="49" t="s">
        <v>3468</v>
      </c>
      <c r="I1111" s="49">
        <v>4.5</v>
      </c>
      <c r="J1111" s="49" t="s">
        <v>278</v>
      </c>
      <c r="K1111" s="276">
        <v>43872</v>
      </c>
      <c r="L1111" s="49" t="s">
        <v>286</v>
      </c>
      <c r="M1111" s="49" t="s">
        <v>3714</v>
      </c>
      <c r="N1111" s="49" t="s">
        <v>3762</v>
      </c>
    </row>
    <row r="1112" spans="1:14" ht="15" customHeight="1" x14ac:dyDescent="0.25">
      <c r="A1112" s="49">
        <v>1111</v>
      </c>
      <c r="B1112" s="62">
        <v>43872.898136574076</v>
      </c>
      <c r="C1112" s="49" t="s">
        <v>295</v>
      </c>
      <c r="D1112" s="49" t="s">
        <v>1717</v>
      </c>
      <c r="E1112" s="49" t="s">
        <v>1439</v>
      </c>
      <c r="F1112" s="49" t="s">
        <v>1924</v>
      </c>
      <c r="G1112" s="49" t="s">
        <v>3251</v>
      </c>
      <c r="H1112" s="49" t="e">
        <v>#VALUE!</v>
      </c>
      <c r="I1112" s="49">
        <v>0</v>
      </c>
      <c r="J1112" s="49" t="s">
        <v>278</v>
      </c>
      <c r="K1112" s="276">
        <v>43872</v>
      </c>
      <c r="L1112" s="49" t="s">
        <v>255</v>
      </c>
      <c r="M1112" s="49" t="s">
        <v>3710</v>
      </c>
      <c r="N1112" s="49" t="s">
        <v>3762</v>
      </c>
    </row>
    <row r="1113" spans="1:14" ht="15" customHeight="1" x14ac:dyDescent="0.25">
      <c r="A1113" s="49">
        <v>1112</v>
      </c>
      <c r="B1113" s="62">
        <v>43872.899918981479</v>
      </c>
      <c r="C1113" s="49" t="s">
        <v>295</v>
      </c>
      <c r="D1113" s="49" t="s">
        <v>1903</v>
      </c>
      <c r="E1113" s="49" t="s">
        <v>2021</v>
      </c>
      <c r="F1113" s="49" t="s">
        <v>1943</v>
      </c>
      <c r="G1113" s="49" t="s">
        <v>3252</v>
      </c>
      <c r="H1113" s="49" t="e">
        <v>#VALUE!</v>
      </c>
      <c r="I1113" s="49">
        <v>0</v>
      </c>
      <c r="J1113" s="49" t="s">
        <v>278</v>
      </c>
      <c r="K1113" s="276">
        <v>43872</v>
      </c>
      <c r="L1113" s="49" t="s">
        <v>255</v>
      </c>
      <c r="M1113" s="49" t="s">
        <v>3735</v>
      </c>
      <c r="N1113" s="49" t="s">
        <v>3762</v>
      </c>
    </row>
    <row r="1114" spans="1:14" ht="15" customHeight="1" x14ac:dyDescent="0.25">
      <c r="A1114" s="49">
        <v>1113</v>
      </c>
      <c r="B1114" s="62">
        <v>43872.901226851849</v>
      </c>
      <c r="C1114" s="49" t="s">
        <v>295</v>
      </c>
      <c r="D1114" s="49" t="s">
        <v>1897</v>
      </c>
      <c r="E1114" s="49" t="s">
        <v>1996</v>
      </c>
      <c r="F1114" s="49" t="s">
        <v>1990</v>
      </c>
      <c r="G1114" s="49" t="s">
        <v>3253</v>
      </c>
      <c r="H1114" s="49" t="e">
        <v>#VALUE!</v>
      </c>
      <c r="I1114" s="49">
        <v>0</v>
      </c>
      <c r="J1114" s="49" t="s">
        <v>278</v>
      </c>
      <c r="K1114" s="276">
        <v>43872</v>
      </c>
      <c r="L1114" s="49" t="s">
        <v>255</v>
      </c>
      <c r="M1114" s="49" t="s">
        <v>3730</v>
      </c>
      <c r="N1114" s="49" t="s">
        <v>3762</v>
      </c>
    </row>
    <row r="1115" spans="1:14" ht="15" customHeight="1" x14ac:dyDescent="0.25">
      <c r="A1115" s="49">
        <v>1114</v>
      </c>
      <c r="B1115" s="62">
        <v>43872.905856481484</v>
      </c>
      <c r="C1115" s="49" t="s">
        <v>262</v>
      </c>
      <c r="D1115" s="49" t="s">
        <v>1544</v>
      </c>
      <c r="E1115" s="49" t="s">
        <v>695</v>
      </c>
      <c r="F1115" s="49" t="s">
        <v>1889</v>
      </c>
      <c r="G1115" s="49" t="s">
        <v>3254</v>
      </c>
      <c r="H1115" s="49" t="s">
        <v>3462</v>
      </c>
      <c r="I1115" s="49">
        <v>1</v>
      </c>
      <c r="J1115" s="49" t="s">
        <v>254</v>
      </c>
      <c r="K1115" s="276">
        <v>43872</v>
      </c>
      <c r="L1115" s="49" t="s">
        <v>3556</v>
      </c>
      <c r="M1115" s="49" t="s">
        <v>3696</v>
      </c>
      <c r="N1115" s="49" t="s">
        <v>3762</v>
      </c>
    </row>
    <row r="1116" spans="1:14" ht="15" customHeight="1" x14ac:dyDescent="0.25">
      <c r="A1116" s="49">
        <v>1115</v>
      </c>
      <c r="B1116" s="62">
        <v>43872.907939814817</v>
      </c>
      <c r="C1116" s="49" t="s">
        <v>295</v>
      </c>
      <c r="D1116" s="49" t="s">
        <v>2022</v>
      </c>
      <c r="E1116" s="49" t="s">
        <v>791</v>
      </c>
      <c r="F1116" s="49" t="s">
        <v>2023</v>
      </c>
      <c r="G1116" s="49" t="s">
        <v>3255</v>
      </c>
      <c r="H1116" s="49" t="e">
        <v>#VALUE!</v>
      </c>
      <c r="I1116" s="49">
        <v>0</v>
      </c>
      <c r="J1116" s="49" t="s">
        <v>278</v>
      </c>
      <c r="K1116" s="276">
        <v>43872</v>
      </c>
      <c r="L1116" s="49" t="s">
        <v>255</v>
      </c>
      <c r="M1116" s="49" t="s">
        <v>3746</v>
      </c>
      <c r="N1116" s="49" t="s">
        <v>3762</v>
      </c>
    </row>
    <row r="1117" spans="1:14" ht="15" customHeight="1" x14ac:dyDescent="0.25">
      <c r="A1117" s="49">
        <v>1116</v>
      </c>
      <c r="B1117" s="62">
        <v>43872.913263888891</v>
      </c>
      <c r="C1117" s="49" t="s">
        <v>295</v>
      </c>
      <c r="D1117" s="49" t="s">
        <v>2014</v>
      </c>
      <c r="E1117" s="49" t="s">
        <v>1279</v>
      </c>
      <c r="F1117" s="49" t="s">
        <v>2018</v>
      </c>
      <c r="G1117" s="49" t="s">
        <v>3256</v>
      </c>
      <c r="H1117" s="49" t="e">
        <v>#VALUE!</v>
      </c>
      <c r="I1117" s="49">
        <v>0</v>
      </c>
      <c r="J1117" s="49" t="s">
        <v>278</v>
      </c>
      <c r="K1117" s="276">
        <v>43872</v>
      </c>
      <c r="L1117" s="49" t="s">
        <v>255</v>
      </c>
      <c r="M1117" s="49" t="s">
        <v>3745</v>
      </c>
      <c r="N1117" s="49" t="s">
        <v>3762</v>
      </c>
    </row>
    <row r="1118" spans="1:14" ht="15" customHeight="1" x14ac:dyDescent="0.25">
      <c r="A1118" s="49">
        <v>1117</v>
      </c>
      <c r="B1118" s="62">
        <v>43872.954247685186</v>
      </c>
      <c r="C1118" s="49" t="s">
        <v>263</v>
      </c>
      <c r="D1118" s="49" t="s">
        <v>2024</v>
      </c>
      <c r="E1118" s="49" t="s">
        <v>695</v>
      </c>
      <c r="F1118" s="49" t="s">
        <v>2025</v>
      </c>
      <c r="G1118" s="49" t="s">
        <v>3257</v>
      </c>
      <c r="H1118" s="49" t="e">
        <v>#VALUE!</v>
      </c>
      <c r="I1118" s="49">
        <v>0</v>
      </c>
      <c r="J1118" s="49" t="s">
        <v>254</v>
      </c>
      <c r="K1118" s="276">
        <v>43872</v>
      </c>
      <c r="L1118" s="49" t="s">
        <v>255</v>
      </c>
      <c r="M1118" s="49" t="s">
        <v>3747</v>
      </c>
      <c r="N1118" s="49" t="s">
        <v>3762</v>
      </c>
    </row>
    <row r="1119" spans="1:14" ht="15" customHeight="1" x14ac:dyDescent="0.25">
      <c r="A1119" s="49">
        <v>1118</v>
      </c>
      <c r="B1119" s="62">
        <v>43872.966307870367</v>
      </c>
      <c r="C1119" s="49" t="s">
        <v>261</v>
      </c>
      <c r="D1119" s="49" t="s">
        <v>1851</v>
      </c>
      <c r="E1119" s="49" t="s">
        <v>2027</v>
      </c>
      <c r="F1119" s="49" t="s">
        <v>2026</v>
      </c>
      <c r="G1119" s="49" t="s">
        <v>3258</v>
      </c>
      <c r="H1119" s="49" t="e">
        <v>#VALUE!</v>
      </c>
      <c r="I1119" s="49">
        <v>0</v>
      </c>
      <c r="J1119" s="49" t="s">
        <v>254</v>
      </c>
      <c r="K1119" s="276">
        <v>43872</v>
      </c>
      <c r="L1119" s="49" t="s">
        <v>255</v>
      </c>
      <c r="M1119" s="49" t="s">
        <v>3723</v>
      </c>
      <c r="N1119" s="49" t="s">
        <v>3762</v>
      </c>
    </row>
    <row r="1120" spans="1:14" ht="15" customHeight="1" x14ac:dyDescent="0.25">
      <c r="A1120" s="49">
        <v>1119</v>
      </c>
      <c r="B1120" s="62">
        <v>43872.969942129632</v>
      </c>
      <c r="C1120" s="49" t="s">
        <v>296</v>
      </c>
      <c r="D1120" s="49" t="s">
        <v>730</v>
      </c>
      <c r="E1120" s="49" t="s">
        <v>695</v>
      </c>
      <c r="F1120" s="49" t="s">
        <v>2028</v>
      </c>
      <c r="G1120" s="49" t="s">
        <v>3259</v>
      </c>
      <c r="H1120" s="49" t="s">
        <v>3392</v>
      </c>
      <c r="I1120" s="49">
        <v>2.5</v>
      </c>
      <c r="J1120" s="49" t="s">
        <v>254</v>
      </c>
      <c r="K1120" s="276">
        <v>43872</v>
      </c>
      <c r="L1120" s="49" t="s">
        <v>322</v>
      </c>
      <c r="M1120" s="49" t="s">
        <v>335</v>
      </c>
      <c r="N1120" s="49" t="s">
        <v>3762</v>
      </c>
    </row>
    <row r="1121" spans="1:14" ht="15" customHeight="1" x14ac:dyDescent="0.25">
      <c r="A1121" s="49">
        <v>1120</v>
      </c>
      <c r="B1121" s="62">
        <v>43873.019513888888</v>
      </c>
      <c r="C1121" s="49" t="s">
        <v>261</v>
      </c>
      <c r="D1121" s="49" t="s">
        <v>1722</v>
      </c>
      <c r="E1121" s="49" t="s">
        <v>2029</v>
      </c>
      <c r="F1121" s="49" t="s">
        <v>1993</v>
      </c>
      <c r="G1121" s="49" t="s">
        <v>3260</v>
      </c>
      <c r="H1121" s="49" t="e">
        <v>#VALUE!</v>
      </c>
      <c r="I1121" s="49">
        <v>0</v>
      </c>
      <c r="J1121" s="49" t="s">
        <v>254</v>
      </c>
      <c r="K1121" s="276">
        <v>43872</v>
      </c>
      <c r="L1121" s="49" t="s">
        <v>255</v>
      </c>
      <c r="M1121" s="49" t="s">
        <v>255</v>
      </c>
      <c r="N1121" s="49" t="s">
        <v>3762</v>
      </c>
    </row>
    <row r="1122" spans="1:14" ht="15" customHeight="1" x14ac:dyDescent="0.25">
      <c r="A1122" s="49">
        <v>1121</v>
      </c>
      <c r="B1122" s="62">
        <v>43873.024050925924</v>
      </c>
      <c r="C1122" s="49" t="s">
        <v>256</v>
      </c>
      <c r="D1122" s="49" t="s">
        <v>1842</v>
      </c>
      <c r="E1122" s="49" t="s">
        <v>695</v>
      </c>
      <c r="F1122" s="49" t="s">
        <v>1985</v>
      </c>
      <c r="G1122" s="49" t="s">
        <v>3261</v>
      </c>
      <c r="H1122" s="49" t="s">
        <v>3476</v>
      </c>
      <c r="I1122" s="49">
        <v>4</v>
      </c>
      <c r="J1122" s="49" t="s">
        <v>254</v>
      </c>
      <c r="K1122" s="276">
        <v>43872</v>
      </c>
      <c r="L1122" s="49" t="s">
        <v>3568</v>
      </c>
      <c r="M1122" s="49" t="s">
        <v>3702</v>
      </c>
      <c r="N1122" s="49" t="s">
        <v>3762</v>
      </c>
    </row>
    <row r="1123" spans="1:14" ht="15" customHeight="1" x14ac:dyDescent="0.25">
      <c r="A1123" s="49">
        <v>1122</v>
      </c>
      <c r="B1123" s="62">
        <v>43873.025289351855</v>
      </c>
      <c r="C1123" s="49" t="s">
        <v>262</v>
      </c>
      <c r="D1123" s="49" t="s">
        <v>1544</v>
      </c>
      <c r="E1123" s="49" t="s">
        <v>695</v>
      </c>
      <c r="F1123" s="49" t="s">
        <v>1889</v>
      </c>
      <c r="G1123" s="49" t="s">
        <v>3262</v>
      </c>
      <c r="H1123" s="49" t="s">
        <v>3462</v>
      </c>
      <c r="I1123" s="49">
        <v>1.5</v>
      </c>
      <c r="J1123" s="49" t="s">
        <v>254</v>
      </c>
      <c r="K1123" s="276">
        <v>43872</v>
      </c>
      <c r="L1123" s="49" t="s">
        <v>3556</v>
      </c>
      <c r="M1123" s="49" t="s">
        <v>3696</v>
      </c>
      <c r="N1123" s="49" t="s">
        <v>3762</v>
      </c>
    </row>
    <row r="1124" spans="1:14" ht="15" customHeight="1" x14ac:dyDescent="0.25">
      <c r="A1124" s="49">
        <v>1123</v>
      </c>
      <c r="B1124" s="62">
        <v>43873.036226851851</v>
      </c>
      <c r="C1124" s="49" t="s">
        <v>256</v>
      </c>
      <c r="D1124" s="49" t="s">
        <v>1842</v>
      </c>
      <c r="E1124" s="49" t="s">
        <v>695</v>
      </c>
      <c r="F1124" s="49" t="s">
        <v>1985</v>
      </c>
      <c r="G1124" s="49" t="s">
        <v>3263</v>
      </c>
      <c r="H1124" s="49" t="e">
        <v>#VALUE!</v>
      </c>
      <c r="I1124" s="49">
        <v>0</v>
      </c>
      <c r="J1124" s="49" t="s">
        <v>254</v>
      </c>
      <c r="K1124" s="276">
        <v>43872</v>
      </c>
      <c r="L1124" s="49" t="s">
        <v>255</v>
      </c>
      <c r="M1124" s="49" t="s">
        <v>3702</v>
      </c>
      <c r="N1124" s="49" t="s">
        <v>3762</v>
      </c>
    </row>
    <row r="1125" spans="1:14" ht="15" customHeight="1" x14ac:dyDescent="0.25">
      <c r="A1125" s="49">
        <v>1124</v>
      </c>
      <c r="B1125" s="62">
        <v>43873.049733796295</v>
      </c>
      <c r="C1125" s="49" t="s">
        <v>263</v>
      </c>
      <c r="D1125" s="49" t="s">
        <v>2030</v>
      </c>
      <c r="E1125" s="49" t="s">
        <v>695</v>
      </c>
      <c r="F1125" s="49" t="s">
        <v>2031</v>
      </c>
      <c r="G1125" s="49" t="s">
        <v>3264</v>
      </c>
      <c r="H1125" s="49" t="e">
        <v>#VALUE!</v>
      </c>
      <c r="I1125" s="49">
        <v>0</v>
      </c>
      <c r="J1125" s="49" t="s">
        <v>254</v>
      </c>
      <c r="K1125" s="276">
        <v>43872</v>
      </c>
      <c r="L1125" s="49" t="s">
        <v>255</v>
      </c>
      <c r="M1125" s="49" t="s">
        <v>3748</v>
      </c>
      <c r="N1125" s="49" t="s">
        <v>3762</v>
      </c>
    </row>
    <row r="1126" spans="1:14" ht="15" customHeight="1" x14ac:dyDescent="0.25">
      <c r="A1126" s="49">
        <v>1125</v>
      </c>
      <c r="B1126" s="62">
        <v>43873.052812499998</v>
      </c>
      <c r="C1126" s="49" t="s">
        <v>262</v>
      </c>
      <c r="D1126" s="49" t="s">
        <v>1544</v>
      </c>
      <c r="E1126" s="49" t="s">
        <v>695</v>
      </c>
      <c r="F1126" s="49" t="s">
        <v>1889</v>
      </c>
      <c r="G1126" s="49" t="s">
        <v>3265</v>
      </c>
      <c r="H1126" s="49" t="e">
        <v>#VALUE!</v>
      </c>
      <c r="I1126" s="49">
        <v>0</v>
      </c>
      <c r="J1126" s="49" t="s">
        <v>254</v>
      </c>
      <c r="K1126" s="276">
        <v>43872</v>
      </c>
      <c r="L1126" s="49" t="s">
        <v>255</v>
      </c>
      <c r="M1126" s="49" t="s">
        <v>3696</v>
      </c>
      <c r="N1126" s="49" t="s">
        <v>3762</v>
      </c>
    </row>
    <row r="1127" spans="1:14" ht="15" customHeight="1" x14ac:dyDescent="0.25">
      <c r="A1127" s="49">
        <v>1126</v>
      </c>
      <c r="B1127" s="62">
        <v>43873.072638888887</v>
      </c>
      <c r="C1127" s="49" t="s">
        <v>263</v>
      </c>
      <c r="D1127" s="49" t="s">
        <v>2032</v>
      </c>
      <c r="E1127" s="49" t="s">
        <v>2021</v>
      </c>
      <c r="F1127" s="49" t="s">
        <v>2011</v>
      </c>
      <c r="G1127" s="49" t="s">
        <v>3266</v>
      </c>
      <c r="H1127" s="49" t="e">
        <v>#VALUE!</v>
      </c>
      <c r="I1127" s="49">
        <v>0</v>
      </c>
      <c r="J1127" s="49" t="s">
        <v>254</v>
      </c>
      <c r="K1127" s="276">
        <v>43872</v>
      </c>
      <c r="L1127" s="49" t="s">
        <v>255</v>
      </c>
      <c r="M1127" s="49" t="s">
        <v>3735</v>
      </c>
      <c r="N1127" s="49" t="s">
        <v>3762</v>
      </c>
    </row>
    <row r="1128" spans="1:14" ht="15" customHeight="1" x14ac:dyDescent="0.25">
      <c r="A1128" s="49">
        <v>1127</v>
      </c>
      <c r="B1128" s="62">
        <v>43873.109803240739</v>
      </c>
      <c r="C1128" s="49" t="s">
        <v>263</v>
      </c>
      <c r="D1128" s="49" t="s">
        <v>2033</v>
      </c>
      <c r="E1128" s="49" t="s">
        <v>695</v>
      </c>
      <c r="F1128" s="49" t="s">
        <v>2034</v>
      </c>
      <c r="G1128" s="49" t="s">
        <v>3267</v>
      </c>
      <c r="H1128" s="49" t="e">
        <v>#VALUE!</v>
      </c>
      <c r="I1128" s="49">
        <v>0</v>
      </c>
      <c r="J1128" s="49" t="s">
        <v>254</v>
      </c>
      <c r="K1128" s="276">
        <v>43872</v>
      </c>
      <c r="L1128" s="49" t="s">
        <v>255</v>
      </c>
      <c r="M1128" s="49" t="s">
        <v>3749</v>
      </c>
      <c r="N1128" s="49" t="s">
        <v>3762</v>
      </c>
    </row>
    <row r="1129" spans="1:14" ht="15" customHeight="1" x14ac:dyDescent="0.25">
      <c r="A1129" s="49">
        <v>1128</v>
      </c>
      <c r="B1129" s="62">
        <v>43873.115046296298</v>
      </c>
      <c r="C1129" s="49" t="s">
        <v>263</v>
      </c>
      <c r="D1129" s="49" t="s">
        <v>2035</v>
      </c>
      <c r="E1129" s="49" t="s">
        <v>695</v>
      </c>
      <c r="F1129" s="49" t="s">
        <v>1695</v>
      </c>
      <c r="G1129" s="49" t="s">
        <v>3268</v>
      </c>
      <c r="H1129" s="49" t="e">
        <v>#VALUE!</v>
      </c>
      <c r="I1129" s="49">
        <v>0</v>
      </c>
      <c r="J1129" s="49" t="s">
        <v>254</v>
      </c>
      <c r="K1129" s="276">
        <v>43872</v>
      </c>
      <c r="L1129" s="49" t="s">
        <v>255</v>
      </c>
      <c r="M1129" s="49" t="s">
        <v>3691</v>
      </c>
      <c r="N1129" s="49" t="s">
        <v>3762</v>
      </c>
    </row>
    <row r="1130" spans="1:14" ht="15" customHeight="1" x14ac:dyDescent="0.25">
      <c r="A1130" s="49">
        <v>1129</v>
      </c>
      <c r="B1130" s="62">
        <v>43873.126377314817</v>
      </c>
      <c r="C1130" s="49" t="s">
        <v>263</v>
      </c>
      <c r="D1130" s="49" t="s">
        <v>2035</v>
      </c>
      <c r="E1130" s="49" t="s">
        <v>695</v>
      </c>
      <c r="F1130" s="49" t="s">
        <v>1695</v>
      </c>
      <c r="G1130" s="49" t="s">
        <v>3269</v>
      </c>
      <c r="H1130" s="49" t="e">
        <v>#VALUE!</v>
      </c>
      <c r="I1130" s="49">
        <v>0</v>
      </c>
      <c r="J1130" s="49" t="s">
        <v>254</v>
      </c>
      <c r="K1130" s="276">
        <v>43872</v>
      </c>
      <c r="L1130" s="49" t="s">
        <v>255</v>
      </c>
      <c r="M1130" s="49" t="s">
        <v>3691</v>
      </c>
      <c r="N1130" s="49" t="s">
        <v>3762</v>
      </c>
    </row>
    <row r="1131" spans="1:14" ht="15" customHeight="1" x14ac:dyDescent="0.25">
      <c r="A1131" s="49">
        <v>1130</v>
      </c>
      <c r="B1131" s="62">
        <v>43873.141712962963</v>
      </c>
      <c r="C1131" s="49" t="s">
        <v>263</v>
      </c>
      <c r="D1131" s="49" t="s">
        <v>2033</v>
      </c>
      <c r="E1131" s="49" t="s">
        <v>695</v>
      </c>
      <c r="F1131" s="49" t="s">
        <v>2036</v>
      </c>
      <c r="G1131" s="49" t="s">
        <v>3270</v>
      </c>
      <c r="H1131" s="49" t="e">
        <v>#VALUE!</v>
      </c>
      <c r="I1131" s="49">
        <v>0</v>
      </c>
      <c r="J1131" s="49" t="s">
        <v>254</v>
      </c>
      <c r="K1131" s="276">
        <v>43872</v>
      </c>
      <c r="L1131" s="49" t="s">
        <v>255</v>
      </c>
      <c r="M1131" s="49" t="s">
        <v>3749</v>
      </c>
      <c r="N1131" s="49" t="s">
        <v>3762</v>
      </c>
    </row>
    <row r="1132" spans="1:14" ht="15" customHeight="1" x14ac:dyDescent="0.25">
      <c r="A1132" s="49">
        <v>1131</v>
      </c>
      <c r="B1132" s="62">
        <v>43873.142233796294</v>
      </c>
      <c r="C1132" s="49" t="s">
        <v>261</v>
      </c>
      <c r="D1132" s="49" t="s">
        <v>1121</v>
      </c>
      <c r="E1132" s="49" t="s">
        <v>1657</v>
      </c>
      <c r="F1132" s="49" t="s">
        <v>2037</v>
      </c>
      <c r="G1132" s="49" t="s">
        <v>3271</v>
      </c>
      <c r="H1132" s="49" t="s">
        <v>3412</v>
      </c>
      <c r="I1132" s="49">
        <v>7.5</v>
      </c>
      <c r="J1132" s="49" t="s">
        <v>254</v>
      </c>
      <c r="K1132" s="276">
        <v>43872</v>
      </c>
      <c r="L1132" s="49" t="s">
        <v>358</v>
      </c>
      <c r="M1132" s="49" t="s">
        <v>3625</v>
      </c>
      <c r="N1132" s="49" t="s">
        <v>3762</v>
      </c>
    </row>
    <row r="1133" spans="1:14" ht="15" customHeight="1" x14ac:dyDescent="0.25">
      <c r="A1133" s="49">
        <v>1132</v>
      </c>
      <c r="B1133" s="62">
        <v>43873.142789351848</v>
      </c>
      <c r="C1133" s="49" t="s">
        <v>262</v>
      </c>
      <c r="D1133" s="49" t="s">
        <v>1544</v>
      </c>
      <c r="E1133" s="49" t="s">
        <v>695</v>
      </c>
      <c r="F1133" s="49" t="s">
        <v>1889</v>
      </c>
      <c r="G1133" s="49" t="s">
        <v>3272</v>
      </c>
      <c r="H1133" s="49" t="s">
        <v>3462</v>
      </c>
      <c r="I1133" s="49">
        <v>3.5</v>
      </c>
      <c r="J1133" s="49" t="s">
        <v>254</v>
      </c>
      <c r="K1133" s="276">
        <v>43872</v>
      </c>
      <c r="L1133" s="49" t="s">
        <v>3556</v>
      </c>
      <c r="M1133" s="49" t="s">
        <v>3696</v>
      </c>
      <c r="N1133" s="49" t="s">
        <v>3762</v>
      </c>
    </row>
    <row r="1134" spans="1:14" ht="15" customHeight="1" x14ac:dyDescent="0.25">
      <c r="A1134" s="49">
        <v>1133</v>
      </c>
      <c r="B1134" s="62">
        <v>43873.147199074076</v>
      </c>
      <c r="C1134" s="49" t="s">
        <v>323</v>
      </c>
      <c r="D1134" s="49" t="s">
        <v>1884</v>
      </c>
      <c r="E1134" s="49" t="s">
        <v>838</v>
      </c>
      <c r="F1134" s="49" t="s">
        <v>2038</v>
      </c>
      <c r="G1134" s="49" t="s">
        <v>3273</v>
      </c>
      <c r="H1134" s="49" t="s">
        <v>3407</v>
      </c>
      <c r="I1134" s="49">
        <v>10</v>
      </c>
      <c r="J1134" s="49" t="s">
        <v>254</v>
      </c>
      <c r="K1134" s="276">
        <v>43872</v>
      </c>
      <c r="L1134" s="49" t="s">
        <v>3516</v>
      </c>
      <c r="M1134" s="49" t="s">
        <v>3684</v>
      </c>
      <c r="N1134" s="49" t="s">
        <v>3762</v>
      </c>
    </row>
    <row r="1135" spans="1:14" ht="15" customHeight="1" x14ac:dyDescent="0.25">
      <c r="A1135" s="49">
        <v>1134</v>
      </c>
      <c r="B1135" s="62">
        <v>43873.148622685185</v>
      </c>
      <c r="C1135" s="49" t="s">
        <v>290</v>
      </c>
      <c r="D1135" s="49" t="s">
        <v>1153</v>
      </c>
      <c r="E1135" s="49" t="s">
        <v>874</v>
      </c>
      <c r="F1135" s="49" t="s">
        <v>2039</v>
      </c>
      <c r="G1135" s="49" t="s">
        <v>3274</v>
      </c>
      <c r="H1135" s="49" t="s">
        <v>3414</v>
      </c>
      <c r="I1135" s="49">
        <v>41.5</v>
      </c>
      <c r="J1135" s="49" t="s">
        <v>254</v>
      </c>
      <c r="K1135" s="276">
        <v>43872</v>
      </c>
      <c r="L1135" s="49" t="s">
        <v>3521</v>
      </c>
      <c r="M1135" s="49" t="s">
        <v>3713</v>
      </c>
      <c r="N1135" s="49" t="s">
        <v>3762</v>
      </c>
    </row>
    <row r="1136" spans="1:14" ht="15" customHeight="1" x14ac:dyDescent="0.25">
      <c r="A1136" s="49">
        <v>1135</v>
      </c>
      <c r="B1136" s="62">
        <v>43873.180972222224</v>
      </c>
      <c r="C1136" s="49" t="s">
        <v>257</v>
      </c>
      <c r="D1136" s="49" t="s">
        <v>1367</v>
      </c>
      <c r="E1136" s="49" t="s">
        <v>743</v>
      </c>
      <c r="F1136" s="49" t="s">
        <v>2040</v>
      </c>
      <c r="G1136" s="49" t="s">
        <v>3275</v>
      </c>
      <c r="H1136" s="49" t="s">
        <v>3431</v>
      </c>
      <c r="I1136" s="49">
        <v>11</v>
      </c>
      <c r="J1136" s="49" t="s">
        <v>254</v>
      </c>
      <c r="K1136" s="276">
        <v>43872</v>
      </c>
      <c r="L1136" s="49" t="s">
        <v>3533</v>
      </c>
      <c r="M1136" s="49" t="s">
        <v>3646</v>
      </c>
      <c r="N1136" s="49" t="s">
        <v>3762</v>
      </c>
    </row>
    <row r="1137" spans="1:14" ht="15" customHeight="1" x14ac:dyDescent="0.25">
      <c r="A1137" s="49">
        <v>1136</v>
      </c>
      <c r="B1137" s="62">
        <v>43873.385636574072</v>
      </c>
      <c r="C1137" s="49" t="s">
        <v>215</v>
      </c>
      <c r="D1137" s="49" t="s">
        <v>2045</v>
      </c>
      <c r="E1137" s="49" t="s">
        <v>2046</v>
      </c>
      <c r="F1137" s="49" t="s">
        <v>3276</v>
      </c>
      <c r="G1137" s="49" t="s">
        <v>3277</v>
      </c>
      <c r="H1137" s="49" t="s">
        <v>3486</v>
      </c>
      <c r="I1137" s="49">
        <v>0</v>
      </c>
      <c r="J1137" s="49" t="s">
        <v>82</v>
      </c>
      <c r="K1137" s="276">
        <v>43873</v>
      </c>
      <c r="L1137" s="49" t="s">
        <v>3577</v>
      </c>
      <c r="M1137" s="49" t="s">
        <v>3750</v>
      </c>
      <c r="N1137" s="49" t="s">
        <v>3763</v>
      </c>
    </row>
    <row r="1138" spans="1:14" ht="15" customHeight="1" x14ac:dyDescent="0.25">
      <c r="A1138" s="49">
        <v>1137</v>
      </c>
      <c r="B1138" s="62">
        <v>43873.396782407406</v>
      </c>
      <c r="C1138" s="49" t="s">
        <v>215</v>
      </c>
      <c r="D1138" s="49" t="s">
        <v>2044</v>
      </c>
      <c r="E1138" s="49" t="s">
        <v>2047</v>
      </c>
      <c r="F1138" s="49" t="s">
        <v>3278</v>
      </c>
      <c r="G1138" s="49" t="s">
        <v>3279</v>
      </c>
      <c r="H1138" s="49" t="e">
        <v>#VALUE!</v>
      </c>
      <c r="I1138" s="49">
        <v>0</v>
      </c>
      <c r="J1138" s="49" t="s">
        <v>82</v>
      </c>
      <c r="K1138" s="276">
        <v>43873</v>
      </c>
      <c r="L1138" s="49" t="s">
        <v>255</v>
      </c>
      <c r="M1138" s="49" t="s">
        <v>3750</v>
      </c>
      <c r="N1138" s="49" t="s">
        <v>3762</v>
      </c>
    </row>
    <row r="1139" spans="1:14" ht="15" customHeight="1" x14ac:dyDescent="0.25">
      <c r="A1139" s="49">
        <v>1138</v>
      </c>
      <c r="B1139" s="62">
        <v>43873.428796296299</v>
      </c>
      <c r="C1139" s="49" t="s">
        <v>215</v>
      </c>
      <c r="D1139" s="49" t="s">
        <v>703</v>
      </c>
      <c r="E1139" s="49" t="s">
        <v>1844</v>
      </c>
      <c r="F1139" s="49" t="s">
        <v>3280</v>
      </c>
      <c r="G1139" s="49" t="s">
        <v>3281</v>
      </c>
      <c r="H1139" s="49" t="e">
        <v>#VALUE!</v>
      </c>
      <c r="I1139" s="49">
        <v>0</v>
      </c>
      <c r="J1139" s="49" t="s">
        <v>82</v>
      </c>
      <c r="K1139" s="276">
        <v>43873</v>
      </c>
      <c r="L1139" s="49" t="s">
        <v>255</v>
      </c>
      <c r="M1139" s="49" t="s">
        <v>314</v>
      </c>
      <c r="N1139" s="49" t="s">
        <v>3762</v>
      </c>
    </row>
    <row r="1140" spans="1:14" ht="15" customHeight="1" x14ac:dyDescent="0.25">
      <c r="A1140" s="49">
        <v>1139</v>
      </c>
      <c r="B1140" s="62">
        <v>43873.437592592592</v>
      </c>
      <c r="C1140" s="49" t="s">
        <v>215</v>
      </c>
      <c r="D1140" s="49" t="s">
        <v>1153</v>
      </c>
      <c r="E1140" s="49" t="s">
        <v>743</v>
      </c>
      <c r="F1140" s="49" t="s">
        <v>2048</v>
      </c>
      <c r="G1140" s="49" t="s">
        <v>3282</v>
      </c>
      <c r="H1140" s="49" t="e">
        <v>#VALUE!</v>
      </c>
      <c r="I1140" s="49">
        <v>0</v>
      </c>
      <c r="J1140" s="49" t="s">
        <v>82</v>
      </c>
      <c r="K1140" s="276">
        <v>43873</v>
      </c>
      <c r="L1140" s="49" t="s">
        <v>255</v>
      </c>
      <c r="M1140" s="49" t="s">
        <v>3713</v>
      </c>
      <c r="N1140" s="49" t="s">
        <v>3762</v>
      </c>
    </row>
    <row r="1141" spans="1:14" ht="15" customHeight="1" x14ac:dyDescent="0.25">
      <c r="A1141" s="49">
        <v>1140</v>
      </c>
      <c r="B1141" s="62">
        <v>43873.440787037034</v>
      </c>
      <c r="C1141" s="49" t="s">
        <v>179</v>
      </c>
      <c r="D1141" s="49" t="s">
        <v>1875</v>
      </c>
      <c r="E1141" s="49" t="s">
        <v>1120</v>
      </c>
      <c r="F1141" s="49" t="s">
        <v>2049</v>
      </c>
      <c r="G1141" s="49" t="s">
        <v>3283</v>
      </c>
      <c r="H1141" s="49" t="e">
        <v>#VALUE!</v>
      </c>
      <c r="I1141" s="49">
        <v>0</v>
      </c>
      <c r="J1141" s="49" t="s">
        <v>82</v>
      </c>
      <c r="K1141" s="276">
        <v>43873</v>
      </c>
      <c r="L1141" s="49" t="s">
        <v>255</v>
      </c>
      <c r="M1141" s="49" t="s">
        <v>3726</v>
      </c>
      <c r="N1141" s="49" t="s">
        <v>3762</v>
      </c>
    </row>
    <row r="1142" spans="1:14" ht="15" customHeight="1" x14ac:dyDescent="0.25">
      <c r="A1142" s="49">
        <v>1141</v>
      </c>
      <c r="B1142" s="62">
        <v>43873.441203703704</v>
      </c>
      <c r="C1142" s="49" t="s">
        <v>166</v>
      </c>
      <c r="D1142" s="49" t="s">
        <v>796</v>
      </c>
      <c r="E1142" s="49" t="s">
        <v>695</v>
      </c>
      <c r="F1142" s="49" t="s">
        <v>2050</v>
      </c>
      <c r="G1142" s="49" t="s">
        <v>3284</v>
      </c>
      <c r="H1142" s="49" t="e">
        <v>#VALUE!</v>
      </c>
      <c r="I1142" s="49">
        <v>0</v>
      </c>
      <c r="J1142" s="49" t="s">
        <v>82</v>
      </c>
      <c r="K1142" s="276">
        <v>43873</v>
      </c>
      <c r="L1142" s="49" t="s">
        <v>255</v>
      </c>
      <c r="M1142" s="49" t="s">
        <v>3732</v>
      </c>
      <c r="N1142" s="49" t="s">
        <v>3762</v>
      </c>
    </row>
    <row r="1143" spans="1:14" ht="15" customHeight="1" x14ac:dyDescent="0.25">
      <c r="A1143" s="49">
        <v>1142</v>
      </c>
      <c r="B1143" s="62">
        <v>43873.441921296297</v>
      </c>
      <c r="C1143" s="49" t="s">
        <v>182</v>
      </c>
      <c r="D1143" s="49" t="s">
        <v>1755</v>
      </c>
      <c r="E1143" s="49" t="s">
        <v>695</v>
      </c>
      <c r="F1143" s="49" t="s">
        <v>2051</v>
      </c>
      <c r="G1143" s="49" t="s">
        <v>3285</v>
      </c>
      <c r="H1143" s="49" t="e">
        <v>#VALUE!</v>
      </c>
      <c r="I1143" s="49">
        <v>0</v>
      </c>
      <c r="J1143" s="49" t="s">
        <v>82</v>
      </c>
      <c r="K1143" s="276">
        <v>43873</v>
      </c>
      <c r="L1143" s="49" t="s">
        <v>255</v>
      </c>
      <c r="M1143" s="49" t="s">
        <v>3712</v>
      </c>
      <c r="N1143" s="49" t="s">
        <v>3762</v>
      </c>
    </row>
    <row r="1144" spans="1:14" ht="15" customHeight="1" x14ac:dyDescent="0.25">
      <c r="A1144" s="49">
        <v>1143</v>
      </c>
      <c r="B1144" s="62">
        <v>43873.443379629629</v>
      </c>
      <c r="C1144" s="49" t="s">
        <v>163</v>
      </c>
      <c r="D1144" s="49" t="s">
        <v>687</v>
      </c>
      <c r="E1144" s="49" t="s">
        <v>1978</v>
      </c>
      <c r="F1144" s="49" t="s">
        <v>2053</v>
      </c>
      <c r="G1144" s="49" t="s">
        <v>3286</v>
      </c>
      <c r="H1144" s="49" t="e">
        <v>#VALUE!</v>
      </c>
      <c r="I1144" s="49">
        <v>0</v>
      </c>
      <c r="J1144" s="49" t="s">
        <v>82</v>
      </c>
      <c r="K1144" s="276">
        <v>43873</v>
      </c>
      <c r="L1144" s="49" t="s">
        <v>255</v>
      </c>
      <c r="M1144" s="49" t="s">
        <v>3701</v>
      </c>
      <c r="N1144" s="49" t="s">
        <v>3762</v>
      </c>
    </row>
    <row r="1145" spans="1:14" ht="15" customHeight="1" x14ac:dyDescent="0.25">
      <c r="A1145" s="49">
        <v>1144</v>
      </c>
      <c r="B1145" s="62">
        <v>43873.445636574077</v>
      </c>
      <c r="C1145" s="49" t="s">
        <v>157</v>
      </c>
      <c r="D1145" s="49" t="s">
        <v>2054</v>
      </c>
      <c r="E1145" s="49" t="s">
        <v>695</v>
      </c>
      <c r="F1145" s="49" t="s">
        <v>2055</v>
      </c>
      <c r="G1145" s="49" t="s">
        <v>3287</v>
      </c>
      <c r="H1145" s="49" t="e">
        <v>#VALUE!</v>
      </c>
      <c r="I1145" s="49">
        <v>0</v>
      </c>
      <c r="J1145" s="49" t="s">
        <v>82</v>
      </c>
      <c r="K1145" s="276">
        <v>43873</v>
      </c>
      <c r="L1145" s="49" t="s">
        <v>255</v>
      </c>
      <c r="M1145" s="49" t="s">
        <v>3749</v>
      </c>
      <c r="N1145" s="49" t="s">
        <v>3762</v>
      </c>
    </row>
    <row r="1146" spans="1:14" ht="15" customHeight="1" x14ac:dyDescent="0.25">
      <c r="A1146" s="49">
        <v>1145</v>
      </c>
      <c r="B1146" s="62">
        <v>43873.446087962962</v>
      </c>
      <c r="C1146" s="49" t="s">
        <v>215</v>
      </c>
      <c r="D1146" s="49" t="s">
        <v>1367</v>
      </c>
      <c r="E1146" s="49" t="s">
        <v>2056</v>
      </c>
      <c r="F1146" s="49" t="s">
        <v>2057</v>
      </c>
      <c r="G1146" s="49" t="s">
        <v>3288</v>
      </c>
      <c r="H1146" s="49" t="e">
        <v>#VALUE!</v>
      </c>
      <c r="I1146" s="49">
        <v>0</v>
      </c>
      <c r="J1146" s="49" t="s">
        <v>82</v>
      </c>
      <c r="K1146" s="276">
        <v>43873</v>
      </c>
      <c r="L1146" s="49" t="s">
        <v>255</v>
      </c>
      <c r="M1146" s="49" t="s">
        <v>3646</v>
      </c>
      <c r="N1146" s="49" t="s">
        <v>3762</v>
      </c>
    </row>
    <row r="1147" spans="1:14" ht="15" customHeight="1" x14ac:dyDescent="0.25">
      <c r="A1147" s="49">
        <v>1146</v>
      </c>
      <c r="B1147" s="62">
        <v>43873.447025462963</v>
      </c>
      <c r="C1147" s="49" t="s">
        <v>160</v>
      </c>
      <c r="D1147" s="49" t="s">
        <v>598</v>
      </c>
      <c r="E1147" s="49" t="s">
        <v>1966</v>
      </c>
      <c r="F1147" s="49" t="s">
        <v>2058</v>
      </c>
      <c r="G1147" s="49" t="s">
        <v>3289</v>
      </c>
      <c r="H1147" s="49" t="e">
        <v>#VALUE!</v>
      </c>
      <c r="I1147" s="49">
        <v>0</v>
      </c>
      <c r="J1147" s="49" t="s">
        <v>82</v>
      </c>
      <c r="K1147" s="276">
        <v>43873</v>
      </c>
      <c r="L1147" s="49" t="s">
        <v>255</v>
      </c>
      <c r="M1147" s="49" t="s">
        <v>3743</v>
      </c>
      <c r="N1147" s="49" t="s">
        <v>3762</v>
      </c>
    </row>
    <row r="1148" spans="1:14" ht="15" customHeight="1" x14ac:dyDescent="0.25">
      <c r="A1148" s="49">
        <v>1147</v>
      </c>
      <c r="B1148" s="62">
        <v>43873.451122685183</v>
      </c>
      <c r="C1148" s="49" t="s">
        <v>275</v>
      </c>
      <c r="D1148" s="49" t="s">
        <v>383</v>
      </c>
      <c r="E1148" s="49" t="s">
        <v>2059</v>
      </c>
      <c r="F1148" s="49" t="s">
        <v>3290</v>
      </c>
      <c r="G1148" s="49" t="s">
        <v>3291</v>
      </c>
      <c r="H1148" s="49" t="e">
        <v>#VALUE!</v>
      </c>
      <c r="I1148" s="49">
        <v>0</v>
      </c>
      <c r="J1148" s="49" t="s">
        <v>82</v>
      </c>
      <c r="K1148" s="276">
        <v>43873</v>
      </c>
      <c r="L1148" s="49" t="s">
        <v>255</v>
      </c>
      <c r="M1148" s="49" t="s">
        <v>3751</v>
      </c>
      <c r="N1148" s="49" t="s">
        <v>3762</v>
      </c>
    </row>
    <row r="1149" spans="1:14" ht="15" customHeight="1" x14ac:dyDescent="0.25">
      <c r="A1149" s="49">
        <v>1148</v>
      </c>
      <c r="B1149" s="62">
        <v>43873.453657407408</v>
      </c>
      <c r="C1149" s="49" t="s">
        <v>170</v>
      </c>
      <c r="D1149" s="49" t="s">
        <v>229</v>
      </c>
      <c r="E1149" s="49" t="s">
        <v>695</v>
      </c>
      <c r="F1149" s="49" t="s">
        <v>2060</v>
      </c>
      <c r="G1149" s="49" t="s">
        <v>3292</v>
      </c>
      <c r="H1149" s="49" t="e">
        <v>#VALUE!</v>
      </c>
      <c r="I1149" s="49">
        <v>0</v>
      </c>
      <c r="J1149" s="49" t="s">
        <v>82</v>
      </c>
      <c r="K1149" s="276">
        <v>43873</v>
      </c>
      <c r="L1149" s="49" t="s">
        <v>255</v>
      </c>
      <c r="M1149" s="49" t="s">
        <v>3738</v>
      </c>
      <c r="N1149" s="49" t="s">
        <v>3762</v>
      </c>
    </row>
    <row r="1150" spans="1:14" ht="15" customHeight="1" x14ac:dyDescent="0.25">
      <c r="A1150" s="49">
        <v>1149</v>
      </c>
      <c r="B1150" s="62">
        <v>43873.454976851855</v>
      </c>
      <c r="C1150" s="49" t="s">
        <v>134</v>
      </c>
      <c r="D1150" s="49" t="s">
        <v>688</v>
      </c>
      <c r="E1150" s="49" t="s">
        <v>1991</v>
      </c>
      <c r="F1150" s="49" t="s">
        <v>2061</v>
      </c>
      <c r="G1150" s="49" t="s">
        <v>3293</v>
      </c>
      <c r="H1150" s="49" t="e">
        <v>#VALUE!</v>
      </c>
      <c r="I1150" s="49">
        <v>0</v>
      </c>
      <c r="J1150" s="49" t="s">
        <v>82</v>
      </c>
      <c r="K1150" s="276">
        <v>43873</v>
      </c>
      <c r="L1150" s="49" t="s">
        <v>255</v>
      </c>
      <c r="M1150" s="49" t="s">
        <v>3731</v>
      </c>
      <c r="N1150" s="49" t="s">
        <v>3762</v>
      </c>
    </row>
    <row r="1151" spans="1:14" ht="15" customHeight="1" x14ac:dyDescent="0.25">
      <c r="A1151" s="49">
        <v>1150</v>
      </c>
      <c r="B1151" s="62">
        <v>43873.456921296296</v>
      </c>
      <c r="C1151" s="49" t="s">
        <v>166</v>
      </c>
      <c r="D1151" s="49" t="s">
        <v>796</v>
      </c>
      <c r="E1151" s="49" t="s">
        <v>695</v>
      </c>
      <c r="F1151" s="49" t="s">
        <v>2050</v>
      </c>
      <c r="G1151" s="49" t="s">
        <v>3294</v>
      </c>
      <c r="H1151" s="49" t="e">
        <v>#VALUE!</v>
      </c>
      <c r="I1151" s="49">
        <v>0</v>
      </c>
      <c r="J1151" s="49" t="s">
        <v>82</v>
      </c>
      <c r="K1151" s="276">
        <v>43873</v>
      </c>
      <c r="L1151" s="49" t="s">
        <v>255</v>
      </c>
      <c r="M1151" s="49" t="s">
        <v>3732</v>
      </c>
      <c r="N1151" s="49" t="s">
        <v>3762</v>
      </c>
    </row>
    <row r="1152" spans="1:14" ht="15" customHeight="1" x14ac:dyDescent="0.25">
      <c r="A1152" s="49">
        <v>1151</v>
      </c>
      <c r="B1152" s="62">
        <v>43873.45888888889</v>
      </c>
      <c r="C1152" s="49" t="s">
        <v>164</v>
      </c>
      <c r="D1152" s="49" t="s">
        <v>2022</v>
      </c>
      <c r="E1152" s="49" t="s">
        <v>695</v>
      </c>
      <c r="F1152" s="49" t="s">
        <v>2062</v>
      </c>
      <c r="G1152" s="49" t="s">
        <v>3295</v>
      </c>
      <c r="H1152" s="49" t="e">
        <v>#VALUE!</v>
      </c>
      <c r="I1152" s="49">
        <v>0</v>
      </c>
      <c r="J1152" s="49" t="s">
        <v>82</v>
      </c>
      <c r="K1152" s="276">
        <v>43873</v>
      </c>
      <c r="L1152" s="49" t="s">
        <v>255</v>
      </c>
      <c r="M1152" s="49" t="s">
        <v>3746</v>
      </c>
      <c r="N1152" s="49" t="s">
        <v>3762</v>
      </c>
    </row>
    <row r="1153" spans="1:14" ht="15" customHeight="1" x14ac:dyDescent="0.25">
      <c r="A1153" s="49">
        <v>1152</v>
      </c>
      <c r="B1153" s="62">
        <v>43873.462847222225</v>
      </c>
      <c r="C1153" s="49" t="s">
        <v>215</v>
      </c>
      <c r="D1153" s="49" t="s">
        <v>2041</v>
      </c>
      <c r="E1153" s="49" t="s">
        <v>2063</v>
      </c>
      <c r="F1153" s="49" t="s">
        <v>2042</v>
      </c>
      <c r="G1153" s="49" t="s">
        <v>3296</v>
      </c>
      <c r="H1153" s="49" t="e">
        <v>#VALUE!</v>
      </c>
      <c r="I1153" s="49">
        <v>0</v>
      </c>
      <c r="J1153" s="49" t="s">
        <v>82</v>
      </c>
      <c r="K1153" s="276">
        <v>43873</v>
      </c>
      <c r="L1153" s="49" t="s">
        <v>255</v>
      </c>
      <c r="M1153" s="49" t="s">
        <v>3737</v>
      </c>
      <c r="N1153" s="49" t="s">
        <v>3762</v>
      </c>
    </row>
    <row r="1154" spans="1:14" ht="15" customHeight="1" x14ac:dyDescent="0.25">
      <c r="A1154" s="49">
        <v>1153</v>
      </c>
      <c r="B1154" s="62">
        <v>43873.463935185187</v>
      </c>
      <c r="C1154" s="49" t="s">
        <v>22</v>
      </c>
      <c r="D1154" s="49" t="s">
        <v>1928</v>
      </c>
      <c r="E1154" s="49" t="s">
        <v>774</v>
      </c>
      <c r="F1154" s="49" t="s">
        <v>2064</v>
      </c>
      <c r="G1154" s="49" t="s">
        <v>3297</v>
      </c>
      <c r="H1154" s="49" t="e">
        <v>#VALUE!</v>
      </c>
      <c r="I1154" s="49">
        <v>0</v>
      </c>
      <c r="J1154" s="49" t="s">
        <v>82</v>
      </c>
      <c r="K1154" s="276">
        <v>43873</v>
      </c>
      <c r="L1154" s="49" t="s">
        <v>255</v>
      </c>
      <c r="M1154" s="49" t="s">
        <v>3734</v>
      </c>
      <c r="N1154" s="49" t="s">
        <v>3762</v>
      </c>
    </row>
    <row r="1155" spans="1:14" ht="15" customHeight="1" x14ac:dyDescent="0.25">
      <c r="A1155" s="49">
        <v>1154</v>
      </c>
      <c r="B1155" s="62">
        <v>43873.465729166666</v>
      </c>
      <c r="C1155" s="49" t="s">
        <v>157</v>
      </c>
      <c r="D1155" s="49" t="s">
        <v>2054</v>
      </c>
      <c r="E1155" s="49" t="s">
        <v>695</v>
      </c>
      <c r="F1155" s="49" t="s">
        <v>2065</v>
      </c>
      <c r="G1155" s="49" t="s">
        <v>3298</v>
      </c>
      <c r="H1155" s="49" t="e">
        <v>#VALUE!</v>
      </c>
      <c r="I1155" s="49">
        <v>0</v>
      </c>
      <c r="J1155" s="49" t="s">
        <v>82</v>
      </c>
      <c r="K1155" s="276">
        <v>43873</v>
      </c>
      <c r="L1155" s="49" t="s">
        <v>255</v>
      </c>
      <c r="M1155" s="49" t="s">
        <v>3749</v>
      </c>
      <c r="N1155" s="49" t="s">
        <v>3762</v>
      </c>
    </row>
    <row r="1156" spans="1:14" ht="15" customHeight="1" x14ac:dyDescent="0.25">
      <c r="A1156" s="49">
        <v>1155</v>
      </c>
      <c r="B1156" s="62">
        <v>43873.466562499998</v>
      </c>
      <c r="C1156" s="49" t="s">
        <v>165</v>
      </c>
      <c r="D1156" s="49" t="s">
        <v>2066</v>
      </c>
      <c r="E1156" s="49" t="s">
        <v>695</v>
      </c>
      <c r="F1156" s="49" t="s">
        <v>2067</v>
      </c>
      <c r="G1156" s="49" t="s">
        <v>3299</v>
      </c>
      <c r="H1156" s="49" t="e">
        <v>#VALUE!</v>
      </c>
      <c r="I1156" s="49">
        <v>0</v>
      </c>
      <c r="J1156" s="49" t="s">
        <v>82</v>
      </c>
      <c r="K1156" s="276">
        <v>43873</v>
      </c>
      <c r="L1156" s="49" t="s">
        <v>255</v>
      </c>
      <c r="M1156" s="49" t="s">
        <v>3752</v>
      </c>
      <c r="N1156" s="49" t="s">
        <v>3762</v>
      </c>
    </row>
    <row r="1157" spans="1:14" ht="15" customHeight="1" x14ac:dyDescent="0.25">
      <c r="A1157" s="49">
        <v>1156</v>
      </c>
      <c r="B1157" s="62">
        <v>43873.4690625</v>
      </c>
      <c r="C1157" s="49" t="s">
        <v>215</v>
      </c>
      <c r="D1157" s="49" t="s">
        <v>2068</v>
      </c>
      <c r="E1157" s="49" t="s">
        <v>731</v>
      </c>
      <c r="F1157" s="49" t="s">
        <v>2069</v>
      </c>
      <c r="G1157" s="49" t="s">
        <v>3300</v>
      </c>
      <c r="H1157" s="49" t="e">
        <v>#VALUE!</v>
      </c>
      <c r="I1157" s="49">
        <v>0</v>
      </c>
      <c r="J1157" s="49" t="s">
        <v>82</v>
      </c>
      <c r="K1157" s="276">
        <v>43873</v>
      </c>
      <c r="L1157" s="49" t="s">
        <v>255</v>
      </c>
      <c r="M1157" s="49" t="s">
        <v>3753</v>
      </c>
      <c r="N1157" s="49" t="s">
        <v>3762</v>
      </c>
    </row>
    <row r="1158" spans="1:14" ht="15" customHeight="1" x14ac:dyDescent="0.25">
      <c r="A1158" s="49">
        <v>1157</v>
      </c>
      <c r="B1158" s="62">
        <v>43873.469953703701</v>
      </c>
      <c r="C1158" s="49" t="s">
        <v>133</v>
      </c>
      <c r="D1158" s="49" t="s">
        <v>2070</v>
      </c>
      <c r="E1158" s="49" t="s">
        <v>2071</v>
      </c>
      <c r="F1158" s="49" t="s">
        <v>2072</v>
      </c>
      <c r="G1158" s="49" t="s">
        <v>3301</v>
      </c>
      <c r="H1158" s="49" t="e">
        <v>#VALUE!</v>
      </c>
      <c r="I1158" s="49">
        <v>0</v>
      </c>
      <c r="J1158" s="49" t="s">
        <v>82</v>
      </c>
      <c r="K1158" s="276">
        <v>43873</v>
      </c>
      <c r="L1158" s="49" t="s">
        <v>255</v>
      </c>
      <c r="M1158" s="49" t="s">
        <v>3754</v>
      </c>
      <c r="N1158" s="49" t="s">
        <v>3762</v>
      </c>
    </row>
    <row r="1159" spans="1:14" ht="15" customHeight="1" x14ac:dyDescent="0.25">
      <c r="A1159" s="49">
        <v>1158</v>
      </c>
      <c r="B1159" s="62">
        <v>43873.47078703704</v>
      </c>
      <c r="C1159" s="49" t="s">
        <v>209</v>
      </c>
      <c r="D1159" s="49" t="s">
        <v>632</v>
      </c>
      <c r="E1159" s="49" t="s">
        <v>2073</v>
      </c>
      <c r="F1159" s="49" t="s">
        <v>2074</v>
      </c>
      <c r="G1159" s="49" t="s">
        <v>3302</v>
      </c>
      <c r="H1159" s="49" t="e">
        <v>#VALUE!</v>
      </c>
      <c r="I1159" s="49">
        <v>0</v>
      </c>
      <c r="J1159" s="49" t="s">
        <v>82</v>
      </c>
      <c r="K1159" s="276">
        <v>43873</v>
      </c>
      <c r="L1159" s="49" t="s">
        <v>255</v>
      </c>
      <c r="M1159" s="49" t="s">
        <v>3742</v>
      </c>
      <c r="N1159" s="49" t="s">
        <v>3762</v>
      </c>
    </row>
    <row r="1160" spans="1:14" ht="15" customHeight="1" x14ac:dyDescent="0.25">
      <c r="A1160" s="49">
        <v>1159</v>
      </c>
      <c r="B1160" s="62">
        <v>43873.470717592594</v>
      </c>
      <c r="C1160" s="49" t="s">
        <v>211</v>
      </c>
      <c r="D1160" s="49" t="s">
        <v>637</v>
      </c>
      <c r="E1160" s="49" t="s">
        <v>695</v>
      </c>
      <c r="F1160" s="49" t="s">
        <v>2075</v>
      </c>
      <c r="G1160" s="49" t="s">
        <v>3303</v>
      </c>
      <c r="H1160" s="49" t="e">
        <v>#VALUE!</v>
      </c>
      <c r="I1160" s="49">
        <v>0</v>
      </c>
      <c r="J1160" s="49" t="s">
        <v>82</v>
      </c>
      <c r="K1160" s="276">
        <v>43873</v>
      </c>
      <c r="L1160" s="49" t="s">
        <v>255</v>
      </c>
      <c r="M1160" s="49" t="s">
        <v>3755</v>
      </c>
      <c r="N1160" s="49" t="s">
        <v>3762</v>
      </c>
    </row>
    <row r="1161" spans="1:14" ht="15" customHeight="1" x14ac:dyDescent="0.25">
      <c r="A1161" s="49">
        <v>1160</v>
      </c>
      <c r="B1161" s="62">
        <v>43873.470613425925</v>
      </c>
      <c r="C1161" s="49" t="s">
        <v>210</v>
      </c>
      <c r="D1161" s="49" t="s">
        <v>1684</v>
      </c>
      <c r="E1161" s="49" t="s">
        <v>2076</v>
      </c>
      <c r="F1161" s="49" t="s">
        <v>2077</v>
      </c>
      <c r="G1161" s="49" t="s">
        <v>3304</v>
      </c>
      <c r="H1161" s="49" t="e">
        <v>#VALUE!</v>
      </c>
      <c r="I1161" s="49">
        <v>0</v>
      </c>
      <c r="J1161" s="49" t="s">
        <v>82</v>
      </c>
      <c r="K1161" s="276">
        <v>43873</v>
      </c>
      <c r="L1161" s="49" t="s">
        <v>255</v>
      </c>
      <c r="M1161" s="49" t="s">
        <v>255</v>
      </c>
      <c r="N1161" s="49" t="s">
        <v>3762</v>
      </c>
    </row>
    <row r="1162" spans="1:14" ht="15" customHeight="1" x14ac:dyDescent="0.25">
      <c r="A1162" s="49">
        <v>1161</v>
      </c>
      <c r="B1162" s="62">
        <v>43873.472418981481</v>
      </c>
      <c r="C1162" s="49" t="s">
        <v>170</v>
      </c>
      <c r="D1162" s="49" t="s">
        <v>229</v>
      </c>
      <c r="E1162" s="49" t="s">
        <v>695</v>
      </c>
      <c r="F1162" s="49" t="s">
        <v>2078</v>
      </c>
      <c r="G1162" s="49" t="s">
        <v>3305</v>
      </c>
      <c r="H1162" s="49" t="e">
        <v>#VALUE!</v>
      </c>
      <c r="I1162" s="49">
        <v>0</v>
      </c>
      <c r="J1162" s="49" t="s">
        <v>82</v>
      </c>
      <c r="K1162" s="276">
        <v>43873</v>
      </c>
      <c r="L1162" s="49" t="s">
        <v>255</v>
      </c>
      <c r="M1162" s="49" t="s">
        <v>3738</v>
      </c>
      <c r="N1162" s="49" t="s">
        <v>3762</v>
      </c>
    </row>
    <row r="1163" spans="1:14" ht="15" customHeight="1" x14ac:dyDescent="0.25">
      <c r="A1163" s="49">
        <v>1162</v>
      </c>
      <c r="B1163" s="62">
        <v>43873.477129629631</v>
      </c>
      <c r="C1163" s="49" t="s">
        <v>167</v>
      </c>
      <c r="D1163" s="49" t="s">
        <v>2045</v>
      </c>
      <c r="E1163" s="49" t="s">
        <v>2079</v>
      </c>
      <c r="F1163" s="49" t="s">
        <v>3306</v>
      </c>
      <c r="G1163" s="49" t="s">
        <v>3307</v>
      </c>
      <c r="H1163" s="49" t="e">
        <v>#VALUE!</v>
      </c>
      <c r="I1163" s="49">
        <v>0</v>
      </c>
      <c r="J1163" s="49" t="s">
        <v>82</v>
      </c>
      <c r="K1163" s="276">
        <v>43873</v>
      </c>
      <c r="L1163" s="49" t="s">
        <v>255</v>
      </c>
      <c r="M1163" s="49" t="s">
        <v>3750</v>
      </c>
      <c r="N1163" s="49" t="s">
        <v>3762</v>
      </c>
    </row>
    <row r="1164" spans="1:14" ht="15" customHeight="1" x14ac:dyDescent="0.25">
      <c r="A1164" s="49">
        <v>1163</v>
      </c>
      <c r="B1164" s="62">
        <v>43873.479317129626</v>
      </c>
      <c r="C1164" s="49" t="s">
        <v>213</v>
      </c>
      <c r="D1164" s="49" t="s">
        <v>303</v>
      </c>
      <c r="E1164" s="49" t="s">
        <v>695</v>
      </c>
      <c r="F1164" s="49" t="s">
        <v>2080</v>
      </c>
      <c r="G1164" s="49" t="s">
        <v>3308</v>
      </c>
      <c r="H1164" s="49" t="e">
        <v>#VALUE!</v>
      </c>
      <c r="I1164" s="49">
        <v>0</v>
      </c>
      <c r="J1164" s="49" t="s">
        <v>82</v>
      </c>
      <c r="K1164" s="276">
        <v>43873</v>
      </c>
      <c r="L1164" s="49" t="s">
        <v>255</v>
      </c>
      <c r="M1164" s="49" t="s">
        <v>255</v>
      </c>
      <c r="N1164" s="49" t="s">
        <v>3762</v>
      </c>
    </row>
    <row r="1165" spans="1:14" ht="15" customHeight="1" x14ac:dyDescent="0.25">
      <c r="A1165" s="49">
        <v>1164</v>
      </c>
      <c r="B1165" s="62">
        <v>43873.480405092596</v>
      </c>
      <c r="C1165" s="49" t="s">
        <v>543</v>
      </c>
      <c r="D1165" s="49" t="s">
        <v>2081</v>
      </c>
      <c r="E1165" s="49" t="s">
        <v>2082</v>
      </c>
      <c r="F1165" s="49" t="s">
        <v>2083</v>
      </c>
      <c r="G1165" s="49" t="s">
        <v>3309</v>
      </c>
      <c r="H1165" s="49" t="e">
        <v>#VALUE!</v>
      </c>
      <c r="I1165" s="49">
        <v>0</v>
      </c>
      <c r="J1165" s="49" t="s">
        <v>82</v>
      </c>
      <c r="K1165" s="276">
        <v>43873</v>
      </c>
      <c r="L1165" s="49" t="s">
        <v>255</v>
      </c>
      <c r="M1165" s="49" t="s">
        <v>255</v>
      </c>
      <c r="N1165" s="49" t="s">
        <v>3762</v>
      </c>
    </row>
    <row r="1166" spans="1:14" ht="15" customHeight="1" x14ac:dyDescent="0.25">
      <c r="A1166" s="49">
        <v>1165</v>
      </c>
      <c r="B1166" s="62">
        <v>43873.485636574071</v>
      </c>
      <c r="C1166" s="49" t="s">
        <v>22</v>
      </c>
      <c r="D1166" s="49" t="s">
        <v>1928</v>
      </c>
      <c r="E1166" s="49" t="s">
        <v>774</v>
      </c>
      <c r="F1166" s="49" t="s">
        <v>2064</v>
      </c>
      <c r="G1166" s="49" t="s">
        <v>3310</v>
      </c>
      <c r="H1166" s="49" t="e">
        <v>#VALUE!</v>
      </c>
      <c r="I1166" s="49">
        <v>0</v>
      </c>
      <c r="J1166" s="49" t="s">
        <v>82</v>
      </c>
      <c r="K1166" s="276">
        <v>43873</v>
      </c>
      <c r="L1166" s="49" t="s">
        <v>255</v>
      </c>
      <c r="M1166" s="49" t="s">
        <v>3734</v>
      </c>
      <c r="N1166" s="49" t="s">
        <v>3762</v>
      </c>
    </row>
    <row r="1167" spans="1:14" ht="15" customHeight="1" x14ac:dyDescent="0.25">
      <c r="A1167" s="49">
        <v>1166</v>
      </c>
      <c r="B1167" s="62">
        <v>43873.492106481484</v>
      </c>
      <c r="C1167" s="49" t="s">
        <v>178</v>
      </c>
      <c r="D1167" s="49" t="s">
        <v>1895</v>
      </c>
      <c r="E1167" s="49" t="s">
        <v>695</v>
      </c>
      <c r="F1167" s="49" t="s">
        <v>2085</v>
      </c>
      <c r="G1167" s="49" t="s">
        <v>3311</v>
      </c>
      <c r="H1167" s="49" t="e">
        <v>#VALUE!</v>
      </c>
      <c r="I1167" s="49">
        <v>0</v>
      </c>
      <c r="J1167" s="49" t="s">
        <v>82</v>
      </c>
      <c r="K1167" s="276">
        <v>43873</v>
      </c>
      <c r="L1167" s="49" t="s">
        <v>255</v>
      </c>
      <c r="M1167" s="49" t="s">
        <v>3730</v>
      </c>
      <c r="N1167" s="49" t="s">
        <v>3762</v>
      </c>
    </row>
    <row r="1168" spans="1:14" ht="15" customHeight="1" x14ac:dyDescent="0.25">
      <c r="A1168" s="49">
        <v>1167</v>
      </c>
      <c r="B1168" s="62">
        <v>43873.494722222225</v>
      </c>
      <c r="C1168" s="49" t="s">
        <v>184</v>
      </c>
      <c r="D1168" s="49" t="s">
        <v>2086</v>
      </c>
      <c r="E1168" s="49" t="s">
        <v>2087</v>
      </c>
      <c r="F1168" s="49" t="s">
        <v>2088</v>
      </c>
      <c r="G1168" s="49" t="s">
        <v>3312</v>
      </c>
      <c r="H1168" s="49" t="e">
        <v>#VALUE!</v>
      </c>
      <c r="I1168" s="49">
        <v>0</v>
      </c>
      <c r="J1168" s="49" t="s">
        <v>82</v>
      </c>
      <c r="K1168" s="276">
        <v>43873</v>
      </c>
      <c r="L1168" s="49" t="s">
        <v>255</v>
      </c>
      <c r="M1168" s="49" t="s">
        <v>3756</v>
      </c>
      <c r="N1168" s="49" t="s">
        <v>3762</v>
      </c>
    </row>
    <row r="1169" spans="1:14" ht="15" customHeight="1" x14ac:dyDescent="0.25">
      <c r="A1169" s="49">
        <v>1168</v>
      </c>
      <c r="B1169" s="62">
        <v>43873.497731481482</v>
      </c>
      <c r="C1169" s="49" t="s">
        <v>215</v>
      </c>
      <c r="D1169" s="49" t="s">
        <v>2052</v>
      </c>
      <c r="E1169" s="49" t="s">
        <v>731</v>
      </c>
      <c r="F1169" s="49" t="s">
        <v>2084</v>
      </c>
      <c r="G1169" s="49" t="s">
        <v>3313</v>
      </c>
      <c r="H1169" s="49" t="e">
        <v>#VALUE!</v>
      </c>
      <c r="I1169" s="49">
        <v>0</v>
      </c>
      <c r="J1169" s="49" t="s">
        <v>82</v>
      </c>
      <c r="K1169" s="276">
        <v>43873</v>
      </c>
      <c r="L1169" s="49" t="s">
        <v>255</v>
      </c>
      <c r="M1169" s="49" t="s">
        <v>3753</v>
      </c>
      <c r="N1169" s="49" t="s">
        <v>3762</v>
      </c>
    </row>
    <row r="1170" spans="1:14" ht="15" customHeight="1" x14ac:dyDescent="0.25">
      <c r="A1170" s="49">
        <v>1169</v>
      </c>
      <c r="B1170" s="62">
        <v>43873.498877314814</v>
      </c>
      <c r="C1170" s="49" t="s">
        <v>160</v>
      </c>
      <c r="D1170" s="49" t="s">
        <v>598</v>
      </c>
      <c r="E1170" s="49" t="s">
        <v>695</v>
      </c>
      <c r="F1170" s="49" t="s">
        <v>2089</v>
      </c>
      <c r="G1170" s="49" t="s">
        <v>3314</v>
      </c>
      <c r="H1170" s="49" t="e">
        <v>#VALUE!</v>
      </c>
      <c r="I1170" s="49">
        <v>0</v>
      </c>
      <c r="J1170" s="49" t="s">
        <v>82</v>
      </c>
      <c r="K1170" s="276">
        <v>43873</v>
      </c>
      <c r="L1170" s="49" t="s">
        <v>255</v>
      </c>
      <c r="M1170" s="49" t="s">
        <v>3743</v>
      </c>
      <c r="N1170" s="49" t="s">
        <v>3762</v>
      </c>
    </row>
    <row r="1171" spans="1:14" ht="15" customHeight="1" x14ac:dyDescent="0.25">
      <c r="A1171" s="49">
        <v>1170</v>
      </c>
      <c r="B1171" s="62">
        <v>43873.500150462962</v>
      </c>
      <c r="C1171" s="49" t="s">
        <v>209</v>
      </c>
      <c r="D1171" s="49" t="s">
        <v>1615</v>
      </c>
      <c r="E1171" s="49" t="s">
        <v>695</v>
      </c>
      <c r="F1171" s="49" t="s">
        <v>2091</v>
      </c>
      <c r="G1171" s="49" t="s">
        <v>3315</v>
      </c>
      <c r="H1171" s="49" t="e">
        <v>#VALUE!</v>
      </c>
      <c r="I1171" s="49">
        <v>0</v>
      </c>
      <c r="J1171" s="49" t="s">
        <v>82</v>
      </c>
      <c r="K1171" s="276">
        <v>43873</v>
      </c>
      <c r="L1171" s="49" t="s">
        <v>255</v>
      </c>
      <c r="M1171" s="49" t="s">
        <v>3691</v>
      </c>
      <c r="N1171" s="49" t="s">
        <v>3762</v>
      </c>
    </row>
    <row r="1172" spans="1:14" ht="15" customHeight="1" x14ac:dyDescent="0.25">
      <c r="A1172" s="49">
        <v>1171</v>
      </c>
      <c r="B1172" s="62">
        <v>43873.504062499997</v>
      </c>
      <c r="C1172" s="49" t="s">
        <v>275</v>
      </c>
      <c r="D1172" s="49" t="s">
        <v>383</v>
      </c>
      <c r="E1172" s="49" t="s">
        <v>2059</v>
      </c>
      <c r="F1172" s="49" t="s">
        <v>3316</v>
      </c>
      <c r="G1172" s="49" t="s">
        <v>3317</v>
      </c>
      <c r="H1172" s="49" t="e">
        <v>#VALUE!</v>
      </c>
      <c r="I1172" s="49">
        <v>0</v>
      </c>
      <c r="J1172" s="49" t="s">
        <v>82</v>
      </c>
      <c r="K1172" s="276">
        <v>43873</v>
      </c>
      <c r="L1172" s="49" t="s">
        <v>255</v>
      </c>
      <c r="M1172" s="49" t="s">
        <v>3751</v>
      </c>
      <c r="N1172" s="49" t="s">
        <v>3762</v>
      </c>
    </row>
    <row r="1173" spans="1:14" ht="15" customHeight="1" x14ac:dyDescent="0.25">
      <c r="A1173" s="49">
        <v>1172</v>
      </c>
      <c r="B1173" s="62">
        <v>43873.508935185186</v>
      </c>
      <c r="C1173" s="49" t="s">
        <v>209</v>
      </c>
      <c r="D1173" s="49" t="s">
        <v>1615</v>
      </c>
      <c r="E1173" s="49" t="s">
        <v>695</v>
      </c>
      <c r="F1173" s="49" t="s">
        <v>2091</v>
      </c>
      <c r="G1173" s="49" t="s">
        <v>3318</v>
      </c>
      <c r="H1173" s="49" t="e">
        <v>#VALUE!</v>
      </c>
      <c r="I1173" s="49">
        <v>0</v>
      </c>
      <c r="J1173" s="49" t="s">
        <v>82</v>
      </c>
      <c r="K1173" s="276">
        <v>43873</v>
      </c>
      <c r="L1173" s="49" t="s">
        <v>255</v>
      </c>
      <c r="M1173" s="49" t="s">
        <v>3691</v>
      </c>
      <c r="N1173" s="49" t="s">
        <v>3762</v>
      </c>
    </row>
    <row r="1174" spans="1:14" ht="15" customHeight="1" x14ac:dyDescent="0.25">
      <c r="A1174" s="49">
        <v>1173</v>
      </c>
      <c r="B1174" s="62">
        <v>43873.515567129631</v>
      </c>
      <c r="C1174" s="49" t="s">
        <v>201</v>
      </c>
      <c r="D1174" s="49" t="s">
        <v>638</v>
      </c>
      <c r="E1174" s="49" t="s">
        <v>791</v>
      </c>
      <c r="F1174" s="49" t="s">
        <v>2092</v>
      </c>
      <c r="G1174" s="49" t="s">
        <v>3319</v>
      </c>
      <c r="H1174" s="49" t="e">
        <v>#VALUE!</v>
      </c>
      <c r="I1174" s="49">
        <v>0</v>
      </c>
      <c r="J1174" s="49" t="s">
        <v>82</v>
      </c>
      <c r="K1174" s="276">
        <v>43873</v>
      </c>
      <c r="L1174" s="49" t="s">
        <v>255</v>
      </c>
      <c r="M1174" s="49" t="s">
        <v>3703</v>
      </c>
      <c r="N1174" s="49" t="s">
        <v>3762</v>
      </c>
    </row>
    <row r="1175" spans="1:14" ht="15" customHeight="1" x14ac:dyDescent="0.25">
      <c r="A1175" s="49">
        <v>1174</v>
      </c>
      <c r="B1175" s="62">
        <v>43873.520127314812</v>
      </c>
      <c r="C1175" s="49" t="s">
        <v>163</v>
      </c>
      <c r="D1175" s="49" t="s">
        <v>695</v>
      </c>
      <c r="F1175" s="49" t="s">
        <v>2053</v>
      </c>
      <c r="G1175" s="49" t="s">
        <v>2878</v>
      </c>
      <c r="H1175" s="49" t="e">
        <v>#VALUE!</v>
      </c>
      <c r="I1175" s="49">
        <v>0</v>
      </c>
      <c r="J1175" s="49" t="s">
        <v>82</v>
      </c>
      <c r="K1175" s="276">
        <v>43873</v>
      </c>
      <c r="L1175" s="49" t="s">
        <v>255</v>
      </c>
      <c r="M1175" s="49" t="s">
        <v>3701</v>
      </c>
      <c r="N1175" s="49" t="s">
        <v>3762</v>
      </c>
    </row>
    <row r="1176" spans="1:14" ht="15" customHeight="1" x14ac:dyDescent="0.25">
      <c r="A1176" s="49">
        <v>1175</v>
      </c>
      <c r="B1176" s="62">
        <v>43873.522835648146</v>
      </c>
      <c r="C1176" s="49" t="s">
        <v>209</v>
      </c>
      <c r="D1176" s="49" t="s">
        <v>632</v>
      </c>
      <c r="E1176" s="49" t="s">
        <v>2073</v>
      </c>
      <c r="F1176" s="49" t="s">
        <v>2093</v>
      </c>
      <c r="G1176" s="49" t="s">
        <v>3320</v>
      </c>
      <c r="H1176" s="49" t="s">
        <v>3370</v>
      </c>
      <c r="I1176" s="49">
        <v>1</v>
      </c>
      <c r="J1176" s="49" t="s">
        <v>82</v>
      </c>
      <c r="K1176" s="276">
        <v>43873</v>
      </c>
      <c r="L1176" s="49" t="s">
        <v>276</v>
      </c>
      <c r="M1176" s="49" t="s">
        <v>3742</v>
      </c>
      <c r="N1176" s="49" t="s">
        <v>3762</v>
      </c>
    </row>
    <row r="1177" spans="1:14" ht="15" customHeight="1" x14ac:dyDescent="0.25">
      <c r="A1177" s="49">
        <v>1176</v>
      </c>
      <c r="B1177" s="62">
        <v>43873.526446759257</v>
      </c>
      <c r="C1177" s="49" t="s">
        <v>209</v>
      </c>
      <c r="D1177" s="49" t="s">
        <v>632</v>
      </c>
      <c r="E1177" s="49" t="s">
        <v>2073</v>
      </c>
      <c r="F1177" s="49" t="s">
        <v>2093</v>
      </c>
      <c r="G1177" s="49" t="s">
        <v>3321</v>
      </c>
      <c r="H1177" s="49" t="e">
        <v>#VALUE!</v>
      </c>
      <c r="I1177" s="49">
        <v>0</v>
      </c>
      <c r="J1177" s="49" t="s">
        <v>82</v>
      </c>
      <c r="K1177" s="276">
        <v>43873</v>
      </c>
      <c r="L1177" s="49" t="s">
        <v>255</v>
      </c>
      <c r="M1177" s="49" t="s">
        <v>3742</v>
      </c>
      <c r="N1177" s="49" t="s">
        <v>3762</v>
      </c>
    </row>
    <row r="1178" spans="1:14" ht="15" customHeight="1" x14ac:dyDescent="0.25">
      <c r="A1178" s="49">
        <v>1177</v>
      </c>
      <c r="B1178" s="62">
        <v>43873.528090277781</v>
      </c>
      <c r="C1178" s="49" t="s">
        <v>165</v>
      </c>
      <c r="D1178" s="49" t="s">
        <v>2066</v>
      </c>
      <c r="E1178" s="49" t="s">
        <v>695</v>
      </c>
      <c r="F1178" s="49" t="s">
        <v>2094</v>
      </c>
      <c r="G1178" s="49" t="s">
        <v>3322</v>
      </c>
      <c r="H1178" s="49" t="e">
        <v>#VALUE!</v>
      </c>
      <c r="I1178" s="49">
        <v>0</v>
      </c>
      <c r="J1178" s="49" t="s">
        <v>82</v>
      </c>
      <c r="K1178" s="276">
        <v>43873</v>
      </c>
      <c r="L1178" s="49" t="s">
        <v>255</v>
      </c>
      <c r="M1178" s="49" t="s">
        <v>3752</v>
      </c>
      <c r="N1178" s="49" t="s">
        <v>3762</v>
      </c>
    </row>
    <row r="1179" spans="1:14" ht="15" customHeight="1" x14ac:dyDescent="0.25">
      <c r="A1179" s="49">
        <v>1178</v>
      </c>
      <c r="B1179" s="62">
        <v>43873.532962962963</v>
      </c>
      <c r="C1179" s="49" t="s">
        <v>184</v>
      </c>
      <c r="D1179" s="49" t="s">
        <v>2086</v>
      </c>
      <c r="E1179" s="49" t="s">
        <v>2090</v>
      </c>
      <c r="F1179" s="49" t="s">
        <v>2088</v>
      </c>
      <c r="G1179" s="49" t="s">
        <v>3323</v>
      </c>
      <c r="H1179" s="49" t="e">
        <v>#VALUE!</v>
      </c>
      <c r="I1179" s="49">
        <v>0</v>
      </c>
      <c r="J1179" s="49" t="s">
        <v>82</v>
      </c>
      <c r="K1179" s="276">
        <v>43873</v>
      </c>
      <c r="L1179" s="49" t="s">
        <v>255</v>
      </c>
      <c r="M1179" s="49" t="s">
        <v>3756</v>
      </c>
      <c r="N1179" s="49" t="s">
        <v>3762</v>
      </c>
    </row>
    <row r="1180" spans="1:14" ht="15" customHeight="1" x14ac:dyDescent="0.25">
      <c r="A1180" s="49">
        <v>1179</v>
      </c>
      <c r="B1180" s="62">
        <v>43873.542141203703</v>
      </c>
      <c r="C1180" s="49" t="s">
        <v>279</v>
      </c>
      <c r="D1180" s="49" t="s">
        <v>1955</v>
      </c>
      <c r="E1180" s="49" t="s">
        <v>1956</v>
      </c>
      <c r="F1180" s="49" t="s">
        <v>2019</v>
      </c>
      <c r="G1180" s="49" t="s">
        <v>3324</v>
      </c>
      <c r="H1180" s="49" t="e">
        <v>#VALUE!</v>
      </c>
      <c r="I1180" s="49">
        <v>0</v>
      </c>
      <c r="J1180" s="49" t="s">
        <v>278</v>
      </c>
      <c r="K1180" s="276">
        <v>43873</v>
      </c>
      <c r="L1180" s="49" t="s">
        <v>255</v>
      </c>
      <c r="M1180" s="49" t="s">
        <v>3723</v>
      </c>
      <c r="N1180" s="49" t="s">
        <v>3762</v>
      </c>
    </row>
    <row r="1181" spans="1:14" ht="15" customHeight="1" x14ac:dyDescent="0.25">
      <c r="A1181" s="49">
        <v>1180</v>
      </c>
      <c r="B1181" s="62">
        <v>43873.546875</v>
      </c>
      <c r="C1181" s="49" t="s">
        <v>295</v>
      </c>
      <c r="D1181" s="49" t="s">
        <v>624</v>
      </c>
      <c r="E1181" s="49" t="s">
        <v>695</v>
      </c>
      <c r="F1181" s="49" t="s">
        <v>2095</v>
      </c>
      <c r="G1181" s="49" t="s">
        <v>3325</v>
      </c>
      <c r="H1181" s="49" t="e">
        <v>#VALUE!</v>
      </c>
      <c r="I1181" s="49">
        <v>0</v>
      </c>
      <c r="J1181" s="49" t="s">
        <v>278</v>
      </c>
      <c r="K1181" s="276">
        <v>43873</v>
      </c>
      <c r="L1181" s="49" t="s">
        <v>255</v>
      </c>
      <c r="M1181" s="49" t="s">
        <v>3757</v>
      </c>
      <c r="N1181" s="49" t="s">
        <v>3762</v>
      </c>
    </row>
    <row r="1182" spans="1:14" ht="15" customHeight="1" x14ac:dyDescent="0.25">
      <c r="A1182" s="49">
        <v>1181</v>
      </c>
      <c r="B1182" s="62">
        <v>43873.548437500001</v>
      </c>
      <c r="C1182" s="49" t="s">
        <v>277</v>
      </c>
      <c r="D1182" s="49" t="s">
        <v>792</v>
      </c>
      <c r="E1182" s="49" t="s">
        <v>2096</v>
      </c>
      <c r="F1182" s="49" t="s">
        <v>1986</v>
      </c>
      <c r="G1182" s="49" t="s">
        <v>3326</v>
      </c>
      <c r="H1182" s="49" t="e">
        <v>#VALUE!</v>
      </c>
      <c r="I1182" s="49">
        <v>0</v>
      </c>
      <c r="J1182" s="49" t="s">
        <v>278</v>
      </c>
      <c r="K1182" s="276">
        <v>43873</v>
      </c>
      <c r="L1182" s="49" t="s">
        <v>255</v>
      </c>
      <c r="M1182" s="49" t="s">
        <v>3721</v>
      </c>
      <c r="N1182" s="49" t="s">
        <v>3762</v>
      </c>
    </row>
    <row r="1183" spans="1:14" ht="15" customHeight="1" x14ac:dyDescent="0.25">
      <c r="A1183" s="49">
        <v>1182</v>
      </c>
      <c r="B1183" s="62">
        <v>43873.551296296297</v>
      </c>
      <c r="C1183" s="49" t="s">
        <v>134</v>
      </c>
      <c r="D1183" s="49" t="s">
        <v>380</v>
      </c>
      <c r="E1183" s="49" t="s">
        <v>695</v>
      </c>
      <c r="F1183" s="49" t="s">
        <v>2097</v>
      </c>
      <c r="G1183" s="49" t="s">
        <v>3327</v>
      </c>
      <c r="H1183" s="49" t="e">
        <v>#VALUE!</v>
      </c>
      <c r="I1183" s="49">
        <v>0</v>
      </c>
      <c r="J1183" s="49" t="s">
        <v>82</v>
      </c>
      <c r="K1183" s="276">
        <v>43873</v>
      </c>
      <c r="L1183" s="49" t="s">
        <v>255</v>
      </c>
      <c r="M1183" s="49" t="s">
        <v>3758</v>
      </c>
      <c r="N1183" s="49" t="s">
        <v>3762</v>
      </c>
    </row>
    <row r="1184" spans="1:14" ht="15" customHeight="1" x14ac:dyDescent="0.25">
      <c r="A1184" s="49">
        <v>1183</v>
      </c>
      <c r="B1184" s="62">
        <v>43873.556631944448</v>
      </c>
      <c r="C1184" s="49" t="s">
        <v>330</v>
      </c>
      <c r="D1184" s="49" t="s">
        <v>2098</v>
      </c>
      <c r="E1184" s="49" t="s">
        <v>695</v>
      </c>
      <c r="F1184" s="49" t="s">
        <v>2099</v>
      </c>
      <c r="G1184" s="49" t="s">
        <v>3328</v>
      </c>
      <c r="H1184" s="49" t="e">
        <v>#VALUE!</v>
      </c>
      <c r="I1184" s="49">
        <v>0</v>
      </c>
      <c r="J1184" s="49" t="s">
        <v>278</v>
      </c>
      <c r="K1184" s="276">
        <v>43873</v>
      </c>
      <c r="L1184" s="49" t="s">
        <v>255</v>
      </c>
      <c r="M1184" s="49" t="s">
        <v>3745</v>
      </c>
      <c r="N1184" s="49" t="s">
        <v>3762</v>
      </c>
    </row>
    <row r="1185" spans="1:14" ht="15" customHeight="1" x14ac:dyDescent="0.25">
      <c r="A1185" s="49">
        <v>1184</v>
      </c>
      <c r="B1185" s="62">
        <v>43873.556296296294</v>
      </c>
      <c r="C1185" s="49" t="s">
        <v>285</v>
      </c>
      <c r="D1185" s="49" t="s">
        <v>618</v>
      </c>
      <c r="E1185" s="49" t="s">
        <v>1953</v>
      </c>
      <c r="F1185" s="49" t="s">
        <v>2020</v>
      </c>
      <c r="G1185" s="49" t="s">
        <v>3329</v>
      </c>
      <c r="H1185" s="49" t="e">
        <v>#VALUE!</v>
      </c>
      <c r="I1185" s="49">
        <v>0</v>
      </c>
      <c r="J1185" s="49" t="s">
        <v>278</v>
      </c>
      <c r="K1185" s="276">
        <v>43873</v>
      </c>
      <c r="L1185" s="49" t="s">
        <v>255</v>
      </c>
      <c r="M1185" s="49" t="s">
        <v>3714</v>
      </c>
      <c r="N1185" s="49" t="s">
        <v>3762</v>
      </c>
    </row>
    <row r="1186" spans="1:14" ht="15" customHeight="1" x14ac:dyDescent="0.25">
      <c r="A1186" s="49">
        <v>1185</v>
      </c>
      <c r="B1186" s="62">
        <v>43873.556273148148</v>
      </c>
      <c r="C1186" s="49" t="s">
        <v>275</v>
      </c>
      <c r="D1186" s="49" t="s">
        <v>2100</v>
      </c>
      <c r="E1186" s="49" t="s">
        <v>2101</v>
      </c>
      <c r="F1186" s="49" t="s">
        <v>3290</v>
      </c>
      <c r="G1186" s="49" t="s">
        <v>3330</v>
      </c>
      <c r="H1186" s="49" t="e">
        <v>#VALUE!</v>
      </c>
      <c r="I1186" s="49">
        <v>0</v>
      </c>
      <c r="J1186" s="49" t="s">
        <v>82</v>
      </c>
      <c r="K1186" s="276">
        <v>43873</v>
      </c>
      <c r="L1186" s="49" t="s">
        <v>255</v>
      </c>
      <c r="M1186" s="49" t="s">
        <v>3751</v>
      </c>
      <c r="N1186" s="49" t="s">
        <v>3762</v>
      </c>
    </row>
    <row r="1187" spans="1:14" ht="15" customHeight="1" x14ac:dyDescent="0.25">
      <c r="A1187" s="49">
        <v>1186</v>
      </c>
      <c r="B1187" s="62">
        <v>43873.560289351852</v>
      </c>
      <c r="C1187" s="49" t="s">
        <v>288</v>
      </c>
      <c r="D1187" s="49" t="s">
        <v>2052</v>
      </c>
      <c r="E1187" s="49" t="s">
        <v>731</v>
      </c>
      <c r="F1187" s="49" t="s">
        <v>2069</v>
      </c>
      <c r="G1187" s="49" t="s">
        <v>3331</v>
      </c>
      <c r="H1187" s="49" t="e">
        <v>#VALUE!</v>
      </c>
      <c r="I1187" s="49">
        <v>0</v>
      </c>
      <c r="J1187" s="49" t="s">
        <v>278</v>
      </c>
      <c r="K1187" s="276">
        <v>43873</v>
      </c>
      <c r="L1187" s="49" t="s">
        <v>255</v>
      </c>
      <c r="M1187" s="49" t="s">
        <v>3753</v>
      </c>
      <c r="N1187" s="49" t="s">
        <v>3762</v>
      </c>
    </row>
    <row r="1188" spans="1:14" ht="15" customHeight="1" x14ac:dyDescent="0.25">
      <c r="A1188" s="49">
        <v>1187</v>
      </c>
      <c r="B1188" s="62">
        <v>43873.564467592594</v>
      </c>
      <c r="C1188" s="49" t="s">
        <v>268</v>
      </c>
      <c r="D1188" s="49" t="s">
        <v>2102</v>
      </c>
      <c r="E1188" s="49" t="s">
        <v>2103</v>
      </c>
      <c r="F1188" s="49" t="s">
        <v>2104</v>
      </c>
      <c r="G1188" s="49" t="s">
        <v>3332</v>
      </c>
      <c r="H1188" s="49" t="e">
        <v>#VALUE!</v>
      </c>
      <c r="I1188" s="49">
        <v>0</v>
      </c>
      <c r="J1188" s="49" t="s">
        <v>266</v>
      </c>
      <c r="K1188" s="276">
        <v>43873</v>
      </c>
      <c r="L1188" s="49" t="s">
        <v>255</v>
      </c>
      <c r="M1188" s="49" t="s">
        <v>255</v>
      </c>
      <c r="N1188" s="49" t="s">
        <v>3762</v>
      </c>
    </row>
    <row r="1189" spans="1:14" ht="15" customHeight="1" x14ac:dyDescent="0.25">
      <c r="A1189" s="49">
        <v>1188</v>
      </c>
      <c r="B1189" s="62">
        <v>43873.564351851855</v>
      </c>
      <c r="C1189" s="49" t="s">
        <v>163</v>
      </c>
      <c r="D1189" s="49" t="s">
        <v>687</v>
      </c>
      <c r="E1189" s="49" t="s">
        <v>1978</v>
      </c>
      <c r="F1189" s="49" t="s">
        <v>2105</v>
      </c>
      <c r="G1189" s="49" t="s">
        <v>3333</v>
      </c>
      <c r="H1189" s="49" t="e">
        <v>#VALUE!</v>
      </c>
      <c r="I1189" s="49">
        <v>0</v>
      </c>
      <c r="J1189" s="49" t="s">
        <v>82</v>
      </c>
      <c r="K1189" s="276">
        <v>43873</v>
      </c>
      <c r="L1189" s="49" t="s">
        <v>255</v>
      </c>
      <c r="M1189" s="49" t="s">
        <v>3701</v>
      </c>
      <c r="N1189" s="49" t="s">
        <v>3762</v>
      </c>
    </row>
    <row r="1190" spans="1:14" ht="15" customHeight="1" x14ac:dyDescent="0.25">
      <c r="A1190" s="49">
        <v>1189</v>
      </c>
      <c r="B1190" s="62">
        <v>43873.567569444444</v>
      </c>
      <c r="C1190" s="49" t="s">
        <v>166</v>
      </c>
      <c r="D1190" s="49" t="s">
        <v>796</v>
      </c>
      <c r="E1190" s="49" t="s">
        <v>1122</v>
      </c>
      <c r="F1190" s="49" t="s">
        <v>2050</v>
      </c>
      <c r="G1190" s="49" t="s">
        <v>3334</v>
      </c>
      <c r="H1190" s="49" t="s">
        <v>3464</v>
      </c>
      <c r="I1190" s="49">
        <v>3</v>
      </c>
      <c r="J1190" s="49" t="s">
        <v>82</v>
      </c>
      <c r="K1190" s="276">
        <v>43873</v>
      </c>
      <c r="L1190" s="49" t="s">
        <v>3558</v>
      </c>
      <c r="M1190" s="49" t="s">
        <v>3732</v>
      </c>
      <c r="N1190" s="49" t="s">
        <v>3762</v>
      </c>
    </row>
    <row r="1191" spans="1:14" ht="15" customHeight="1" x14ac:dyDescent="0.25">
      <c r="A1191" s="49">
        <v>1190</v>
      </c>
      <c r="B1191" s="62">
        <v>43873.567858796298</v>
      </c>
      <c r="C1191" s="49" t="s">
        <v>288</v>
      </c>
      <c r="D1191" s="49" t="s">
        <v>2068</v>
      </c>
      <c r="E1191" s="49" t="s">
        <v>731</v>
      </c>
      <c r="F1191" s="49" t="s">
        <v>2069</v>
      </c>
      <c r="G1191" s="49" t="s">
        <v>3335</v>
      </c>
      <c r="H1191" s="49" t="e">
        <v>#VALUE!</v>
      </c>
      <c r="I1191" s="49">
        <v>0</v>
      </c>
      <c r="J1191" s="49" t="s">
        <v>278</v>
      </c>
      <c r="K1191" s="276">
        <v>43873</v>
      </c>
      <c r="L1191" s="49" t="s">
        <v>255</v>
      </c>
      <c r="M1191" s="49" t="s">
        <v>3753</v>
      </c>
      <c r="N1191" s="49" t="s">
        <v>3762</v>
      </c>
    </row>
    <row r="1192" spans="1:14" ht="15" customHeight="1" x14ac:dyDescent="0.25">
      <c r="A1192" s="49">
        <v>1191</v>
      </c>
      <c r="B1192" s="62">
        <v>43873.568356481483</v>
      </c>
      <c r="C1192" s="49" t="s">
        <v>182</v>
      </c>
      <c r="D1192" s="49" t="s">
        <v>2030</v>
      </c>
      <c r="E1192" s="49" t="s">
        <v>695</v>
      </c>
      <c r="F1192" s="49" t="s">
        <v>2106</v>
      </c>
      <c r="G1192" s="49" t="s">
        <v>3336</v>
      </c>
      <c r="H1192" s="49" t="e">
        <v>#VALUE!</v>
      </c>
      <c r="I1192" s="49">
        <v>0</v>
      </c>
      <c r="J1192" s="49" t="s">
        <v>82</v>
      </c>
      <c r="K1192" s="276">
        <v>43873</v>
      </c>
      <c r="L1192" s="49" t="s">
        <v>255</v>
      </c>
      <c r="M1192" s="49" t="s">
        <v>3748</v>
      </c>
      <c r="N1192" s="49" t="s">
        <v>3762</v>
      </c>
    </row>
    <row r="1193" spans="1:14" ht="15" customHeight="1" x14ac:dyDescent="0.25">
      <c r="A1193" s="49">
        <v>1192</v>
      </c>
      <c r="B1193" s="62">
        <v>43873.568865740737</v>
      </c>
      <c r="C1193" s="49" t="s">
        <v>281</v>
      </c>
      <c r="D1193" s="49" t="s">
        <v>1423</v>
      </c>
      <c r="E1193" s="49" t="s">
        <v>2043</v>
      </c>
      <c r="F1193" s="49" t="s">
        <v>3245</v>
      </c>
      <c r="G1193" s="49" t="s">
        <v>3337</v>
      </c>
      <c r="H1193" s="49" t="e">
        <v>#VALUE!</v>
      </c>
      <c r="I1193" s="49">
        <v>0</v>
      </c>
      <c r="J1193" s="49" t="s">
        <v>278</v>
      </c>
      <c r="K1193" s="276">
        <v>43873</v>
      </c>
      <c r="L1193" s="49" t="s">
        <v>255</v>
      </c>
      <c r="M1193" s="49" t="s">
        <v>3685</v>
      </c>
      <c r="N1193" s="49" t="s">
        <v>3762</v>
      </c>
    </row>
    <row r="1194" spans="1:14" ht="15" customHeight="1" x14ac:dyDescent="0.25">
      <c r="A1194" s="49">
        <v>1193</v>
      </c>
      <c r="B1194" s="62">
        <v>43873.578900462962</v>
      </c>
      <c r="C1194" s="49" t="s">
        <v>163</v>
      </c>
      <c r="D1194" s="49" t="s">
        <v>1488</v>
      </c>
      <c r="E1194" s="49" t="s">
        <v>1978</v>
      </c>
      <c r="F1194" s="49" t="s">
        <v>2053</v>
      </c>
      <c r="G1194" s="49" t="s">
        <v>3338</v>
      </c>
      <c r="H1194" s="49" t="e">
        <v>#VALUE!</v>
      </c>
      <c r="I1194" s="49">
        <v>0</v>
      </c>
      <c r="J1194" s="49" t="s">
        <v>82</v>
      </c>
      <c r="K1194" s="276">
        <v>43873</v>
      </c>
      <c r="L1194" s="49" t="s">
        <v>255</v>
      </c>
      <c r="M1194" s="49" t="s">
        <v>3701</v>
      </c>
      <c r="N1194" s="49" t="s">
        <v>3762</v>
      </c>
    </row>
    <row r="1195" spans="1:14" ht="15" customHeight="1" x14ac:dyDescent="0.25">
      <c r="A1195" s="49">
        <v>1194</v>
      </c>
      <c r="B1195" s="62">
        <v>43873.57917824074</v>
      </c>
      <c r="C1195" s="49" t="s">
        <v>210</v>
      </c>
      <c r="D1195" s="49" t="s">
        <v>2107</v>
      </c>
      <c r="E1195" s="49" t="s">
        <v>2108</v>
      </c>
      <c r="F1195" s="49" t="s">
        <v>2077</v>
      </c>
      <c r="G1195" s="49" t="s">
        <v>3339</v>
      </c>
      <c r="H1195" s="49" t="s">
        <v>3455</v>
      </c>
      <c r="I1195" s="49">
        <v>2</v>
      </c>
      <c r="J1195" s="49" t="s">
        <v>82</v>
      </c>
      <c r="K1195" s="276">
        <v>43873</v>
      </c>
      <c r="L1195" s="49" t="s">
        <v>3549</v>
      </c>
      <c r="M1195" s="49" t="s">
        <v>255</v>
      </c>
      <c r="N1195" s="49" t="s">
        <v>3762</v>
      </c>
    </row>
    <row r="1196" spans="1:14" ht="15" customHeight="1" x14ac:dyDescent="0.25">
      <c r="A1196" s="49">
        <v>1195</v>
      </c>
      <c r="B1196" s="62">
        <v>43873.584328703706</v>
      </c>
      <c r="C1196" s="49" t="s">
        <v>211</v>
      </c>
      <c r="D1196" s="49" t="s">
        <v>637</v>
      </c>
      <c r="E1196" s="49" t="s">
        <v>695</v>
      </c>
      <c r="F1196" s="49" t="s">
        <v>2109</v>
      </c>
      <c r="G1196" s="49" t="s">
        <v>3340</v>
      </c>
      <c r="H1196" s="49" t="s">
        <v>3487</v>
      </c>
      <c r="I1196" s="49">
        <v>2</v>
      </c>
      <c r="J1196" s="49" t="s">
        <v>82</v>
      </c>
      <c r="K1196" s="276">
        <v>43873</v>
      </c>
      <c r="L1196" s="49" t="s">
        <v>3578</v>
      </c>
      <c r="M1196" s="49" t="s">
        <v>3755</v>
      </c>
      <c r="N1196" s="49" t="s">
        <v>3762</v>
      </c>
    </row>
    <row r="1197" spans="1:14" ht="15" customHeight="1" x14ac:dyDescent="0.25">
      <c r="A1197" s="49">
        <v>1196</v>
      </c>
      <c r="B1197" s="62">
        <v>43873.593761574077</v>
      </c>
      <c r="C1197" s="49" t="s">
        <v>493</v>
      </c>
      <c r="D1197" s="49" t="s">
        <v>1469</v>
      </c>
      <c r="E1197" s="49" t="s">
        <v>695</v>
      </c>
      <c r="F1197" s="49" t="s">
        <v>2110</v>
      </c>
      <c r="H1197" s="49" t="e">
        <v>#VALUE!</v>
      </c>
      <c r="I1197" s="49">
        <v>0</v>
      </c>
      <c r="J1197" s="49" t="s">
        <v>278</v>
      </c>
      <c r="K1197" s="276">
        <v>43873</v>
      </c>
      <c r="L1197" s="49" t="s">
        <v>255</v>
      </c>
      <c r="M1197" s="49" t="s">
        <v>255</v>
      </c>
      <c r="N1197" s="49" t="s">
        <v>3762</v>
      </c>
    </row>
    <row r="1198" spans="1:14" ht="15" customHeight="1" x14ac:dyDescent="0.25">
      <c r="A1198" s="49">
        <v>1197</v>
      </c>
      <c r="B1198" s="62">
        <v>43873.597245370373</v>
      </c>
      <c r="C1198" s="49" t="s">
        <v>279</v>
      </c>
      <c r="D1198" s="49" t="s">
        <v>1955</v>
      </c>
      <c r="E1198" s="49" t="s">
        <v>1956</v>
      </c>
      <c r="F1198" s="49" t="s">
        <v>2111</v>
      </c>
      <c r="G1198" s="49" t="s">
        <v>3341</v>
      </c>
      <c r="H1198" s="49" t="s">
        <v>3485</v>
      </c>
      <c r="I1198" s="49">
        <v>0.5</v>
      </c>
      <c r="J1198" s="49" t="s">
        <v>278</v>
      </c>
      <c r="K1198" s="276">
        <v>43873</v>
      </c>
      <c r="L1198" s="49" t="s">
        <v>3576</v>
      </c>
      <c r="M1198" s="49" t="s">
        <v>3723</v>
      </c>
      <c r="N1198" s="49" t="s">
        <v>3762</v>
      </c>
    </row>
    <row r="1199" spans="1:14" ht="15" customHeight="1" x14ac:dyDescent="0.25">
      <c r="A1199" s="49">
        <v>1198</v>
      </c>
      <c r="B1199" s="62">
        <v>43873.604629629626</v>
      </c>
      <c r="C1199" s="49" t="s">
        <v>166</v>
      </c>
      <c r="D1199" s="49" t="s">
        <v>796</v>
      </c>
      <c r="E1199" s="49" t="s">
        <v>1122</v>
      </c>
      <c r="F1199" s="49" t="s">
        <v>2050</v>
      </c>
      <c r="G1199" s="49" t="s">
        <v>3342</v>
      </c>
      <c r="H1199" s="49" t="e">
        <v>#VALUE!</v>
      </c>
      <c r="I1199" s="49">
        <v>0</v>
      </c>
      <c r="J1199" s="49" t="s">
        <v>82</v>
      </c>
      <c r="K1199" s="276">
        <v>43873</v>
      </c>
      <c r="L1199" s="49" t="s">
        <v>255</v>
      </c>
      <c r="M1199" s="49" t="s">
        <v>3732</v>
      </c>
      <c r="N1199" s="49" t="s">
        <v>3762</v>
      </c>
    </row>
    <row r="1200" spans="1:14" ht="15" customHeight="1" x14ac:dyDescent="0.25">
      <c r="A1200" s="49">
        <v>1199</v>
      </c>
      <c r="B1200" s="62">
        <v>43873.613749999997</v>
      </c>
      <c r="C1200" s="49" t="s">
        <v>299</v>
      </c>
      <c r="D1200" s="49" t="s">
        <v>2113</v>
      </c>
      <c r="E1200" s="49" t="s">
        <v>695</v>
      </c>
      <c r="F1200" s="49" t="s">
        <v>2114</v>
      </c>
      <c r="G1200" s="49" t="s">
        <v>3343</v>
      </c>
      <c r="H1200" s="49" t="e">
        <v>#VALUE!</v>
      </c>
      <c r="I1200" s="49">
        <v>0</v>
      </c>
      <c r="J1200" s="49" t="s">
        <v>278</v>
      </c>
      <c r="K1200" s="276">
        <v>43873</v>
      </c>
      <c r="L1200" s="49" t="s">
        <v>255</v>
      </c>
      <c r="M1200" s="49" t="s">
        <v>255</v>
      </c>
      <c r="N1200" s="49" t="s">
        <v>3762</v>
      </c>
    </row>
    <row r="1201" spans="1:14" ht="15" customHeight="1" x14ac:dyDescent="0.25">
      <c r="A1201" s="49">
        <v>1200</v>
      </c>
      <c r="B1201" s="62">
        <v>43873.623217592591</v>
      </c>
      <c r="C1201" s="49" t="s">
        <v>493</v>
      </c>
      <c r="D1201" s="49" t="s">
        <v>1486</v>
      </c>
      <c r="E1201" s="49" t="s">
        <v>2115</v>
      </c>
      <c r="F1201" s="49" t="s">
        <v>2112</v>
      </c>
      <c r="G1201" s="49" t="s">
        <v>3344</v>
      </c>
      <c r="H1201" s="49" t="e">
        <v>#VALUE!</v>
      </c>
      <c r="I1201" s="49">
        <v>0</v>
      </c>
      <c r="J1201" s="49" t="s">
        <v>278</v>
      </c>
      <c r="K1201" s="276">
        <v>43873</v>
      </c>
      <c r="L1201" s="49" t="s">
        <v>255</v>
      </c>
      <c r="M1201" s="49" t="s">
        <v>255</v>
      </c>
      <c r="N1201" s="49" t="s">
        <v>3762</v>
      </c>
    </row>
    <row r="1202" spans="1:14" ht="15" customHeight="1" x14ac:dyDescent="0.25">
      <c r="A1202" s="49">
        <v>1201</v>
      </c>
      <c r="B1202" s="62">
        <v>43873.624328703707</v>
      </c>
      <c r="C1202" s="49" t="s">
        <v>277</v>
      </c>
      <c r="D1202" s="49" t="s">
        <v>792</v>
      </c>
      <c r="E1202" s="49" t="s">
        <v>2096</v>
      </c>
      <c r="F1202" s="49" t="s">
        <v>1986</v>
      </c>
      <c r="G1202" s="49" t="s">
        <v>3345</v>
      </c>
      <c r="H1202" s="49" t="e">
        <v>#VALUE!</v>
      </c>
      <c r="I1202" s="49">
        <v>0</v>
      </c>
      <c r="J1202" s="49" t="s">
        <v>278</v>
      </c>
      <c r="K1202" s="276">
        <v>43873</v>
      </c>
      <c r="L1202" s="49" t="s">
        <v>255</v>
      </c>
      <c r="M1202" s="49" t="s">
        <v>3721</v>
      </c>
      <c r="N1202" s="49" t="s">
        <v>3762</v>
      </c>
    </row>
    <row r="1203" spans="1:14" ht="15" customHeight="1" x14ac:dyDescent="0.25">
      <c r="A1203" s="49">
        <v>1202</v>
      </c>
      <c r="B1203" s="62">
        <v>43873.63140046296</v>
      </c>
      <c r="C1203" s="49" t="s">
        <v>299</v>
      </c>
      <c r="D1203" s="49" t="s">
        <v>2116</v>
      </c>
      <c r="E1203" s="49" t="s">
        <v>2117</v>
      </c>
      <c r="F1203" s="49" t="s">
        <v>2118</v>
      </c>
      <c r="G1203" s="49" t="s">
        <v>3346</v>
      </c>
      <c r="H1203" s="49" t="e">
        <v>#VALUE!</v>
      </c>
      <c r="I1203" s="49">
        <v>0</v>
      </c>
      <c r="J1203" s="49" t="s">
        <v>278</v>
      </c>
      <c r="K1203" s="276">
        <v>43873</v>
      </c>
      <c r="L1203" s="49" t="s">
        <v>255</v>
      </c>
      <c r="M1203" s="49" t="s">
        <v>255</v>
      </c>
      <c r="N1203" s="49" t="s">
        <v>3762</v>
      </c>
    </row>
    <row r="1204" spans="1:14" ht="15" customHeight="1" x14ac:dyDescent="0.25">
      <c r="A1204" s="49">
        <v>1203</v>
      </c>
      <c r="B1204" s="62">
        <v>43873.64135416667</v>
      </c>
      <c r="C1204" s="49" t="s">
        <v>284</v>
      </c>
      <c r="D1204" s="49" t="s">
        <v>1945</v>
      </c>
      <c r="E1204" s="49" t="s">
        <v>695</v>
      </c>
      <c r="F1204" s="49" t="s">
        <v>2119</v>
      </c>
      <c r="G1204" s="49" t="s">
        <v>3347</v>
      </c>
      <c r="H1204" s="49" t="s">
        <v>3448</v>
      </c>
      <c r="I1204" s="49">
        <v>1</v>
      </c>
      <c r="J1204" s="49" t="s">
        <v>278</v>
      </c>
      <c r="K1204" s="276">
        <v>43873</v>
      </c>
      <c r="L1204" s="49" t="s">
        <v>3543</v>
      </c>
      <c r="M1204" s="49" t="s">
        <v>3737</v>
      </c>
      <c r="N1204" s="49" t="s">
        <v>3762</v>
      </c>
    </row>
    <row r="1205" spans="1:14" ht="15" customHeight="1" x14ac:dyDescent="0.25">
      <c r="A1205" s="49">
        <v>1204</v>
      </c>
      <c r="B1205" s="62">
        <v>43873.645462962966</v>
      </c>
      <c r="C1205" s="49" t="s">
        <v>281</v>
      </c>
      <c r="D1205" s="49" t="s">
        <v>1363</v>
      </c>
      <c r="E1205" s="49" t="s">
        <v>1809</v>
      </c>
      <c r="F1205" s="49" t="s">
        <v>2120</v>
      </c>
      <c r="G1205" s="49" t="s">
        <v>3348</v>
      </c>
      <c r="H1205" s="49" t="e">
        <v>#VALUE!</v>
      </c>
      <c r="I1205" s="49">
        <v>0</v>
      </c>
      <c r="J1205" s="49" t="s">
        <v>278</v>
      </c>
      <c r="K1205" s="276">
        <v>43873</v>
      </c>
      <c r="L1205" s="49" t="s">
        <v>255</v>
      </c>
      <c r="M1205" s="49" t="s">
        <v>255</v>
      </c>
      <c r="N1205" s="49" t="s">
        <v>3762</v>
      </c>
    </row>
    <row r="1206" spans="1:14" ht="15" customHeight="1" x14ac:dyDescent="0.25">
      <c r="A1206" s="49">
        <v>1205</v>
      </c>
      <c r="B1206" s="62">
        <v>43873.647048611114</v>
      </c>
      <c r="C1206" s="49" t="s">
        <v>288</v>
      </c>
      <c r="D1206" s="49" t="s">
        <v>2068</v>
      </c>
      <c r="E1206" s="49" t="s">
        <v>731</v>
      </c>
      <c r="F1206" s="49" t="s">
        <v>2121</v>
      </c>
      <c r="G1206" s="49" t="s">
        <v>3349</v>
      </c>
      <c r="H1206" s="49" t="s">
        <v>3488</v>
      </c>
      <c r="I1206" s="49">
        <v>4.5</v>
      </c>
      <c r="J1206" s="49" t="s">
        <v>278</v>
      </c>
      <c r="K1206" s="276">
        <v>43873</v>
      </c>
      <c r="L1206" s="49" t="s">
        <v>3579</v>
      </c>
      <c r="M1206" s="49" t="s">
        <v>3753</v>
      </c>
      <c r="N1206" s="49" t="s">
        <v>3762</v>
      </c>
    </row>
    <row r="1207" spans="1:14" ht="15" customHeight="1" x14ac:dyDescent="0.25">
      <c r="A1207" s="49">
        <v>1206</v>
      </c>
      <c r="B1207" s="62">
        <v>43873.659421296295</v>
      </c>
      <c r="C1207" s="49" t="s">
        <v>134</v>
      </c>
      <c r="D1207" s="49" t="s">
        <v>380</v>
      </c>
      <c r="E1207" s="49" t="s">
        <v>695</v>
      </c>
      <c r="F1207" s="49" t="s">
        <v>2122</v>
      </c>
      <c r="G1207" s="49" t="s">
        <v>3350</v>
      </c>
      <c r="H1207" s="49" t="e">
        <v>#VALUE!</v>
      </c>
      <c r="I1207" s="49">
        <v>0</v>
      </c>
      <c r="J1207" s="49" t="s">
        <v>82</v>
      </c>
      <c r="K1207" s="276">
        <v>43873</v>
      </c>
      <c r="L1207" s="49" t="s">
        <v>255</v>
      </c>
      <c r="M1207" s="49" t="s">
        <v>3758</v>
      </c>
      <c r="N1207" s="49" t="s">
        <v>3762</v>
      </c>
    </row>
    <row r="1208" spans="1:14" ht="15" customHeight="1" x14ac:dyDescent="0.25">
      <c r="A1208" s="49">
        <v>1207</v>
      </c>
      <c r="B1208" s="62">
        <v>43873.661134259259</v>
      </c>
      <c r="C1208" s="49" t="s">
        <v>179</v>
      </c>
      <c r="D1208" s="49" t="s">
        <v>1875</v>
      </c>
      <c r="E1208" s="49" t="s">
        <v>1120</v>
      </c>
      <c r="F1208" s="49" t="s">
        <v>2123</v>
      </c>
      <c r="G1208" s="49" t="s">
        <v>3351</v>
      </c>
      <c r="H1208" s="49" t="s">
        <v>3482</v>
      </c>
      <c r="I1208" s="49">
        <v>3</v>
      </c>
      <c r="J1208" s="49" t="s">
        <v>82</v>
      </c>
      <c r="K1208" s="276">
        <v>43873</v>
      </c>
      <c r="L1208" s="49" t="s">
        <v>3573</v>
      </c>
      <c r="M1208" s="49" t="s">
        <v>3726</v>
      </c>
      <c r="N1208" s="49" t="s">
        <v>3762</v>
      </c>
    </row>
    <row r="1209" spans="1:14" ht="15" customHeight="1" x14ac:dyDescent="0.25">
      <c r="A1209" s="49">
        <v>1208</v>
      </c>
      <c r="B1209" s="62">
        <v>43873.677719907406</v>
      </c>
      <c r="C1209" s="49" t="s">
        <v>295</v>
      </c>
      <c r="D1209" s="49" t="s">
        <v>624</v>
      </c>
      <c r="E1209" s="49" t="s">
        <v>695</v>
      </c>
      <c r="F1209" s="49" t="s">
        <v>2124</v>
      </c>
      <c r="G1209" s="49" t="s">
        <v>3352</v>
      </c>
      <c r="H1209" s="49" t="s">
        <v>3489</v>
      </c>
      <c r="I1209" s="49">
        <v>1</v>
      </c>
      <c r="J1209" s="49" t="s">
        <v>278</v>
      </c>
      <c r="K1209" s="276">
        <v>43873</v>
      </c>
      <c r="L1209" s="49" t="s">
        <v>3580</v>
      </c>
      <c r="M1209" s="49" t="s">
        <v>3757</v>
      </c>
      <c r="N1209" s="49" t="s">
        <v>3762</v>
      </c>
    </row>
    <row r="1210" spans="1:14" ht="15" customHeight="1" x14ac:dyDescent="0.25">
      <c r="A1210" s="49">
        <v>1209</v>
      </c>
      <c r="B1210" s="62">
        <v>43873.681076388886</v>
      </c>
      <c r="C1210" s="49" t="s">
        <v>163</v>
      </c>
      <c r="D1210" s="49" t="s">
        <v>1488</v>
      </c>
      <c r="E1210" s="49" t="s">
        <v>1978</v>
      </c>
      <c r="F1210" s="49" t="s">
        <v>2053</v>
      </c>
      <c r="G1210" s="49" t="s">
        <v>3353</v>
      </c>
      <c r="H1210" s="49" t="s">
        <v>3459</v>
      </c>
      <c r="I1210" s="49">
        <v>2</v>
      </c>
      <c r="J1210" s="49" t="s">
        <v>82</v>
      </c>
      <c r="K1210" s="276">
        <v>43873</v>
      </c>
      <c r="L1210" s="49" t="s">
        <v>3553</v>
      </c>
      <c r="M1210" s="49" t="s">
        <v>3701</v>
      </c>
      <c r="N1210" s="49" t="s">
        <v>3762</v>
      </c>
    </row>
    <row r="1211" spans="1:14" ht="15" customHeight="1" x14ac:dyDescent="0.25">
      <c r="A1211" s="49">
        <v>1210</v>
      </c>
      <c r="B1211" s="62">
        <v>43873.683368055557</v>
      </c>
      <c r="C1211" s="49" t="s">
        <v>166</v>
      </c>
      <c r="D1211" s="63" t="s">
        <v>2125</v>
      </c>
      <c r="E1211" s="49" t="s">
        <v>1122</v>
      </c>
      <c r="F1211" s="49" t="s">
        <v>2126</v>
      </c>
      <c r="G1211" s="49" t="s">
        <v>3354</v>
      </c>
      <c r="H1211" s="49" t="s">
        <v>3464</v>
      </c>
      <c r="I1211" s="49">
        <v>3</v>
      </c>
      <c r="J1211" s="49" t="s">
        <v>82</v>
      </c>
      <c r="K1211" s="276">
        <v>43873</v>
      </c>
      <c r="L1211" s="49" t="s">
        <v>3558</v>
      </c>
      <c r="M1211" s="49" t="s">
        <v>3732</v>
      </c>
      <c r="N1211" s="49" t="s">
        <v>3762</v>
      </c>
    </row>
    <row r="1212" spans="1:14" ht="15" customHeight="1" x14ac:dyDescent="0.25">
      <c r="A1212" s="49">
        <v>1211</v>
      </c>
      <c r="B1212" s="62">
        <v>43873.686782407407</v>
      </c>
      <c r="C1212" s="49" t="s">
        <v>215</v>
      </c>
      <c r="D1212" s="49" t="s">
        <v>619</v>
      </c>
      <c r="E1212" s="49" t="s">
        <v>695</v>
      </c>
      <c r="F1212" s="49" t="s">
        <v>2127</v>
      </c>
      <c r="G1212" s="49" t="s">
        <v>3355</v>
      </c>
      <c r="H1212" s="49" t="e">
        <v>#VALUE!</v>
      </c>
      <c r="I1212" s="49">
        <v>0</v>
      </c>
      <c r="J1212" s="49" t="s">
        <v>82</v>
      </c>
      <c r="K1212" s="276">
        <v>43873</v>
      </c>
      <c r="L1212" s="49" t="s">
        <v>255</v>
      </c>
      <c r="M1212" s="49" t="s">
        <v>3759</v>
      </c>
      <c r="N1212" s="49" t="s">
        <v>3762</v>
      </c>
    </row>
    <row r="1213" spans="1:14" ht="15" customHeight="1" x14ac:dyDescent="0.25">
      <c r="A1213" s="49">
        <v>1212</v>
      </c>
      <c r="B1213" s="62">
        <v>43873.694189814814</v>
      </c>
      <c r="C1213" s="49" t="s">
        <v>215</v>
      </c>
      <c r="D1213" s="49" t="s">
        <v>2128</v>
      </c>
      <c r="E1213" s="49" t="s">
        <v>695</v>
      </c>
      <c r="F1213" s="49" t="s">
        <v>2129</v>
      </c>
      <c r="G1213" s="49" t="s">
        <v>3356</v>
      </c>
      <c r="H1213" s="49" t="e">
        <v>#VALUE!</v>
      </c>
      <c r="I1213" s="49">
        <v>0</v>
      </c>
      <c r="J1213" s="49" t="s">
        <v>82</v>
      </c>
      <c r="K1213" s="276">
        <v>43873</v>
      </c>
      <c r="L1213" s="49" t="s">
        <v>255</v>
      </c>
      <c r="M1213" s="49" t="s">
        <v>3760</v>
      </c>
      <c r="N1213" s="49" t="s">
        <v>3762</v>
      </c>
    </row>
    <row r="1214" spans="1:14" ht="15" customHeight="1" x14ac:dyDescent="0.25">
      <c r="A1214" s="49">
        <v>1213</v>
      </c>
      <c r="B1214" s="62">
        <v>43873.696087962962</v>
      </c>
      <c r="C1214" s="49" t="s">
        <v>215</v>
      </c>
      <c r="D1214" s="49" t="s">
        <v>707</v>
      </c>
      <c r="E1214" s="49" t="s">
        <v>695</v>
      </c>
      <c r="F1214" s="49" t="s">
        <v>2130</v>
      </c>
      <c r="G1214" s="49" t="s">
        <v>3357</v>
      </c>
      <c r="H1214" s="49" t="e">
        <v>#VALUE!</v>
      </c>
      <c r="I1214" s="49">
        <v>0</v>
      </c>
      <c r="J1214" s="49" t="s">
        <v>82</v>
      </c>
      <c r="K1214" s="276">
        <v>43873</v>
      </c>
      <c r="L1214" s="49" t="s">
        <v>255</v>
      </c>
      <c r="M1214" s="49" t="s">
        <v>3759</v>
      </c>
      <c r="N1214" s="49" t="s">
        <v>3762</v>
      </c>
    </row>
    <row r="1215" spans="1:14" ht="15" customHeight="1" x14ac:dyDescent="0.25">
      <c r="A1215" s="49">
        <v>1214</v>
      </c>
      <c r="B1215" s="62">
        <v>43873.70003472222</v>
      </c>
      <c r="C1215" s="49" t="s">
        <v>22</v>
      </c>
      <c r="D1215" s="49" t="s">
        <v>1928</v>
      </c>
      <c r="E1215" s="49" t="s">
        <v>774</v>
      </c>
      <c r="F1215" s="49" t="s">
        <v>2131</v>
      </c>
      <c r="G1215" s="49" t="s">
        <v>3358</v>
      </c>
      <c r="H1215" s="49" t="s">
        <v>3425</v>
      </c>
      <c r="I1215" s="49">
        <v>7</v>
      </c>
      <c r="J1215" s="49" t="s">
        <v>82</v>
      </c>
      <c r="K1215" s="276">
        <v>43873</v>
      </c>
      <c r="L1215" s="49" t="s">
        <v>298</v>
      </c>
      <c r="M1215" s="49" t="s">
        <v>3734</v>
      </c>
      <c r="N1215" s="49" t="s">
        <v>3762</v>
      </c>
    </row>
    <row r="1216" spans="1:14" ht="15" customHeight="1" x14ac:dyDescent="0.25">
      <c r="A1216" s="49">
        <v>1215</v>
      </c>
      <c r="B1216" s="62">
        <v>43873.700127314813</v>
      </c>
      <c r="C1216" s="49" t="s">
        <v>162</v>
      </c>
      <c r="D1216" s="49" t="s">
        <v>380</v>
      </c>
      <c r="E1216" s="49" t="s">
        <v>695</v>
      </c>
      <c r="F1216" s="49" t="s">
        <v>2132</v>
      </c>
      <c r="G1216" s="49" t="s">
        <v>3359</v>
      </c>
      <c r="H1216" s="49" t="e">
        <v>#VALUE!</v>
      </c>
      <c r="I1216" s="49">
        <v>0</v>
      </c>
      <c r="J1216" s="49" t="s">
        <v>82</v>
      </c>
      <c r="K1216" s="276">
        <v>43873</v>
      </c>
      <c r="L1216" s="49" t="s">
        <v>255</v>
      </c>
      <c r="M1216" s="49" t="s">
        <v>3761</v>
      </c>
      <c r="N1216" s="49" t="s">
        <v>3762</v>
      </c>
    </row>
    <row r="1217" spans="1:14" ht="15" customHeight="1" x14ac:dyDescent="0.25">
      <c r="A1217" s="49">
        <v>1216</v>
      </c>
      <c r="B1217" s="62">
        <v>43873.700856481482</v>
      </c>
      <c r="C1217" s="49" t="s">
        <v>330</v>
      </c>
      <c r="D1217" s="49" t="s">
        <v>2098</v>
      </c>
      <c r="E1217" s="49" t="s">
        <v>695</v>
      </c>
      <c r="F1217" s="49" t="s">
        <v>2133</v>
      </c>
      <c r="G1217" s="49" t="s">
        <v>3360</v>
      </c>
      <c r="H1217" s="49" t="s">
        <v>3370</v>
      </c>
      <c r="I1217" s="49">
        <v>4</v>
      </c>
      <c r="J1217" s="49" t="s">
        <v>278</v>
      </c>
      <c r="K1217" s="276">
        <v>43873</v>
      </c>
      <c r="L1217" s="49" t="s">
        <v>276</v>
      </c>
      <c r="M1217" s="49" t="s">
        <v>3745</v>
      </c>
      <c r="N1217" s="49" t="s">
        <v>3762</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F3F87-6717-48B3-BFC0-2A2584CA4329}">
  <sheetPr codeName="ws_UT_INV">
    <tabColor rgb="FF7030A0"/>
  </sheetPr>
  <dimension ref="A1:U587"/>
  <sheetViews>
    <sheetView workbookViewId="0">
      <selection activeCell="E15" sqref="E15"/>
    </sheetView>
  </sheetViews>
  <sheetFormatPr defaultRowHeight="15" x14ac:dyDescent="0.25"/>
  <cols>
    <col min="1" max="1" width="18.7109375" style="124" bestFit="1" customWidth="1"/>
    <col min="2" max="2" width="11" customWidth="1"/>
    <col min="3" max="3" width="25.5703125" style="122" customWidth="1"/>
    <col min="4" max="4" width="25.140625" bestFit="1" customWidth="1"/>
    <col min="5" max="5" width="16.28515625" bestFit="1" customWidth="1"/>
    <col min="6" max="6" width="25.7109375" customWidth="1"/>
    <col min="7" max="7" width="12.85546875" bestFit="1" customWidth="1"/>
    <col min="8" max="8" width="15.85546875" bestFit="1" customWidth="1"/>
    <col min="9" max="9" width="11.7109375" bestFit="1" customWidth="1"/>
    <col min="16" max="16" width="19.85546875" bestFit="1" customWidth="1"/>
    <col min="17" max="17" width="11.7109375" bestFit="1" customWidth="1"/>
  </cols>
  <sheetData>
    <row r="1" spans="1:21" x14ac:dyDescent="0.25">
      <c r="A1" s="123" t="s">
        <v>1</v>
      </c>
      <c r="B1" s="64" t="s">
        <v>23</v>
      </c>
      <c r="C1" s="121" t="s">
        <v>2</v>
      </c>
      <c r="D1" s="64" t="s">
        <v>0</v>
      </c>
      <c r="E1" s="64" t="s">
        <v>12</v>
      </c>
      <c r="F1" s="64" t="s">
        <v>15</v>
      </c>
      <c r="G1" s="64" t="s">
        <v>4247</v>
      </c>
      <c r="H1" s="64" t="s">
        <v>586</v>
      </c>
      <c r="I1" s="64" t="s">
        <v>112</v>
      </c>
      <c r="J1" s="64"/>
      <c r="K1" s="64"/>
      <c r="L1" s="64"/>
      <c r="M1" s="64"/>
      <c r="N1" s="64"/>
      <c r="O1" s="64"/>
      <c r="P1" s="64"/>
      <c r="Q1" s="64"/>
      <c r="R1" s="64"/>
      <c r="S1" s="64"/>
      <c r="T1" s="64"/>
      <c r="U1" s="64"/>
    </row>
    <row r="2" spans="1:21" x14ac:dyDescent="0.25">
      <c r="A2" s="124" t="s">
        <v>3921</v>
      </c>
      <c r="B2" t="s">
        <v>83</v>
      </c>
      <c r="C2" s="122" t="s">
        <v>364</v>
      </c>
      <c r="D2" t="s">
        <v>614</v>
      </c>
      <c r="E2" t="s">
        <v>226</v>
      </c>
      <c r="F2" t="s">
        <v>615</v>
      </c>
      <c r="G2" s="254">
        <v>43868</v>
      </c>
      <c r="H2" s="254">
        <v>43882</v>
      </c>
      <c r="I2">
        <v>8.5</v>
      </c>
    </row>
    <row r="3" spans="1:21" x14ac:dyDescent="0.25">
      <c r="A3" s="124" t="s">
        <v>3988</v>
      </c>
      <c r="B3" t="s">
        <v>82</v>
      </c>
      <c r="C3" s="122" t="s">
        <v>3989</v>
      </c>
      <c r="D3" t="s">
        <v>3990</v>
      </c>
      <c r="E3" t="s">
        <v>226</v>
      </c>
      <c r="F3" t="s">
        <v>3991</v>
      </c>
      <c r="G3" s="254">
        <v>43875</v>
      </c>
      <c r="H3" s="254">
        <v>43875</v>
      </c>
      <c r="I3">
        <v>6</v>
      </c>
    </row>
    <row r="4" spans="1:21" ht="30" x14ac:dyDescent="0.25">
      <c r="A4" s="124" t="s">
        <v>368</v>
      </c>
      <c r="B4" t="s">
        <v>82</v>
      </c>
      <c r="C4" s="122" t="s">
        <v>367</v>
      </c>
      <c r="D4" t="s">
        <v>365</v>
      </c>
      <c r="E4" t="s">
        <v>226</v>
      </c>
      <c r="F4" s="49" t="s">
        <v>366</v>
      </c>
      <c r="G4" s="254">
        <v>43864</v>
      </c>
      <c r="H4" s="254">
        <v>43878</v>
      </c>
      <c r="I4">
        <v>6</v>
      </c>
    </row>
    <row r="5" spans="1:21" x14ac:dyDescent="0.25">
      <c r="A5" s="124" t="s">
        <v>363</v>
      </c>
      <c r="B5" t="s">
        <v>82</v>
      </c>
      <c r="C5" s="122" t="s">
        <v>362</v>
      </c>
      <c r="D5" t="s">
        <v>360</v>
      </c>
      <c r="E5" t="s">
        <v>226</v>
      </c>
      <c r="F5" t="s">
        <v>361</v>
      </c>
      <c r="G5" s="254">
        <v>43864</v>
      </c>
      <c r="H5" s="254">
        <v>43878</v>
      </c>
      <c r="I5">
        <v>6</v>
      </c>
    </row>
    <row r="6" spans="1:21" x14ac:dyDescent="0.25">
      <c r="A6" s="124" t="s">
        <v>371</v>
      </c>
      <c r="B6" t="s">
        <v>82</v>
      </c>
      <c r="C6" s="122" t="s">
        <v>613</v>
      </c>
      <c r="D6" t="s">
        <v>610</v>
      </c>
      <c r="E6" t="s">
        <v>226</v>
      </c>
      <c r="F6" t="s">
        <v>611</v>
      </c>
      <c r="G6" s="254">
        <v>43867</v>
      </c>
      <c r="H6" s="254">
        <v>43882</v>
      </c>
      <c r="I6">
        <v>7</v>
      </c>
    </row>
    <row r="7" spans="1:21" x14ac:dyDescent="0.25">
      <c r="A7" s="124" t="s">
        <v>3992</v>
      </c>
      <c r="B7" t="s">
        <v>82</v>
      </c>
      <c r="C7" s="122" t="s">
        <v>356</v>
      </c>
      <c r="D7" t="s">
        <v>3993</v>
      </c>
      <c r="E7" t="s">
        <v>226</v>
      </c>
      <c r="F7" t="s">
        <v>3994</v>
      </c>
      <c r="G7" s="254">
        <v>43875</v>
      </c>
      <c r="H7" s="254">
        <v>43875</v>
      </c>
      <c r="I7">
        <v>2.5</v>
      </c>
    </row>
    <row r="8" spans="1:21" x14ac:dyDescent="0.25">
      <c r="A8" s="124" t="s">
        <v>222</v>
      </c>
      <c r="B8" t="s">
        <v>82</v>
      </c>
      <c r="C8" s="122" t="s">
        <v>223</v>
      </c>
      <c r="D8" t="s">
        <v>221</v>
      </c>
      <c r="E8" t="s">
        <v>226</v>
      </c>
      <c r="F8" t="s">
        <v>357</v>
      </c>
      <c r="G8" s="254">
        <v>43864</v>
      </c>
      <c r="H8" s="254">
        <v>43879</v>
      </c>
      <c r="I8">
        <v>147.5</v>
      </c>
    </row>
    <row r="9" spans="1:21" x14ac:dyDescent="0.25">
      <c r="A9" s="124" t="s">
        <v>376</v>
      </c>
      <c r="B9" t="s">
        <v>82</v>
      </c>
      <c r="C9" s="122" t="s">
        <v>375</v>
      </c>
      <c r="D9" t="s">
        <v>374</v>
      </c>
      <c r="E9" t="s">
        <v>226</v>
      </c>
      <c r="F9" t="s">
        <v>316</v>
      </c>
      <c r="G9" s="254">
        <v>43864</v>
      </c>
      <c r="H9" s="254">
        <v>43878</v>
      </c>
      <c r="I9">
        <v>3</v>
      </c>
    </row>
    <row r="10" spans="1:21" x14ac:dyDescent="0.25">
      <c r="A10" s="124" t="s">
        <v>353</v>
      </c>
      <c r="B10" t="s">
        <v>82</v>
      </c>
      <c r="C10" s="122" t="s">
        <v>352</v>
      </c>
      <c r="D10" t="s">
        <v>350</v>
      </c>
      <c r="E10" t="s">
        <v>226</v>
      </c>
      <c r="F10" t="s">
        <v>351</v>
      </c>
      <c r="G10" s="254">
        <v>43864</v>
      </c>
      <c r="H10" s="254">
        <v>43865</v>
      </c>
      <c r="I10">
        <v>12</v>
      </c>
    </row>
    <row r="11" spans="1:21" x14ac:dyDescent="0.25">
      <c r="A11" s="124" t="s">
        <v>348</v>
      </c>
      <c r="B11" t="s">
        <v>82</v>
      </c>
      <c r="C11" s="122" t="s">
        <v>347</v>
      </c>
      <c r="D11" t="s">
        <v>345</v>
      </c>
      <c r="E11" t="s">
        <v>349</v>
      </c>
      <c r="F11" t="s">
        <v>346</v>
      </c>
      <c r="G11" s="254">
        <v>43864</v>
      </c>
      <c r="H11" s="254">
        <v>43867</v>
      </c>
      <c r="I11">
        <v>11</v>
      </c>
    </row>
    <row r="12" spans="1:21" x14ac:dyDescent="0.25">
      <c r="A12" s="124" t="s">
        <v>373</v>
      </c>
      <c r="B12" t="s">
        <v>82</v>
      </c>
      <c r="C12" s="122" t="s">
        <v>625</v>
      </c>
      <c r="D12" t="s">
        <v>626</v>
      </c>
      <c r="E12" t="s">
        <v>226</v>
      </c>
      <c r="F12" t="s">
        <v>627</v>
      </c>
      <c r="G12" s="254">
        <v>43867</v>
      </c>
      <c r="H12" s="254">
        <v>43871</v>
      </c>
      <c r="I12">
        <v>3</v>
      </c>
    </row>
    <row r="13" spans="1:21" x14ac:dyDescent="0.25">
      <c r="A13" s="124" t="s">
        <v>235</v>
      </c>
      <c r="B13" t="s">
        <v>82</v>
      </c>
      <c r="C13" s="122" t="s">
        <v>236</v>
      </c>
      <c r="D13" t="s">
        <v>233</v>
      </c>
      <c r="E13" t="s">
        <v>237</v>
      </c>
      <c r="F13" t="s">
        <v>234</v>
      </c>
      <c r="G13" s="254">
        <v>43866</v>
      </c>
      <c r="H13" s="254">
        <v>43872</v>
      </c>
      <c r="I13">
        <v>45.5</v>
      </c>
    </row>
    <row r="14" spans="1:21" x14ac:dyDescent="0.25">
      <c r="A14" s="124" t="s">
        <v>302</v>
      </c>
      <c r="B14" t="s">
        <v>82</v>
      </c>
      <c r="C14" s="122" t="s">
        <v>389</v>
      </c>
      <c r="D14" t="s">
        <v>385</v>
      </c>
      <c r="E14" t="s">
        <v>226</v>
      </c>
      <c r="F14" t="s">
        <v>333</v>
      </c>
      <c r="G14" s="254">
        <v>43864</v>
      </c>
      <c r="H14" s="254">
        <v>43882</v>
      </c>
      <c r="I14">
        <v>29</v>
      </c>
    </row>
    <row r="15" spans="1:21" x14ac:dyDescent="0.25">
      <c r="A15" s="124" t="s">
        <v>302</v>
      </c>
      <c r="B15" t="s">
        <v>82</v>
      </c>
      <c r="C15" s="122" t="s">
        <v>389</v>
      </c>
      <c r="D15" t="s">
        <v>385</v>
      </c>
      <c r="E15" t="s">
        <v>301</v>
      </c>
      <c r="F15" t="s">
        <v>333</v>
      </c>
      <c r="G15" s="254">
        <v>43864</v>
      </c>
      <c r="H15" s="254">
        <v>43882</v>
      </c>
      <c r="I15">
        <v>29</v>
      </c>
    </row>
    <row r="16" spans="1:21" x14ac:dyDescent="0.25">
      <c r="A16" s="124" t="s">
        <v>315</v>
      </c>
      <c r="B16" t="s">
        <v>82</v>
      </c>
      <c r="C16" s="122" t="s">
        <v>642</v>
      </c>
      <c r="D16" t="s">
        <v>643</v>
      </c>
      <c r="E16" t="s">
        <v>324</v>
      </c>
      <c r="F16" t="s">
        <v>644</v>
      </c>
      <c r="G16" s="254">
        <v>43867</v>
      </c>
      <c r="H16" s="254">
        <v>43867</v>
      </c>
      <c r="I16">
        <v>9.5</v>
      </c>
    </row>
    <row r="17" spans="1:9" x14ac:dyDescent="0.25">
      <c r="A17" s="124" t="s">
        <v>328</v>
      </c>
      <c r="B17" t="s">
        <v>82</v>
      </c>
      <c r="C17" s="122" t="s">
        <v>392</v>
      </c>
      <c r="D17" t="s">
        <v>391</v>
      </c>
      <c r="E17" t="s">
        <v>332</v>
      </c>
      <c r="F17" t="s">
        <v>327</v>
      </c>
      <c r="G17" s="254">
        <v>43865</v>
      </c>
      <c r="H17" s="254">
        <v>43867</v>
      </c>
      <c r="I17">
        <v>13.5</v>
      </c>
    </row>
    <row r="18" spans="1:9" x14ac:dyDescent="0.25">
      <c r="A18" s="124" t="s">
        <v>342</v>
      </c>
      <c r="B18" t="s">
        <v>82</v>
      </c>
      <c r="C18" s="122" t="s">
        <v>592</v>
      </c>
      <c r="D18" t="s">
        <v>591</v>
      </c>
      <c r="E18" t="s">
        <v>226</v>
      </c>
      <c r="F18" t="s">
        <v>341</v>
      </c>
      <c r="G18" s="254">
        <v>43864</v>
      </c>
      <c r="H18" s="254">
        <v>43871</v>
      </c>
      <c r="I18">
        <v>16.5</v>
      </c>
    </row>
    <row r="19" spans="1:9" x14ac:dyDescent="0.25">
      <c r="A19" s="124" t="s">
        <v>342</v>
      </c>
      <c r="B19" t="s">
        <v>82</v>
      </c>
      <c r="C19" s="122" t="s">
        <v>592</v>
      </c>
      <c r="D19" t="s">
        <v>591</v>
      </c>
      <c r="E19" t="s">
        <v>320</v>
      </c>
      <c r="F19" t="s">
        <v>341</v>
      </c>
      <c r="G19" s="254">
        <v>43864</v>
      </c>
      <c r="H19" s="254">
        <v>43871</v>
      </c>
      <c r="I19">
        <v>23.5</v>
      </c>
    </row>
    <row r="20" spans="1:9" x14ac:dyDescent="0.25">
      <c r="A20" s="124" t="s">
        <v>607</v>
      </c>
      <c r="B20" t="s">
        <v>82</v>
      </c>
      <c r="C20" s="122" t="s">
        <v>599</v>
      </c>
      <c r="D20" s="49" t="s">
        <v>597</v>
      </c>
      <c r="E20" t="s">
        <v>608</v>
      </c>
      <c r="F20" t="s">
        <v>598</v>
      </c>
      <c r="G20" s="254">
        <v>43864</v>
      </c>
      <c r="H20" s="254">
        <v>43871</v>
      </c>
      <c r="I20">
        <v>50.5</v>
      </c>
    </row>
    <row r="21" spans="1:9" x14ac:dyDescent="0.25">
      <c r="A21" s="124" t="s">
        <v>601</v>
      </c>
      <c r="B21" t="s">
        <v>82</v>
      </c>
      <c r="C21" s="122" t="s">
        <v>589</v>
      </c>
      <c r="D21" t="s">
        <v>382</v>
      </c>
      <c r="E21" t="s">
        <v>603</v>
      </c>
      <c r="F21" t="s">
        <v>383</v>
      </c>
      <c r="G21" s="254">
        <v>43864</v>
      </c>
      <c r="H21" s="254">
        <v>43866</v>
      </c>
      <c r="I21">
        <v>4.5</v>
      </c>
    </row>
    <row r="22" spans="1:9" x14ac:dyDescent="0.25">
      <c r="A22" s="124" t="s">
        <v>606</v>
      </c>
      <c r="B22" t="s">
        <v>82</v>
      </c>
      <c r="C22" s="122" t="s">
        <v>596</v>
      </c>
      <c r="D22" t="s">
        <v>595</v>
      </c>
      <c r="E22" t="s">
        <v>294</v>
      </c>
      <c r="F22" t="s">
        <v>273</v>
      </c>
      <c r="G22" s="254">
        <v>43864</v>
      </c>
      <c r="H22" s="254">
        <v>43866</v>
      </c>
      <c r="I22">
        <v>26</v>
      </c>
    </row>
    <row r="23" spans="1:9" x14ac:dyDescent="0.25">
      <c r="A23" s="124" t="s">
        <v>602</v>
      </c>
      <c r="B23" t="s">
        <v>82</v>
      </c>
      <c r="C23" s="122" t="s">
        <v>590</v>
      </c>
      <c r="D23" t="s">
        <v>359</v>
      </c>
      <c r="E23" t="s">
        <v>226</v>
      </c>
      <c r="F23" t="s">
        <v>303</v>
      </c>
      <c r="G23" s="254">
        <v>43864</v>
      </c>
      <c r="H23" s="254">
        <v>43864</v>
      </c>
      <c r="I23">
        <v>1</v>
      </c>
    </row>
    <row r="24" spans="1:9" x14ac:dyDescent="0.25">
      <c r="A24" s="124" t="s">
        <v>3598</v>
      </c>
      <c r="B24" t="s">
        <v>82</v>
      </c>
      <c r="C24" s="122" t="s">
        <v>3764</v>
      </c>
      <c r="D24" s="49" t="s">
        <v>2136</v>
      </c>
      <c r="E24" t="s">
        <v>329</v>
      </c>
      <c r="F24" t="s">
        <v>799</v>
      </c>
      <c r="G24" s="254">
        <v>43864</v>
      </c>
      <c r="H24" s="254">
        <v>43880</v>
      </c>
      <c r="I24">
        <v>38.5</v>
      </c>
    </row>
    <row r="25" spans="1:9" x14ac:dyDescent="0.25">
      <c r="A25" s="124" t="s">
        <v>2141</v>
      </c>
      <c r="B25" t="s">
        <v>82</v>
      </c>
      <c r="C25" s="122" t="s">
        <v>2142</v>
      </c>
      <c r="D25" t="s">
        <v>2140</v>
      </c>
      <c r="E25" t="s">
        <v>2143</v>
      </c>
      <c r="F25" t="s">
        <v>858</v>
      </c>
      <c r="G25" s="254">
        <v>43865</v>
      </c>
      <c r="H25" s="254">
        <v>43880</v>
      </c>
      <c r="I25">
        <v>10.5</v>
      </c>
    </row>
    <row r="26" spans="1:9" x14ac:dyDescent="0.25">
      <c r="A26" s="124" t="s">
        <v>604</v>
      </c>
      <c r="B26" t="s">
        <v>82</v>
      </c>
      <c r="C26" s="122" t="s">
        <v>593</v>
      </c>
      <c r="D26" t="s">
        <v>377</v>
      </c>
      <c r="E26" t="s">
        <v>226</v>
      </c>
      <c r="F26" t="s">
        <v>378</v>
      </c>
      <c r="G26" s="254">
        <v>43864</v>
      </c>
      <c r="H26" s="254">
        <v>43864</v>
      </c>
      <c r="I26">
        <v>4</v>
      </c>
    </row>
    <row r="27" spans="1:9" x14ac:dyDescent="0.25">
      <c r="A27" s="124" t="s">
        <v>3593</v>
      </c>
      <c r="B27" t="s">
        <v>82</v>
      </c>
      <c r="C27" s="122" t="s">
        <v>3765</v>
      </c>
      <c r="D27" t="s">
        <v>354</v>
      </c>
      <c r="E27" t="s">
        <v>226</v>
      </c>
      <c r="F27" t="s">
        <v>355</v>
      </c>
      <c r="G27" s="254">
        <v>43864</v>
      </c>
      <c r="H27" s="254">
        <v>43868</v>
      </c>
      <c r="I27">
        <v>44</v>
      </c>
    </row>
    <row r="28" spans="1:9" x14ac:dyDescent="0.25">
      <c r="A28" s="124" t="s">
        <v>3592</v>
      </c>
      <c r="B28" t="s">
        <v>82</v>
      </c>
      <c r="C28" s="122" t="s">
        <v>3766</v>
      </c>
      <c r="D28" t="s">
        <v>3767</v>
      </c>
      <c r="E28" t="s">
        <v>226</v>
      </c>
      <c r="F28" t="s">
        <v>760</v>
      </c>
      <c r="G28" s="254">
        <v>43864</v>
      </c>
      <c r="H28" s="254">
        <v>43866</v>
      </c>
      <c r="I28">
        <v>34.5</v>
      </c>
    </row>
    <row r="29" spans="1:9" x14ac:dyDescent="0.25">
      <c r="A29" s="124" t="s">
        <v>3582</v>
      </c>
      <c r="B29" t="s">
        <v>82</v>
      </c>
      <c r="C29" s="122" t="s">
        <v>698</v>
      </c>
      <c r="D29" s="49" t="s">
        <v>3768</v>
      </c>
      <c r="E29" t="s">
        <v>226</v>
      </c>
      <c r="F29" t="s">
        <v>699</v>
      </c>
      <c r="G29" s="254">
        <v>43864</v>
      </c>
      <c r="H29" s="254">
        <v>43864</v>
      </c>
      <c r="I29">
        <v>9</v>
      </c>
    </row>
    <row r="30" spans="1:9" ht="30" x14ac:dyDescent="0.25">
      <c r="A30" s="124" t="s">
        <v>3583</v>
      </c>
      <c r="B30" t="s">
        <v>82</v>
      </c>
      <c r="C30" s="122" t="s">
        <v>3769</v>
      </c>
      <c r="D30" t="s">
        <v>3770</v>
      </c>
      <c r="E30" t="s">
        <v>3498</v>
      </c>
      <c r="F30" s="49" t="s">
        <v>703</v>
      </c>
      <c r="G30" s="254">
        <v>43864</v>
      </c>
      <c r="H30" s="254">
        <v>43865</v>
      </c>
      <c r="I30">
        <v>6</v>
      </c>
    </row>
    <row r="31" spans="1:9" x14ac:dyDescent="0.25">
      <c r="A31" s="124" t="s">
        <v>3596</v>
      </c>
      <c r="B31" t="s">
        <v>82</v>
      </c>
      <c r="C31" s="122" t="s">
        <v>3771</v>
      </c>
      <c r="D31" t="s">
        <v>3772</v>
      </c>
      <c r="E31" t="s">
        <v>386</v>
      </c>
      <c r="F31" t="s">
        <v>793</v>
      </c>
      <c r="G31" s="254">
        <v>43864</v>
      </c>
      <c r="H31" s="254">
        <v>43864</v>
      </c>
      <c r="I31">
        <v>5</v>
      </c>
    </row>
    <row r="32" spans="1:9" x14ac:dyDescent="0.25">
      <c r="A32" s="124" t="s">
        <v>3594</v>
      </c>
      <c r="B32" t="s">
        <v>82</v>
      </c>
      <c r="C32" s="122" t="s">
        <v>3773</v>
      </c>
      <c r="D32" t="s">
        <v>3774</v>
      </c>
      <c r="E32" t="s">
        <v>603</v>
      </c>
      <c r="F32" t="s">
        <v>383</v>
      </c>
      <c r="G32" s="254">
        <v>43864</v>
      </c>
      <c r="H32" s="254">
        <v>43866</v>
      </c>
      <c r="I32">
        <v>25</v>
      </c>
    </row>
    <row r="33" spans="1:9" x14ac:dyDescent="0.25">
      <c r="A33" s="124" t="s">
        <v>3591</v>
      </c>
      <c r="B33" t="s">
        <v>82</v>
      </c>
      <c r="C33" s="122" t="s">
        <v>3775</v>
      </c>
      <c r="D33" t="s">
        <v>382</v>
      </c>
      <c r="E33" t="s">
        <v>603</v>
      </c>
      <c r="F33" t="s">
        <v>383</v>
      </c>
      <c r="G33" s="254">
        <v>43864</v>
      </c>
      <c r="H33" s="254">
        <v>43865</v>
      </c>
      <c r="I33">
        <v>6.5</v>
      </c>
    </row>
    <row r="34" spans="1:9" x14ac:dyDescent="0.25">
      <c r="A34" s="124" t="s">
        <v>3597</v>
      </c>
      <c r="B34" t="s">
        <v>82</v>
      </c>
      <c r="C34" s="122" t="s">
        <v>3776</v>
      </c>
      <c r="D34" s="49" t="s">
        <v>369</v>
      </c>
      <c r="E34" t="s">
        <v>310</v>
      </c>
      <c r="F34" t="s">
        <v>309</v>
      </c>
      <c r="G34" s="254">
        <v>43864</v>
      </c>
      <c r="H34" s="254">
        <v>43865</v>
      </c>
      <c r="I34">
        <v>5</v>
      </c>
    </row>
    <row r="35" spans="1:9" x14ac:dyDescent="0.25">
      <c r="A35" s="124" t="s">
        <v>3595</v>
      </c>
      <c r="B35" t="s">
        <v>82</v>
      </c>
      <c r="C35" s="122" t="s">
        <v>3777</v>
      </c>
      <c r="D35" t="s">
        <v>3778</v>
      </c>
      <c r="E35" t="s">
        <v>3494</v>
      </c>
      <c r="F35" t="s">
        <v>3779</v>
      </c>
      <c r="G35" s="254">
        <v>43864</v>
      </c>
      <c r="H35" s="254">
        <v>43864</v>
      </c>
      <c r="I35">
        <v>13</v>
      </c>
    </row>
    <row r="36" spans="1:9" x14ac:dyDescent="0.25">
      <c r="A36" s="124" t="s">
        <v>3600</v>
      </c>
      <c r="B36" t="s">
        <v>82</v>
      </c>
      <c r="C36" s="122" t="s">
        <v>797</v>
      </c>
      <c r="D36" t="s">
        <v>225</v>
      </c>
      <c r="E36" t="s">
        <v>226</v>
      </c>
      <c r="F36" t="s">
        <v>287</v>
      </c>
      <c r="G36" s="254">
        <v>43864</v>
      </c>
      <c r="H36" s="254">
        <v>43864</v>
      </c>
      <c r="I36">
        <v>3</v>
      </c>
    </row>
    <row r="37" spans="1:9" x14ac:dyDescent="0.25">
      <c r="A37" s="124" t="s">
        <v>3780</v>
      </c>
      <c r="B37" t="s">
        <v>82</v>
      </c>
      <c r="C37" s="122" t="s">
        <v>3781</v>
      </c>
      <c r="D37" t="s">
        <v>3782</v>
      </c>
      <c r="E37" t="s">
        <v>3501</v>
      </c>
      <c r="F37" t="s">
        <v>899</v>
      </c>
      <c r="G37" s="254">
        <v>43864</v>
      </c>
      <c r="H37" s="254">
        <v>43865</v>
      </c>
      <c r="I37">
        <v>5.5</v>
      </c>
    </row>
    <row r="38" spans="1:9" x14ac:dyDescent="0.25">
      <c r="A38" s="124" t="s">
        <v>3604</v>
      </c>
      <c r="B38" t="s">
        <v>82</v>
      </c>
      <c r="C38" s="122" t="s">
        <v>3786</v>
      </c>
      <c r="D38" t="s">
        <v>3787</v>
      </c>
      <c r="E38" t="s">
        <v>3507</v>
      </c>
      <c r="F38" t="s">
        <v>868</v>
      </c>
      <c r="G38" s="254">
        <v>43865</v>
      </c>
      <c r="H38" s="254">
        <v>43868</v>
      </c>
      <c r="I38">
        <v>6</v>
      </c>
    </row>
    <row r="39" spans="1:9" x14ac:dyDescent="0.25">
      <c r="A39" s="124" t="s">
        <v>3614</v>
      </c>
      <c r="B39" t="s">
        <v>82</v>
      </c>
      <c r="C39" s="122" t="s">
        <v>914</v>
      </c>
      <c r="D39" s="49" t="s">
        <v>3788</v>
      </c>
      <c r="E39" t="s">
        <v>226</v>
      </c>
      <c r="F39" t="s">
        <v>921</v>
      </c>
      <c r="G39" s="254">
        <v>43865</v>
      </c>
      <c r="H39" s="254">
        <v>43865</v>
      </c>
      <c r="I39">
        <v>6.5</v>
      </c>
    </row>
    <row r="40" spans="1:9" x14ac:dyDescent="0.25">
      <c r="A40" s="124" t="s">
        <v>3617</v>
      </c>
      <c r="B40" t="s">
        <v>82</v>
      </c>
      <c r="C40" s="122" t="s">
        <v>3789</v>
      </c>
      <c r="D40" t="s">
        <v>3790</v>
      </c>
      <c r="E40" t="s">
        <v>226</v>
      </c>
      <c r="F40" t="s">
        <v>1016</v>
      </c>
      <c r="G40" s="254">
        <v>43865</v>
      </c>
      <c r="H40" s="254">
        <v>43867</v>
      </c>
      <c r="I40">
        <v>29</v>
      </c>
    </row>
    <row r="41" spans="1:9" x14ac:dyDescent="0.25">
      <c r="A41" s="124" t="s">
        <v>3622</v>
      </c>
      <c r="B41" t="s">
        <v>82</v>
      </c>
      <c r="C41" s="122" t="s">
        <v>3791</v>
      </c>
      <c r="D41" t="s">
        <v>3792</v>
      </c>
      <c r="E41" t="s">
        <v>3512</v>
      </c>
      <c r="F41" t="s">
        <v>971</v>
      </c>
      <c r="G41" s="254">
        <v>43865</v>
      </c>
      <c r="H41" s="254">
        <v>43866</v>
      </c>
      <c r="I41">
        <v>10</v>
      </c>
    </row>
    <row r="42" spans="1:9" x14ac:dyDescent="0.25">
      <c r="A42" s="124" t="s">
        <v>3624</v>
      </c>
      <c r="B42" t="s">
        <v>82</v>
      </c>
      <c r="C42" s="122" t="s">
        <v>3793</v>
      </c>
      <c r="D42" t="s">
        <v>3794</v>
      </c>
      <c r="E42" t="s">
        <v>3514</v>
      </c>
      <c r="F42" t="s">
        <v>995</v>
      </c>
      <c r="G42" s="254">
        <v>43865</v>
      </c>
      <c r="H42" s="254">
        <v>43867</v>
      </c>
      <c r="I42">
        <v>20</v>
      </c>
    </row>
    <row r="43" spans="1:9" x14ac:dyDescent="0.25">
      <c r="A43" s="124" t="s">
        <v>3626</v>
      </c>
      <c r="B43" t="s">
        <v>82</v>
      </c>
      <c r="C43" s="122" t="s">
        <v>3795</v>
      </c>
      <c r="D43" t="s">
        <v>3796</v>
      </c>
      <c r="E43" t="s">
        <v>3511</v>
      </c>
      <c r="F43" t="s">
        <v>387</v>
      </c>
      <c r="G43" s="254">
        <v>43865</v>
      </c>
      <c r="H43" s="254">
        <v>43865</v>
      </c>
      <c r="I43">
        <v>6</v>
      </c>
    </row>
    <row r="44" spans="1:9" x14ac:dyDescent="0.25">
      <c r="A44" s="124" t="s">
        <v>3623</v>
      </c>
      <c r="B44" t="s">
        <v>82</v>
      </c>
      <c r="C44" s="122" t="s">
        <v>3797</v>
      </c>
      <c r="D44" s="49" t="s">
        <v>379</v>
      </c>
      <c r="E44" t="s">
        <v>3513</v>
      </c>
      <c r="F44" t="s">
        <v>380</v>
      </c>
      <c r="G44" s="254">
        <v>43865</v>
      </c>
      <c r="H44" s="254">
        <v>43865</v>
      </c>
      <c r="I44">
        <v>5</v>
      </c>
    </row>
    <row r="45" spans="1:9" x14ac:dyDescent="0.25">
      <c r="A45" s="124" t="s">
        <v>3783</v>
      </c>
      <c r="B45" t="s">
        <v>82</v>
      </c>
      <c r="C45" s="122" t="s">
        <v>3784</v>
      </c>
      <c r="D45" t="s">
        <v>3785</v>
      </c>
      <c r="E45" t="s">
        <v>226</v>
      </c>
      <c r="F45" t="s">
        <v>847</v>
      </c>
      <c r="G45" s="254">
        <v>43864</v>
      </c>
      <c r="H45" s="254">
        <v>43864</v>
      </c>
      <c r="I45">
        <v>3</v>
      </c>
    </row>
    <row r="46" spans="1:9" x14ac:dyDescent="0.25">
      <c r="A46" s="124" t="s">
        <v>3629</v>
      </c>
      <c r="B46" t="s">
        <v>82</v>
      </c>
      <c r="C46" s="122" t="s">
        <v>3798</v>
      </c>
      <c r="D46" t="s">
        <v>3799</v>
      </c>
      <c r="E46" t="s">
        <v>3509</v>
      </c>
      <c r="F46" t="s">
        <v>1019</v>
      </c>
      <c r="G46" s="254">
        <v>43865</v>
      </c>
      <c r="H46" s="254">
        <v>43866</v>
      </c>
      <c r="I46">
        <v>16</v>
      </c>
    </row>
    <row r="47" spans="1:9" x14ac:dyDescent="0.25">
      <c r="A47" s="124" t="s">
        <v>3631</v>
      </c>
      <c r="B47" t="s">
        <v>82</v>
      </c>
      <c r="C47" s="122" t="s">
        <v>388</v>
      </c>
      <c r="D47" t="s">
        <v>3801</v>
      </c>
      <c r="E47" t="s">
        <v>226</v>
      </c>
      <c r="F47" t="s">
        <v>1025</v>
      </c>
      <c r="G47" s="254">
        <v>43866</v>
      </c>
      <c r="H47" s="254">
        <v>43867</v>
      </c>
      <c r="I47">
        <v>19</v>
      </c>
    </row>
    <row r="48" spans="1:9" x14ac:dyDescent="0.25">
      <c r="A48" s="124" t="s">
        <v>3633</v>
      </c>
      <c r="B48" t="s">
        <v>82</v>
      </c>
      <c r="C48" s="122" t="s">
        <v>3925</v>
      </c>
      <c r="D48" t="s">
        <v>3926</v>
      </c>
      <c r="E48" t="s">
        <v>3927</v>
      </c>
      <c r="F48" t="s">
        <v>1051</v>
      </c>
      <c r="G48" s="254">
        <v>43868</v>
      </c>
      <c r="H48" s="254">
        <v>43868</v>
      </c>
      <c r="I48">
        <v>1</v>
      </c>
    </row>
    <row r="49" spans="1:9" x14ac:dyDescent="0.25">
      <c r="A49" s="124" t="s">
        <v>3635</v>
      </c>
      <c r="B49" t="s">
        <v>82</v>
      </c>
      <c r="C49" s="122" t="s">
        <v>1043</v>
      </c>
      <c r="D49" t="s">
        <v>3802</v>
      </c>
      <c r="E49" t="s">
        <v>226</v>
      </c>
      <c r="F49" t="s">
        <v>1067</v>
      </c>
      <c r="G49" s="254">
        <v>43866</v>
      </c>
      <c r="H49" s="254">
        <v>43867</v>
      </c>
      <c r="I49">
        <v>8</v>
      </c>
    </row>
    <row r="50" spans="1:9" x14ac:dyDescent="0.25">
      <c r="A50" s="124" t="s">
        <v>3636</v>
      </c>
      <c r="B50" t="s">
        <v>82</v>
      </c>
      <c r="C50" s="122" t="s">
        <v>1074</v>
      </c>
      <c r="D50" t="s">
        <v>3803</v>
      </c>
      <c r="E50" t="s">
        <v>226</v>
      </c>
      <c r="F50" t="s">
        <v>287</v>
      </c>
      <c r="G50" s="254">
        <v>43866</v>
      </c>
      <c r="H50" s="254">
        <v>43866</v>
      </c>
      <c r="I50">
        <v>7</v>
      </c>
    </row>
    <row r="51" spans="1:9" x14ac:dyDescent="0.25">
      <c r="A51" s="124" t="s">
        <v>3639</v>
      </c>
      <c r="B51" t="s">
        <v>82</v>
      </c>
      <c r="C51" s="122" t="s">
        <v>2138</v>
      </c>
      <c r="D51" t="s">
        <v>3800</v>
      </c>
      <c r="E51" t="s">
        <v>2139</v>
      </c>
      <c r="F51" t="s">
        <v>1086</v>
      </c>
      <c r="G51" s="254">
        <v>43865</v>
      </c>
      <c r="H51" s="254">
        <v>43865</v>
      </c>
      <c r="I51">
        <v>2.5</v>
      </c>
    </row>
    <row r="52" spans="1:9" x14ac:dyDescent="0.25">
      <c r="A52" s="124" t="s">
        <v>3641</v>
      </c>
      <c r="B52" t="s">
        <v>82</v>
      </c>
      <c r="C52" s="122" t="s">
        <v>3804</v>
      </c>
      <c r="D52" s="49" t="s">
        <v>3805</v>
      </c>
      <c r="E52" t="s">
        <v>226</v>
      </c>
      <c r="F52" t="s">
        <v>1143</v>
      </c>
      <c r="G52" s="254">
        <v>43866</v>
      </c>
      <c r="H52" s="254">
        <v>43867</v>
      </c>
      <c r="I52">
        <v>4</v>
      </c>
    </row>
    <row r="53" spans="1:9" x14ac:dyDescent="0.25">
      <c r="A53" s="124" t="s">
        <v>3645</v>
      </c>
      <c r="B53" t="s">
        <v>82</v>
      </c>
      <c r="C53" s="122" t="s">
        <v>3806</v>
      </c>
      <c r="D53" t="s">
        <v>3807</v>
      </c>
      <c r="E53" t="s">
        <v>226</v>
      </c>
      <c r="F53" t="s">
        <v>1240</v>
      </c>
      <c r="G53" s="254">
        <v>43866</v>
      </c>
      <c r="H53" s="254">
        <v>43881</v>
      </c>
      <c r="I53">
        <v>31</v>
      </c>
    </row>
    <row r="54" spans="1:9" x14ac:dyDescent="0.25">
      <c r="A54" s="124" t="s">
        <v>3650</v>
      </c>
      <c r="B54" t="s">
        <v>82</v>
      </c>
      <c r="C54" s="122" t="s">
        <v>3808</v>
      </c>
      <c r="D54" t="s">
        <v>390</v>
      </c>
      <c r="E54" t="s">
        <v>298</v>
      </c>
      <c r="F54" t="s">
        <v>306</v>
      </c>
      <c r="G54" s="254">
        <v>43866</v>
      </c>
      <c r="H54" s="254">
        <v>43866</v>
      </c>
      <c r="I54">
        <v>5</v>
      </c>
    </row>
    <row r="55" spans="1:9" x14ac:dyDescent="0.25">
      <c r="A55" s="124" t="s">
        <v>3671</v>
      </c>
      <c r="B55" t="s">
        <v>82</v>
      </c>
      <c r="C55" s="122" t="s">
        <v>1182</v>
      </c>
      <c r="D55" t="s">
        <v>3809</v>
      </c>
      <c r="E55" t="s">
        <v>226</v>
      </c>
      <c r="F55" t="s">
        <v>1195</v>
      </c>
      <c r="G55" s="254">
        <v>43866</v>
      </c>
      <c r="H55" s="254">
        <v>43867</v>
      </c>
      <c r="I55">
        <v>3</v>
      </c>
    </row>
    <row r="56" spans="1:9" x14ac:dyDescent="0.25">
      <c r="A56" s="124" t="s">
        <v>3653</v>
      </c>
      <c r="B56" t="s">
        <v>82</v>
      </c>
      <c r="C56" s="122" t="s">
        <v>3813</v>
      </c>
      <c r="D56" t="s">
        <v>3814</v>
      </c>
      <c r="E56" t="s">
        <v>3539</v>
      </c>
      <c r="F56" s="49" t="s">
        <v>1413</v>
      </c>
      <c r="G56" s="254">
        <v>43867</v>
      </c>
      <c r="H56" s="254">
        <v>43868</v>
      </c>
      <c r="I56">
        <v>10</v>
      </c>
    </row>
    <row r="57" spans="1:9" x14ac:dyDescent="0.25">
      <c r="A57" s="124" t="s">
        <v>3654</v>
      </c>
      <c r="B57" t="s">
        <v>82</v>
      </c>
      <c r="C57" s="122" t="s">
        <v>1183</v>
      </c>
      <c r="D57" s="49" t="s">
        <v>3810</v>
      </c>
      <c r="E57" t="s">
        <v>226</v>
      </c>
      <c r="F57" t="s">
        <v>1221</v>
      </c>
      <c r="G57" s="254">
        <v>43866</v>
      </c>
      <c r="H57" s="254">
        <v>43866</v>
      </c>
      <c r="I57">
        <v>4.5</v>
      </c>
    </row>
    <row r="58" spans="1:9" x14ac:dyDescent="0.25">
      <c r="A58" s="124" t="s">
        <v>3656</v>
      </c>
      <c r="B58" t="s">
        <v>82</v>
      </c>
      <c r="C58" s="122" t="s">
        <v>1187</v>
      </c>
      <c r="D58" t="s">
        <v>3811</v>
      </c>
      <c r="E58" t="s">
        <v>226</v>
      </c>
      <c r="F58" t="s">
        <v>1227</v>
      </c>
      <c r="G58" s="254">
        <v>43866</v>
      </c>
      <c r="H58" s="254">
        <v>43866</v>
      </c>
      <c r="I58">
        <v>2.5</v>
      </c>
    </row>
    <row r="59" spans="1:9" x14ac:dyDescent="0.25">
      <c r="A59" s="124" t="s">
        <v>3651</v>
      </c>
      <c r="B59" t="s">
        <v>82</v>
      </c>
      <c r="C59" s="122" t="s">
        <v>3812</v>
      </c>
      <c r="D59" t="s">
        <v>208</v>
      </c>
      <c r="E59" t="s">
        <v>226</v>
      </c>
      <c r="F59" t="s">
        <v>646</v>
      </c>
      <c r="G59" s="254">
        <v>43866</v>
      </c>
      <c r="H59" s="254">
        <v>43866</v>
      </c>
      <c r="I59">
        <v>22.5</v>
      </c>
    </row>
    <row r="60" spans="1:9" x14ac:dyDescent="0.25">
      <c r="A60" s="124" t="s">
        <v>3658</v>
      </c>
      <c r="B60" t="s">
        <v>82</v>
      </c>
      <c r="C60" s="122" t="s">
        <v>3815</v>
      </c>
      <c r="D60" t="s">
        <v>3816</v>
      </c>
      <c r="E60" t="s">
        <v>3541</v>
      </c>
      <c r="F60" t="s">
        <v>1262</v>
      </c>
      <c r="G60" s="254">
        <v>43867</v>
      </c>
      <c r="H60" s="254">
        <v>43867</v>
      </c>
      <c r="I60">
        <v>2.5</v>
      </c>
    </row>
    <row r="61" spans="1:9" x14ac:dyDescent="0.25">
      <c r="A61" s="124" t="s">
        <v>3660</v>
      </c>
      <c r="B61" t="s">
        <v>82</v>
      </c>
      <c r="C61" s="122" t="s">
        <v>1292</v>
      </c>
      <c r="D61" t="s">
        <v>3817</v>
      </c>
      <c r="E61" t="s">
        <v>226</v>
      </c>
      <c r="F61" t="s">
        <v>1299</v>
      </c>
      <c r="G61" s="254">
        <v>43867</v>
      </c>
      <c r="H61" s="254">
        <v>43871</v>
      </c>
      <c r="I61">
        <v>18</v>
      </c>
    </row>
    <row r="62" spans="1:9" x14ac:dyDescent="0.25">
      <c r="A62" s="124" t="s">
        <v>3985</v>
      </c>
      <c r="B62" t="s">
        <v>82</v>
      </c>
      <c r="C62" s="122" t="s">
        <v>3986</v>
      </c>
      <c r="D62" t="s">
        <v>633</v>
      </c>
      <c r="E62" t="s">
        <v>297</v>
      </c>
      <c r="F62" t="s">
        <v>3987</v>
      </c>
      <c r="G62" s="254">
        <v>43866</v>
      </c>
      <c r="H62" s="254">
        <v>43866</v>
      </c>
      <c r="I62">
        <v>3</v>
      </c>
    </row>
    <row r="63" spans="1:9" x14ac:dyDescent="0.25">
      <c r="A63" s="124" t="s">
        <v>3663</v>
      </c>
      <c r="B63" t="s">
        <v>82</v>
      </c>
      <c r="C63" s="122" t="s">
        <v>1357</v>
      </c>
      <c r="D63" t="s">
        <v>3818</v>
      </c>
      <c r="E63" t="s">
        <v>226</v>
      </c>
      <c r="F63" t="s">
        <v>1445</v>
      </c>
      <c r="G63" s="254">
        <v>43867</v>
      </c>
      <c r="H63" s="254">
        <v>43880</v>
      </c>
      <c r="I63">
        <v>8.5</v>
      </c>
    </row>
    <row r="64" spans="1:9" x14ac:dyDescent="0.25">
      <c r="A64" s="124" t="s">
        <v>3819</v>
      </c>
      <c r="B64" t="s">
        <v>82</v>
      </c>
      <c r="C64" s="122" t="s">
        <v>3820</v>
      </c>
      <c r="D64" t="s">
        <v>3821</v>
      </c>
      <c r="E64" t="s">
        <v>384</v>
      </c>
      <c r="F64" t="s">
        <v>1370</v>
      </c>
      <c r="G64" s="254">
        <v>43867</v>
      </c>
      <c r="H64" s="254">
        <v>43867</v>
      </c>
      <c r="I64">
        <v>5</v>
      </c>
    </row>
    <row r="65" spans="1:9" x14ac:dyDescent="0.25">
      <c r="A65" s="124" t="s">
        <v>3676</v>
      </c>
      <c r="B65" t="s">
        <v>82</v>
      </c>
      <c r="C65" s="122" t="s">
        <v>3822</v>
      </c>
      <c r="D65" t="s">
        <v>3823</v>
      </c>
      <c r="E65" t="s">
        <v>226</v>
      </c>
      <c r="F65" t="s">
        <v>3824</v>
      </c>
      <c r="G65" s="254">
        <v>43867</v>
      </c>
      <c r="H65" s="254">
        <v>43868</v>
      </c>
      <c r="I65">
        <v>7</v>
      </c>
    </row>
    <row r="66" spans="1:9" x14ac:dyDescent="0.25">
      <c r="A66" s="124" t="s">
        <v>3677</v>
      </c>
      <c r="B66" t="s">
        <v>82</v>
      </c>
      <c r="C66" s="122" t="s">
        <v>3828</v>
      </c>
      <c r="D66" t="s">
        <v>3799</v>
      </c>
      <c r="E66" t="s">
        <v>226</v>
      </c>
      <c r="F66" t="s">
        <v>1019</v>
      </c>
      <c r="G66" s="254">
        <v>43867</v>
      </c>
      <c r="H66" s="254">
        <v>43867</v>
      </c>
      <c r="I66">
        <v>4</v>
      </c>
    </row>
    <row r="67" spans="1:9" x14ac:dyDescent="0.25">
      <c r="A67" s="124" t="s">
        <v>3678</v>
      </c>
      <c r="B67" t="s">
        <v>82</v>
      </c>
      <c r="C67" s="122" t="s">
        <v>3825</v>
      </c>
      <c r="D67" t="s">
        <v>3826</v>
      </c>
      <c r="E67" t="s">
        <v>226</v>
      </c>
      <c r="F67" t="s">
        <v>1435</v>
      </c>
      <c r="G67" s="254">
        <v>43867</v>
      </c>
      <c r="H67" s="254">
        <v>43867</v>
      </c>
      <c r="I67">
        <v>2.5</v>
      </c>
    </row>
    <row r="68" spans="1:9" x14ac:dyDescent="0.25">
      <c r="A68" s="124" t="s">
        <v>3672</v>
      </c>
      <c r="B68" t="s">
        <v>82</v>
      </c>
      <c r="C68" s="122" t="s">
        <v>3833</v>
      </c>
      <c r="D68" t="s">
        <v>3834</v>
      </c>
      <c r="E68" t="s">
        <v>3526</v>
      </c>
      <c r="F68" t="s">
        <v>686</v>
      </c>
      <c r="G68" s="254">
        <v>43867</v>
      </c>
      <c r="H68" s="254">
        <v>43872</v>
      </c>
      <c r="I68">
        <v>31.5</v>
      </c>
    </row>
    <row r="69" spans="1:9" x14ac:dyDescent="0.25">
      <c r="A69" s="124" t="s">
        <v>3682</v>
      </c>
      <c r="B69" t="s">
        <v>82</v>
      </c>
      <c r="C69" s="122" t="s">
        <v>1434</v>
      </c>
      <c r="D69" t="s">
        <v>3827</v>
      </c>
      <c r="E69" t="s">
        <v>226</v>
      </c>
      <c r="F69" t="s">
        <v>1459</v>
      </c>
      <c r="G69" s="254">
        <v>43867</v>
      </c>
      <c r="H69" s="254">
        <v>43868</v>
      </c>
      <c r="I69">
        <v>28.5</v>
      </c>
    </row>
    <row r="70" spans="1:9" x14ac:dyDescent="0.25">
      <c r="A70" s="124" t="s">
        <v>3681</v>
      </c>
      <c r="B70" t="s">
        <v>82</v>
      </c>
      <c r="C70" s="122" t="s">
        <v>3835</v>
      </c>
      <c r="D70" t="s">
        <v>3836</v>
      </c>
      <c r="E70" t="s">
        <v>313</v>
      </c>
      <c r="F70" t="s">
        <v>639</v>
      </c>
      <c r="G70" s="254">
        <v>43868</v>
      </c>
      <c r="H70" s="254">
        <v>43868</v>
      </c>
      <c r="I70">
        <v>3</v>
      </c>
    </row>
    <row r="71" spans="1:9" x14ac:dyDescent="0.25">
      <c r="A71" s="124" t="s">
        <v>3689</v>
      </c>
      <c r="B71" t="s">
        <v>82</v>
      </c>
      <c r="C71" s="122" t="s">
        <v>3831</v>
      </c>
      <c r="D71" t="s">
        <v>3832</v>
      </c>
      <c r="E71" t="s">
        <v>264</v>
      </c>
      <c r="F71" t="s">
        <v>648</v>
      </c>
      <c r="G71" s="254">
        <v>43868</v>
      </c>
      <c r="H71" s="254">
        <v>43868</v>
      </c>
      <c r="I71">
        <v>5.5</v>
      </c>
    </row>
    <row r="72" spans="1:9" x14ac:dyDescent="0.25">
      <c r="A72" s="124" t="s">
        <v>3683</v>
      </c>
      <c r="B72" t="s">
        <v>82</v>
      </c>
      <c r="C72" s="122" t="s">
        <v>3837</v>
      </c>
      <c r="D72" t="s">
        <v>3838</v>
      </c>
      <c r="E72" t="s">
        <v>3548</v>
      </c>
      <c r="F72" t="s">
        <v>1555</v>
      </c>
      <c r="G72" s="254">
        <v>43868</v>
      </c>
      <c r="H72" s="254">
        <v>43868</v>
      </c>
      <c r="I72">
        <v>2</v>
      </c>
    </row>
    <row r="73" spans="1:9" x14ac:dyDescent="0.25">
      <c r="A73" s="124" t="s">
        <v>3687</v>
      </c>
      <c r="B73" t="s">
        <v>82</v>
      </c>
      <c r="C73" s="122" t="s">
        <v>3839</v>
      </c>
      <c r="D73" s="49" t="s">
        <v>3840</v>
      </c>
      <c r="E73" t="s">
        <v>3544</v>
      </c>
      <c r="F73" t="s">
        <v>1576</v>
      </c>
      <c r="G73" s="254">
        <v>43868</v>
      </c>
      <c r="H73" s="254">
        <v>43868</v>
      </c>
      <c r="I73">
        <v>3</v>
      </c>
    </row>
    <row r="74" spans="1:9" x14ac:dyDescent="0.25">
      <c r="A74" s="124" t="s">
        <v>3688</v>
      </c>
      <c r="B74" t="s">
        <v>82</v>
      </c>
      <c r="C74" s="122" t="s">
        <v>3841</v>
      </c>
      <c r="D74" t="s">
        <v>3774</v>
      </c>
      <c r="E74" t="s">
        <v>603</v>
      </c>
      <c r="F74" t="s">
        <v>383</v>
      </c>
      <c r="G74" s="254">
        <v>43868</v>
      </c>
      <c r="H74" s="254">
        <v>43871</v>
      </c>
      <c r="I74">
        <v>4</v>
      </c>
    </row>
    <row r="75" spans="1:9" x14ac:dyDescent="0.25">
      <c r="A75" s="124" t="s">
        <v>3691</v>
      </c>
      <c r="B75" t="s">
        <v>82</v>
      </c>
      <c r="C75" s="122" t="s">
        <v>3842</v>
      </c>
      <c r="D75" t="s">
        <v>3843</v>
      </c>
      <c r="E75" t="s">
        <v>3547</v>
      </c>
      <c r="F75" t="s">
        <v>1615</v>
      </c>
      <c r="G75" s="254">
        <v>43868</v>
      </c>
      <c r="H75" s="254">
        <v>43874</v>
      </c>
      <c r="I75">
        <v>31</v>
      </c>
    </row>
    <row r="76" spans="1:9" x14ac:dyDescent="0.25">
      <c r="A76" s="124" t="s">
        <v>3922</v>
      </c>
      <c r="B76" t="s">
        <v>82</v>
      </c>
      <c r="C76" s="122" t="s">
        <v>3923</v>
      </c>
      <c r="D76" t="s">
        <v>3924</v>
      </c>
      <c r="E76" t="s">
        <v>3540</v>
      </c>
      <c r="F76" t="s">
        <v>1512</v>
      </c>
      <c r="G76" s="254">
        <v>43867</v>
      </c>
      <c r="H76" s="254">
        <v>43868</v>
      </c>
      <c r="I76">
        <v>7</v>
      </c>
    </row>
    <row r="77" spans="1:9" x14ac:dyDescent="0.25">
      <c r="A77" s="124" t="s">
        <v>3693</v>
      </c>
      <c r="B77" t="s">
        <v>82</v>
      </c>
      <c r="C77" s="122" t="s">
        <v>3928</v>
      </c>
      <c r="D77" t="s">
        <v>3929</v>
      </c>
      <c r="E77" t="s">
        <v>226</v>
      </c>
      <c r="F77" t="s">
        <v>1630</v>
      </c>
      <c r="G77" s="254">
        <v>43868</v>
      </c>
      <c r="H77" s="254">
        <v>43872</v>
      </c>
      <c r="I77">
        <v>12</v>
      </c>
    </row>
    <row r="78" spans="1:9" x14ac:dyDescent="0.25">
      <c r="A78" s="124" t="s">
        <v>3736</v>
      </c>
      <c r="B78" t="s">
        <v>82</v>
      </c>
      <c r="C78" s="122" t="s">
        <v>3933</v>
      </c>
      <c r="D78" t="s">
        <v>3934</v>
      </c>
      <c r="E78" t="s">
        <v>3541</v>
      </c>
      <c r="F78" t="s">
        <v>1663</v>
      </c>
      <c r="G78" s="254">
        <v>43871</v>
      </c>
      <c r="H78" s="254">
        <v>43871</v>
      </c>
      <c r="I78">
        <v>5</v>
      </c>
    </row>
    <row r="79" spans="1:9" x14ac:dyDescent="0.25">
      <c r="A79" s="124" t="s">
        <v>3701</v>
      </c>
      <c r="B79" t="s">
        <v>82</v>
      </c>
      <c r="C79" s="122" t="s">
        <v>3829</v>
      </c>
      <c r="D79" t="s">
        <v>3830</v>
      </c>
      <c r="E79" t="s">
        <v>3553</v>
      </c>
      <c r="F79" t="s">
        <v>687</v>
      </c>
      <c r="G79" s="254">
        <v>43868</v>
      </c>
      <c r="H79" s="254">
        <v>43875</v>
      </c>
      <c r="I79">
        <v>38.5</v>
      </c>
    </row>
    <row r="80" spans="1:9" x14ac:dyDescent="0.25">
      <c r="A80" s="124" t="s">
        <v>3706</v>
      </c>
      <c r="B80" t="s">
        <v>82</v>
      </c>
      <c r="C80" s="122" t="s">
        <v>3935</v>
      </c>
      <c r="D80" s="49" t="s">
        <v>227</v>
      </c>
      <c r="E80" t="s">
        <v>226</v>
      </c>
      <c r="F80" t="s">
        <v>629</v>
      </c>
      <c r="G80" s="254">
        <v>43871</v>
      </c>
      <c r="H80" s="254">
        <v>43872</v>
      </c>
      <c r="I80">
        <v>15.5</v>
      </c>
    </row>
    <row r="81" spans="1:9" x14ac:dyDescent="0.25">
      <c r="A81" s="124" t="s">
        <v>3700</v>
      </c>
      <c r="B81" t="s">
        <v>82</v>
      </c>
      <c r="C81" s="122" t="s">
        <v>3936</v>
      </c>
      <c r="D81" t="s">
        <v>3937</v>
      </c>
      <c r="E81" t="s">
        <v>226</v>
      </c>
      <c r="F81" t="s">
        <v>287</v>
      </c>
      <c r="G81" s="254">
        <v>43871</v>
      </c>
      <c r="H81" s="254">
        <v>43871</v>
      </c>
      <c r="I81">
        <v>5</v>
      </c>
    </row>
    <row r="82" spans="1:9" x14ac:dyDescent="0.25">
      <c r="A82" s="124" t="s">
        <v>3703</v>
      </c>
      <c r="B82" t="s">
        <v>82</v>
      </c>
      <c r="C82" s="122" t="s">
        <v>3938</v>
      </c>
      <c r="D82" t="s">
        <v>3939</v>
      </c>
      <c r="E82" t="s">
        <v>312</v>
      </c>
      <c r="F82" t="s">
        <v>638</v>
      </c>
      <c r="G82" s="254">
        <v>43871</v>
      </c>
      <c r="H82" s="254">
        <v>43871</v>
      </c>
      <c r="I82">
        <v>7.5</v>
      </c>
    </row>
    <row r="83" spans="1:9" x14ac:dyDescent="0.25">
      <c r="A83" s="124" t="s">
        <v>3712</v>
      </c>
      <c r="B83" t="s">
        <v>82</v>
      </c>
      <c r="C83" s="122" t="s">
        <v>3940</v>
      </c>
      <c r="D83" t="s">
        <v>3941</v>
      </c>
      <c r="E83" t="s">
        <v>3559</v>
      </c>
      <c r="F83" t="s">
        <v>1755</v>
      </c>
      <c r="G83" s="254">
        <v>43871</v>
      </c>
      <c r="H83" s="254">
        <v>43872</v>
      </c>
      <c r="I83">
        <v>8</v>
      </c>
    </row>
    <row r="84" spans="1:9" x14ac:dyDescent="0.25">
      <c r="A84" s="124" t="s">
        <v>3710</v>
      </c>
      <c r="B84" t="s">
        <v>82</v>
      </c>
      <c r="C84" s="122" t="s">
        <v>3942</v>
      </c>
      <c r="D84" t="s">
        <v>3943</v>
      </c>
      <c r="E84" t="s">
        <v>3562</v>
      </c>
      <c r="F84" t="s">
        <v>640</v>
      </c>
      <c r="G84" s="254">
        <v>43868</v>
      </c>
      <c r="H84" s="254">
        <v>43872</v>
      </c>
      <c r="I84">
        <v>9.5</v>
      </c>
    </row>
    <row r="85" spans="1:9" x14ac:dyDescent="0.25">
      <c r="A85" s="124" t="s">
        <v>3715</v>
      </c>
      <c r="B85" t="s">
        <v>82</v>
      </c>
      <c r="C85" s="122" t="s">
        <v>3944</v>
      </c>
      <c r="D85" t="s">
        <v>634</v>
      </c>
      <c r="E85" t="s">
        <v>3560</v>
      </c>
      <c r="F85" t="s">
        <v>635</v>
      </c>
      <c r="G85" s="254">
        <v>43871</v>
      </c>
      <c r="H85" s="254">
        <v>43872</v>
      </c>
      <c r="I85">
        <v>14</v>
      </c>
    </row>
    <row r="86" spans="1:9" x14ac:dyDescent="0.25">
      <c r="A86" s="124" t="s">
        <v>3945</v>
      </c>
      <c r="B86" t="s">
        <v>82</v>
      </c>
      <c r="C86" s="122" t="s">
        <v>3946</v>
      </c>
      <c r="D86" t="s">
        <v>3947</v>
      </c>
      <c r="E86" t="s">
        <v>3561</v>
      </c>
      <c r="F86" t="s">
        <v>1752</v>
      </c>
      <c r="G86" s="254">
        <v>43871</v>
      </c>
      <c r="H86" s="254">
        <v>43879</v>
      </c>
      <c r="I86">
        <v>19.5</v>
      </c>
    </row>
    <row r="87" spans="1:9" x14ac:dyDescent="0.25">
      <c r="A87" s="124" t="s">
        <v>3930</v>
      </c>
      <c r="B87" t="s">
        <v>82</v>
      </c>
      <c r="C87" s="122" t="s">
        <v>3931</v>
      </c>
      <c r="D87" t="s">
        <v>3932</v>
      </c>
      <c r="E87" t="s">
        <v>3549</v>
      </c>
      <c r="F87" t="s">
        <v>1684</v>
      </c>
      <c r="G87" s="254">
        <v>43868</v>
      </c>
      <c r="H87" s="254">
        <v>43880</v>
      </c>
      <c r="I87">
        <v>30.5</v>
      </c>
    </row>
    <row r="88" spans="1:9" x14ac:dyDescent="0.25">
      <c r="A88" s="124" t="s">
        <v>3726</v>
      </c>
      <c r="B88" t="s">
        <v>82</v>
      </c>
      <c r="C88" s="122" t="s">
        <v>3948</v>
      </c>
      <c r="D88" t="s">
        <v>3949</v>
      </c>
      <c r="E88" t="s">
        <v>3573</v>
      </c>
      <c r="F88" t="s">
        <v>1875</v>
      </c>
      <c r="G88" s="254">
        <v>43872</v>
      </c>
      <c r="H88" s="254">
        <v>43873</v>
      </c>
      <c r="I88">
        <v>10</v>
      </c>
    </row>
    <row r="89" spans="1:9" x14ac:dyDescent="0.25">
      <c r="A89" s="124" t="s">
        <v>3950</v>
      </c>
      <c r="B89" t="s">
        <v>82</v>
      </c>
      <c r="C89" s="122" t="s">
        <v>3951</v>
      </c>
      <c r="D89" t="s">
        <v>3952</v>
      </c>
      <c r="E89" t="s">
        <v>226</v>
      </c>
      <c r="F89" t="s">
        <v>1571</v>
      </c>
      <c r="G89" s="254">
        <v>43872</v>
      </c>
      <c r="H89" s="254">
        <v>43872</v>
      </c>
      <c r="I89">
        <v>5</v>
      </c>
    </row>
    <row r="90" spans="1:9" x14ac:dyDescent="0.25">
      <c r="A90" s="124" t="s">
        <v>3727</v>
      </c>
      <c r="B90" t="s">
        <v>82</v>
      </c>
      <c r="C90" s="122" t="s">
        <v>3953</v>
      </c>
      <c r="D90" t="s">
        <v>616</v>
      </c>
      <c r="E90" t="s">
        <v>358</v>
      </c>
      <c r="F90" t="s">
        <v>617</v>
      </c>
      <c r="G90" s="254">
        <v>43872</v>
      </c>
      <c r="H90" s="254">
        <v>43872</v>
      </c>
      <c r="I90">
        <v>1.5</v>
      </c>
    </row>
    <row r="91" spans="1:9" x14ac:dyDescent="0.25">
      <c r="A91" s="124" t="s">
        <v>3728</v>
      </c>
      <c r="B91" t="s">
        <v>82</v>
      </c>
      <c r="C91" s="122" t="s">
        <v>3954</v>
      </c>
      <c r="D91" t="s">
        <v>3955</v>
      </c>
      <c r="E91" t="s">
        <v>3570</v>
      </c>
      <c r="F91" t="s">
        <v>1890</v>
      </c>
      <c r="G91" s="254">
        <v>43872</v>
      </c>
      <c r="H91" s="254">
        <v>43872</v>
      </c>
      <c r="I91">
        <v>3.5</v>
      </c>
    </row>
    <row r="92" spans="1:9" x14ac:dyDescent="0.25">
      <c r="A92" s="124" t="s">
        <v>3729</v>
      </c>
      <c r="B92" t="s">
        <v>82</v>
      </c>
      <c r="C92" s="122" t="s">
        <v>3956</v>
      </c>
      <c r="D92" s="49" t="s">
        <v>3955</v>
      </c>
      <c r="E92" t="s">
        <v>3570</v>
      </c>
      <c r="F92" t="s">
        <v>1890</v>
      </c>
      <c r="G92" s="254">
        <v>43872</v>
      </c>
      <c r="H92" s="254">
        <v>43872</v>
      </c>
      <c r="I92">
        <v>1.5</v>
      </c>
    </row>
    <row r="93" spans="1:9" x14ac:dyDescent="0.25">
      <c r="A93" s="124" t="s">
        <v>3730</v>
      </c>
      <c r="B93" t="s">
        <v>82</v>
      </c>
      <c r="C93" s="122" t="s">
        <v>3957</v>
      </c>
      <c r="D93" t="s">
        <v>3958</v>
      </c>
      <c r="E93" t="s">
        <v>3574</v>
      </c>
      <c r="F93" t="s">
        <v>1895</v>
      </c>
      <c r="G93" s="254">
        <v>43872</v>
      </c>
      <c r="H93" s="254">
        <v>43873</v>
      </c>
      <c r="I93">
        <v>10.5</v>
      </c>
    </row>
    <row r="94" spans="1:9" x14ac:dyDescent="0.25">
      <c r="A94" s="124" t="s">
        <v>3731</v>
      </c>
      <c r="B94" t="s">
        <v>82</v>
      </c>
      <c r="C94" s="122" t="s">
        <v>3904</v>
      </c>
      <c r="D94" t="s">
        <v>3903</v>
      </c>
      <c r="E94" t="s">
        <v>226</v>
      </c>
      <c r="F94" t="s">
        <v>688</v>
      </c>
      <c r="G94" s="254">
        <v>43872</v>
      </c>
      <c r="H94" s="254">
        <v>43875</v>
      </c>
      <c r="I94">
        <v>19</v>
      </c>
    </row>
    <row r="95" spans="1:9" x14ac:dyDescent="0.25">
      <c r="A95" s="124" t="s">
        <v>3734</v>
      </c>
      <c r="B95" t="s">
        <v>82</v>
      </c>
      <c r="C95" s="122" t="s">
        <v>631</v>
      </c>
      <c r="D95" t="s">
        <v>3886</v>
      </c>
      <c r="E95" t="s">
        <v>226</v>
      </c>
      <c r="F95" t="s">
        <v>1928</v>
      </c>
      <c r="G95" s="254">
        <v>43873</v>
      </c>
      <c r="H95" s="254">
        <v>43874</v>
      </c>
      <c r="I95">
        <v>17</v>
      </c>
    </row>
    <row r="96" spans="1:9" x14ac:dyDescent="0.25">
      <c r="A96" s="124" t="s">
        <v>3732</v>
      </c>
      <c r="B96" t="s">
        <v>82</v>
      </c>
      <c r="C96" s="122" t="s">
        <v>3959</v>
      </c>
      <c r="D96" t="s">
        <v>3803</v>
      </c>
      <c r="E96" t="s">
        <v>226</v>
      </c>
      <c r="F96" t="s">
        <v>287</v>
      </c>
      <c r="G96" s="254">
        <v>43872</v>
      </c>
      <c r="H96" s="254">
        <v>43881</v>
      </c>
      <c r="I96">
        <v>40.5</v>
      </c>
    </row>
    <row r="97" spans="1:9" x14ac:dyDescent="0.25">
      <c r="A97" s="124" t="s">
        <v>3742</v>
      </c>
      <c r="B97" t="s">
        <v>82</v>
      </c>
      <c r="C97" s="122" t="s">
        <v>3960</v>
      </c>
      <c r="D97" t="s">
        <v>3961</v>
      </c>
      <c r="E97" t="s">
        <v>226</v>
      </c>
      <c r="F97" t="s">
        <v>632</v>
      </c>
      <c r="G97" s="254">
        <v>43872</v>
      </c>
      <c r="H97" s="254">
        <v>43873</v>
      </c>
      <c r="I97">
        <v>4</v>
      </c>
    </row>
    <row r="98" spans="1:9" x14ac:dyDescent="0.25">
      <c r="A98" s="124" t="s">
        <v>3738</v>
      </c>
      <c r="B98" t="s">
        <v>82</v>
      </c>
      <c r="C98" s="122" t="s">
        <v>3963</v>
      </c>
      <c r="D98" t="s">
        <v>228</v>
      </c>
      <c r="E98" t="s">
        <v>3964</v>
      </c>
      <c r="F98" t="s">
        <v>229</v>
      </c>
      <c r="G98" s="254">
        <v>43873</v>
      </c>
      <c r="H98" s="254">
        <v>43873</v>
      </c>
      <c r="I98">
        <v>8</v>
      </c>
    </row>
    <row r="99" spans="1:9" x14ac:dyDescent="0.25">
      <c r="A99" s="124" t="s">
        <v>3743</v>
      </c>
      <c r="B99" t="s">
        <v>82</v>
      </c>
      <c r="C99" s="122" t="s">
        <v>3962</v>
      </c>
      <c r="D99" t="s">
        <v>597</v>
      </c>
      <c r="E99" t="s">
        <v>226</v>
      </c>
      <c r="F99" t="s">
        <v>598</v>
      </c>
      <c r="G99" s="254">
        <v>43872</v>
      </c>
      <c r="H99" s="254">
        <v>43872</v>
      </c>
      <c r="I99">
        <v>6.5</v>
      </c>
    </row>
    <row r="100" spans="1:9" x14ac:dyDescent="0.25">
      <c r="A100" s="124" t="s">
        <v>3741</v>
      </c>
      <c r="B100" t="s">
        <v>82</v>
      </c>
      <c r="C100" s="122" t="s">
        <v>4176</v>
      </c>
      <c r="D100" t="s">
        <v>4177</v>
      </c>
      <c r="E100" t="s">
        <v>4172</v>
      </c>
      <c r="F100" t="s">
        <v>1479</v>
      </c>
      <c r="G100" s="254">
        <v>43871</v>
      </c>
      <c r="H100" s="254">
        <v>43880</v>
      </c>
      <c r="I100">
        <v>14.5</v>
      </c>
    </row>
    <row r="101" spans="1:9" x14ac:dyDescent="0.25">
      <c r="A101" s="124" t="s">
        <v>3746</v>
      </c>
      <c r="B101" t="s">
        <v>82</v>
      </c>
      <c r="C101" s="122" t="s">
        <v>3894</v>
      </c>
      <c r="D101" s="49" t="s">
        <v>3893</v>
      </c>
      <c r="E101" t="s">
        <v>372</v>
      </c>
      <c r="F101" t="s">
        <v>2022</v>
      </c>
      <c r="G101" s="254">
        <v>43874</v>
      </c>
      <c r="H101" s="254">
        <v>43875</v>
      </c>
      <c r="I101">
        <v>16</v>
      </c>
    </row>
    <row r="102" spans="1:9" x14ac:dyDescent="0.25">
      <c r="A102" s="124" t="s">
        <v>3748</v>
      </c>
      <c r="B102" t="s">
        <v>82</v>
      </c>
      <c r="C102" s="122" t="s">
        <v>3965</v>
      </c>
      <c r="D102" t="s">
        <v>3966</v>
      </c>
      <c r="E102" t="s">
        <v>3967</v>
      </c>
      <c r="F102" t="s">
        <v>2030</v>
      </c>
      <c r="G102" s="254">
        <v>43873</v>
      </c>
      <c r="H102" s="254">
        <v>43873</v>
      </c>
      <c r="I102">
        <v>3</v>
      </c>
    </row>
    <row r="103" spans="1:9" x14ac:dyDescent="0.25">
      <c r="A103" s="124" t="s">
        <v>3749</v>
      </c>
      <c r="B103" t="s">
        <v>82</v>
      </c>
      <c r="C103" s="122" t="s">
        <v>3968</v>
      </c>
      <c r="D103" t="s">
        <v>3969</v>
      </c>
      <c r="E103" t="s">
        <v>226</v>
      </c>
      <c r="F103" t="s">
        <v>2054</v>
      </c>
      <c r="G103" s="254">
        <v>43873</v>
      </c>
      <c r="H103" s="254">
        <v>43873</v>
      </c>
      <c r="I103">
        <v>13</v>
      </c>
    </row>
    <row r="104" spans="1:9" x14ac:dyDescent="0.25">
      <c r="A104" s="124" t="s">
        <v>3751</v>
      </c>
      <c r="B104" t="s">
        <v>82</v>
      </c>
      <c r="C104" s="122" t="s">
        <v>3846</v>
      </c>
      <c r="D104" t="s">
        <v>382</v>
      </c>
      <c r="E104" t="s">
        <v>603</v>
      </c>
      <c r="F104" t="s">
        <v>383</v>
      </c>
      <c r="G104" s="254">
        <v>43873</v>
      </c>
      <c r="H104" s="254">
        <v>43880</v>
      </c>
      <c r="I104">
        <v>38</v>
      </c>
    </row>
    <row r="105" spans="1:9" x14ac:dyDescent="0.25">
      <c r="A105" s="124" t="s">
        <v>3752</v>
      </c>
      <c r="B105" t="s">
        <v>82</v>
      </c>
      <c r="C105" s="122" t="s">
        <v>3884</v>
      </c>
      <c r="D105" t="s">
        <v>3883</v>
      </c>
      <c r="E105" t="s">
        <v>3885</v>
      </c>
      <c r="F105" t="s">
        <v>2066</v>
      </c>
      <c r="G105" s="254">
        <v>43873</v>
      </c>
      <c r="H105" s="254">
        <v>43878</v>
      </c>
      <c r="I105">
        <v>41.5</v>
      </c>
    </row>
    <row r="106" spans="1:9" x14ac:dyDescent="0.25">
      <c r="A106" s="124" t="s">
        <v>3754</v>
      </c>
      <c r="B106" t="s">
        <v>82</v>
      </c>
      <c r="C106" s="122" t="s">
        <v>3888</v>
      </c>
      <c r="D106" t="s">
        <v>3887</v>
      </c>
      <c r="E106" t="s">
        <v>226</v>
      </c>
      <c r="F106" t="s">
        <v>2070</v>
      </c>
      <c r="G106" s="254">
        <v>43873</v>
      </c>
      <c r="H106" s="254">
        <v>43874</v>
      </c>
      <c r="I106">
        <v>11</v>
      </c>
    </row>
    <row r="107" spans="1:9" x14ac:dyDescent="0.25">
      <c r="A107" s="124" t="s">
        <v>3756</v>
      </c>
      <c r="B107" t="s">
        <v>82</v>
      </c>
      <c r="C107" s="122" t="s">
        <v>1724</v>
      </c>
      <c r="D107" t="s">
        <v>3850</v>
      </c>
      <c r="E107" t="s">
        <v>3851</v>
      </c>
      <c r="F107" t="s">
        <v>273</v>
      </c>
      <c r="G107" s="254">
        <v>43873</v>
      </c>
      <c r="H107" s="254">
        <v>43875</v>
      </c>
      <c r="I107">
        <v>32</v>
      </c>
    </row>
    <row r="108" spans="1:9" x14ac:dyDescent="0.25">
      <c r="A108" s="124" t="s">
        <v>3970</v>
      </c>
      <c r="B108" t="s">
        <v>82</v>
      </c>
      <c r="C108" s="122" t="s">
        <v>3971</v>
      </c>
      <c r="D108" t="s">
        <v>359</v>
      </c>
      <c r="E108" t="s">
        <v>3972</v>
      </c>
      <c r="F108" t="s">
        <v>303</v>
      </c>
      <c r="G108" s="254">
        <v>43873</v>
      </c>
      <c r="H108" s="254">
        <v>43873</v>
      </c>
      <c r="I108">
        <v>4</v>
      </c>
    </row>
    <row r="109" spans="1:9" x14ac:dyDescent="0.25">
      <c r="A109" s="124" t="s">
        <v>3973</v>
      </c>
      <c r="B109" t="s">
        <v>82</v>
      </c>
      <c r="C109" s="122" t="s">
        <v>3974</v>
      </c>
      <c r="D109" t="s">
        <v>359</v>
      </c>
      <c r="E109" t="s">
        <v>294</v>
      </c>
      <c r="F109" t="s">
        <v>303</v>
      </c>
      <c r="G109" s="254">
        <v>43873</v>
      </c>
      <c r="H109" s="254">
        <v>43873</v>
      </c>
      <c r="I109">
        <v>3</v>
      </c>
    </row>
    <row r="110" spans="1:9" x14ac:dyDescent="0.25">
      <c r="A110" s="124" t="s">
        <v>3758</v>
      </c>
      <c r="B110" t="s">
        <v>82</v>
      </c>
      <c r="C110" s="122" t="s">
        <v>3975</v>
      </c>
      <c r="D110" s="49" t="s">
        <v>3976</v>
      </c>
      <c r="E110" t="s">
        <v>3977</v>
      </c>
      <c r="F110" t="s">
        <v>380</v>
      </c>
      <c r="G110" s="254">
        <v>43873</v>
      </c>
      <c r="H110" s="254">
        <v>43873</v>
      </c>
      <c r="I110">
        <v>4</v>
      </c>
    </row>
    <row r="111" spans="1:9" x14ac:dyDescent="0.25">
      <c r="A111" s="124" t="s">
        <v>3761</v>
      </c>
      <c r="B111" t="s">
        <v>82</v>
      </c>
      <c r="C111" s="122" t="s">
        <v>3882</v>
      </c>
      <c r="D111" t="s">
        <v>379</v>
      </c>
      <c r="E111" t="s">
        <v>3977</v>
      </c>
      <c r="F111" t="s">
        <v>380</v>
      </c>
      <c r="G111" s="254">
        <v>43873</v>
      </c>
      <c r="H111" s="254">
        <v>43873</v>
      </c>
      <c r="I111">
        <v>1.5</v>
      </c>
    </row>
    <row r="112" spans="1:9" x14ac:dyDescent="0.25">
      <c r="A112" s="124" t="s">
        <v>3760</v>
      </c>
      <c r="B112" t="s">
        <v>82</v>
      </c>
      <c r="C112" s="122" t="s">
        <v>3881</v>
      </c>
      <c r="D112" t="s">
        <v>3880</v>
      </c>
      <c r="E112" t="s">
        <v>226</v>
      </c>
      <c r="F112" t="s">
        <v>2128</v>
      </c>
      <c r="G112" s="254">
        <v>43874</v>
      </c>
      <c r="H112" s="254">
        <v>43878</v>
      </c>
      <c r="I112">
        <v>21.5</v>
      </c>
    </row>
    <row r="113" spans="1:9" x14ac:dyDescent="0.25">
      <c r="A113" s="124" t="s">
        <v>3978</v>
      </c>
      <c r="B113" t="s">
        <v>82</v>
      </c>
      <c r="C113" s="122" t="s">
        <v>3979</v>
      </c>
      <c r="D113" s="49" t="s">
        <v>3980</v>
      </c>
      <c r="E113" t="s">
        <v>226</v>
      </c>
      <c r="F113" t="s">
        <v>2081</v>
      </c>
      <c r="G113" s="254">
        <v>43873</v>
      </c>
      <c r="H113" s="254">
        <v>43873</v>
      </c>
      <c r="I113">
        <v>7</v>
      </c>
    </row>
    <row r="114" spans="1:9" x14ac:dyDescent="0.25">
      <c r="A114" s="124" t="s">
        <v>3853</v>
      </c>
      <c r="B114" t="s">
        <v>82</v>
      </c>
      <c r="C114" s="122" t="s">
        <v>3854</v>
      </c>
      <c r="D114" t="s">
        <v>3852</v>
      </c>
      <c r="E114" t="s">
        <v>226</v>
      </c>
      <c r="F114" t="s">
        <v>623</v>
      </c>
      <c r="G114" s="254">
        <v>43873</v>
      </c>
      <c r="H114" s="254">
        <v>43878</v>
      </c>
      <c r="I114">
        <v>19</v>
      </c>
    </row>
    <row r="115" spans="1:9" x14ac:dyDescent="0.25">
      <c r="A115" s="124" t="s">
        <v>3901</v>
      </c>
      <c r="B115" t="s">
        <v>82</v>
      </c>
      <c r="C115" s="122" t="s">
        <v>3902</v>
      </c>
      <c r="D115" t="s">
        <v>3855</v>
      </c>
      <c r="E115" t="s">
        <v>226</v>
      </c>
      <c r="F115" t="s">
        <v>3856</v>
      </c>
      <c r="G115" s="254">
        <v>43874</v>
      </c>
      <c r="H115" s="254">
        <v>43874</v>
      </c>
      <c r="I115">
        <v>2.5</v>
      </c>
    </row>
    <row r="116" spans="1:9" x14ac:dyDescent="0.25">
      <c r="A116" s="124" t="s">
        <v>3857</v>
      </c>
      <c r="B116" t="s">
        <v>82</v>
      </c>
      <c r="C116" s="122" t="s">
        <v>3858</v>
      </c>
      <c r="D116" t="s">
        <v>3855</v>
      </c>
      <c r="E116" t="s">
        <v>226</v>
      </c>
      <c r="F116" t="s">
        <v>3856</v>
      </c>
      <c r="G116" s="254">
        <v>43874</v>
      </c>
      <c r="H116" s="254">
        <v>43875</v>
      </c>
      <c r="I116">
        <v>3</v>
      </c>
    </row>
    <row r="117" spans="1:9" x14ac:dyDescent="0.25">
      <c r="A117" s="124" t="s">
        <v>3896</v>
      </c>
      <c r="B117" t="s">
        <v>82</v>
      </c>
      <c r="C117" s="122" t="s">
        <v>3897</v>
      </c>
      <c r="D117" t="s">
        <v>3895</v>
      </c>
      <c r="E117" t="s">
        <v>226</v>
      </c>
      <c r="F117" t="s">
        <v>3856</v>
      </c>
      <c r="G117" s="254">
        <v>43874</v>
      </c>
      <c r="H117" s="254">
        <v>43874</v>
      </c>
      <c r="I117">
        <v>7</v>
      </c>
    </row>
    <row r="118" spans="1:9" x14ac:dyDescent="0.25">
      <c r="A118" s="124" t="s">
        <v>3891</v>
      </c>
      <c r="B118" t="s">
        <v>82</v>
      </c>
      <c r="C118" s="122" t="s">
        <v>3892</v>
      </c>
      <c r="D118" t="s">
        <v>3889</v>
      </c>
      <c r="E118" t="s">
        <v>372</v>
      </c>
      <c r="F118" t="s">
        <v>3890</v>
      </c>
      <c r="G118" s="254">
        <v>43874</v>
      </c>
      <c r="H118" s="254">
        <v>43875</v>
      </c>
      <c r="I118">
        <v>11</v>
      </c>
    </row>
    <row r="119" spans="1:9" x14ac:dyDescent="0.25">
      <c r="A119" s="124" t="s">
        <v>3860</v>
      </c>
      <c r="B119" t="s">
        <v>82</v>
      </c>
      <c r="C119" s="122" t="s">
        <v>3861</v>
      </c>
      <c r="D119" t="s">
        <v>3859</v>
      </c>
      <c r="E119" t="s">
        <v>3911</v>
      </c>
      <c r="F119" t="s">
        <v>3910</v>
      </c>
      <c r="G119" s="254">
        <v>43874</v>
      </c>
      <c r="H119" s="254">
        <v>43874</v>
      </c>
      <c r="I119">
        <v>5</v>
      </c>
    </row>
    <row r="120" spans="1:9" x14ac:dyDescent="0.25">
      <c r="A120" s="124" t="s">
        <v>3848</v>
      </c>
      <c r="B120" t="s">
        <v>82</v>
      </c>
      <c r="C120" s="122" t="s">
        <v>3849</v>
      </c>
      <c r="D120" t="s">
        <v>3847</v>
      </c>
      <c r="E120" t="s">
        <v>321</v>
      </c>
      <c r="F120" t="s">
        <v>3909</v>
      </c>
      <c r="G120" s="254">
        <v>43874</v>
      </c>
      <c r="H120" s="254">
        <v>43875</v>
      </c>
      <c r="I120">
        <v>5.5</v>
      </c>
    </row>
    <row r="121" spans="1:9" x14ac:dyDescent="0.25">
      <c r="A121" s="124" t="s">
        <v>3863</v>
      </c>
      <c r="B121" t="s">
        <v>82</v>
      </c>
      <c r="C121" s="122" t="s">
        <v>3864</v>
      </c>
      <c r="D121" t="s">
        <v>3862</v>
      </c>
      <c r="E121" t="s">
        <v>3913</v>
      </c>
      <c r="F121" t="s">
        <v>3912</v>
      </c>
      <c r="G121" s="254">
        <v>43874</v>
      </c>
      <c r="H121" s="254">
        <v>43874</v>
      </c>
      <c r="I121">
        <v>4</v>
      </c>
    </row>
    <row r="122" spans="1:9" x14ac:dyDescent="0.25">
      <c r="A122" s="124" t="s">
        <v>3867</v>
      </c>
      <c r="B122" t="s">
        <v>82</v>
      </c>
      <c r="C122" s="122" t="s">
        <v>3868</v>
      </c>
      <c r="D122" t="s">
        <v>3865</v>
      </c>
      <c r="E122" t="s">
        <v>3869</v>
      </c>
      <c r="F122" t="s">
        <v>3866</v>
      </c>
      <c r="G122" s="254">
        <v>43874</v>
      </c>
      <c r="H122" s="254">
        <v>43875</v>
      </c>
      <c r="I122">
        <v>14</v>
      </c>
    </row>
    <row r="123" spans="1:9" x14ac:dyDescent="0.25">
      <c r="A123" s="124" t="s">
        <v>3870</v>
      </c>
      <c r="B123" t="s">
        <v>82</v>
      </c>
      <c r="C123" s="122" t="s">
        <v>3871</v>
      </c>
      <c r="D123" s="49" t="s">
        <v>2137</v>
      </c>
      <c r="E123" t="s">
        <v>3915</v>
      </c>
      <c r="F123" t="s">
        <v>3914</v>
      </c>
      <c r="G123" s="254">
        <v>43874</v>
      </c>
      <c r="H123" s="254">
        <v>43874</v>
      </c>
      <c r="I123">
        <v>2</v>
      </c>
    </row>
    <row r="124" spans="1:9" x14ac:dyDescent="0.25">
      <c r="A124" s="124" t="s">
        <v>3899</v>
      </c>
      <c r="B124" t="s">
        <v>82</v>
      </c>
      <c r="C124" s="122" t="s">
        <v>3900</v>
      </c>
      <c r="D124" t="s">
        <v>3898</v>
      </c>
      <c r="E124" t="s">
        <v>3917</v>
      </c>
      <c r="F124" t="s">
        <v>3916</v>
      </c>
      <c r="G124" s="254">
        <v>43874</v>
      </c>
      <c r="H124" s="254">
        <v>43874</v>
      </c>
      <c r="I124">
        <v>1.5</v>
      </c>
    </row>
    <row r="125" spans="1:9" x14ac:dyDescent="0.25">
      <c r="A125" s="124" t="s">
        <v>3981</v>
      </c>
      <c r="B125" t="s">
        <v>82</v>
      </c>
      <c r="C125" s="122" t="s">
        <v>3982</v>
      </c>
      <c r="D125" t="s">
        <v>633</v>
      </c>
      <c r="E125" t="s">
        <v>3578</v>
      </c>
      <c r="F125" t="s">
        <v>637</v>
      </c>
      <c r="G125" s="254">
        <v>43873</v>
      </c>
      <c r="H125" s="254">
        <v>43873</v>
      </c>
      <c r="I125">
        <v>7</v>
      </c>
    </row>
    <row r="126" spans="1:9" x14ac:dyDescent="0.25">
      <c r="A126" s="124" t="s">
        <v>3907</v>
      </c>
      <c r="B126" t="s">
        <v>82</v>
      </c>
      <c r="C126" s="122" t="s">
        <v>3908</v>
      </c>
      <c r="D126" t="s">
        <v>3905</v>
      </c>
      <c r="E126" t="s">
        <v>226</v>
      </c>
      <c r="F126" t="s">
        <v>3906</v>
      </c>
      <c r="G126" s="254">
        <v>43874</v>
      </c>
      <c r="H126" s="254">
        <v>43875</v>
      </c>
      <c r="I126">
        <v>5.5</v>
      </c>
    </row>
    <row r="127" spans="1:9" x14ac:dyDescent="0.25">
      <c r="A127" s="124" t="s">
        <v>3878</v>
      </c>
      <c r="B127" t="s">
        <v>82</v>
      </c>
      <c r="C127" s="122" t="s">
        <v>3879</v>
      </c>
      <c r="D127" t="s">
        <v>3877</v>
      </c>
      <c r="E127" t="s">
        <v>226</v>
      </c>
      <c r="F127" t="s">
        <v>3918</v>
      </c>
      <c r="G127" s="254">
        <v>43874</v>
      </c>
      <c r="H127" s="254">
        <v>43874</v>
      </c>
      <c r="I127">
        <v>1</v>
      </c>
    </row>
    <row r="128" spans="1:9" x14ac:dyDescent="0.25">
      <c r="A128" s="124" t="s">
        <v>3919</v>
      </c>
      <c r="B128" t="s">
        <v>82</v>
      </c>
      <c r="C128" s="122" t="s">
        <v>3920</v>
      </c>
      <c r="D128" t="s">
        <v>3799</v>
      </c>
      <c r="E128" t="s">
        <v>226</v>
      </c>
      <c r="F128" t="s">
        <v>1019</v>
      </c>
      <c r="G128" s="254">
        <v>43874</v>
      </c>
      <c r="H128" s="254">
        <v>43874</v>
      </c>
      <c r="I128">
        <v>4</v>
      </c>
    </row>
    <row r="129" spans="1:9" x14ac:dyDescent="0.25">
      <c r="A129" s="124" t="s">
        <v>3874</v>
      </c>
      <c r="B129" t="s">
        <v>82</v>
      </c>
      <c r="C129" s="122" t="s">
        <v>3875</v>
      </c>
      <c r="D129" s="49" t="s">
        <v>3872</v>
      </c>
      <c r="E129" t="s">
        <v>3876</v>
      </c>
      <c r="F129" t="s">
        <v>3873</v>
      </c>
      <c r="G129" s="254">
        <v>43874</v>
      </c>
      <c r="H129" s="254">
        <v>43875</v>
      </c>
      <c r="I129">
        <v>14</v>
      </c>
    </row>
    <row r="130" spans="1:9" x14ac:dyDescent="0.25">
      <c r="A130" s="124" t="s">
        <v>3995</v>
      </c>
      <c r="B130" t="s">
        <v>82</v>
      </c>
      <c r="C130" s="122" t="s">
        <v>3996</v>
      </c>
      <c r="D130" t="s">
        <v>3997</v>
      </c>
      <c r="E130" t="s">
        <v>3512</v>
      </c>
      <c r="F130" t="s">
        <v>3998</v>
      </c>
      <c r="G130" s="254">
        <v>43875</v>
      </c>
      <c r="H130" s="254">
        <v>43875</v>
      </c>
      <c r="I130">
        <v>5</v>
      </c>
    </row>
    <row r="131" spans="1:9" x14ac:dyDescent="0.25">
      <c r="A131" s="124" t="s">
        <v>3999</v>
      </c>
      <c r="B131" t="s">
        <v>82</v>
      </c>
      <c r="C131" s="122" t="s">
        <v>4000</v>
      </c>
      <c r="D131" t="s">
        <v>4001</v>
      </c>
      <c r="E131" t="s">
        <v>3499</v>
      </c>
      <c r="F131" t="s">
        <v>4002</v>
      </c>
      <c r="G131" s="254">
        <v>43875</v>
      </c>
      <c r="H131" s="254">
        <v>43882</v>
      </c>
      <c r="I131">
        <v>9</v>
      </c>
    </row>
    <row r="132" spans="1:9" x14ac:dyDescent="0.25">
      <c r="A132" s="124" t="s">
        <v>4003</v>
      </c>
      <c r="B132" t="s">
        <v>82</v>
      </c>
      <c r="C132" s="122" t="s">
        <v>4004</v>
      </c>
      <c r="D132" s="49" t="s">
        <v>4005</v>
      </c>
      <c r="E132" t="s">
        <v>230</v>
      </c>
      <c r="F132" t="s">
        <v>4006</v>
      </c>
      <c r="G132" s="254">
        <v>43875</v>
      </c>
      <c r="H132" s="254">
        <v>43875</v>
      </c>
      <c r="I132">
        <v>3.5</v>
      </c>
    </row>
    <row r="133" spans="1:9" x14ac:dyDescent="0.25">
      <c r="A133" s="124" t="s">
        <v>4007</v>
      </c>
      <c r="B133" t="s">
        <v>82</v>
      </c>
      <c r="C133" s="122" t="s">
        <v>4008</v>
      </c>
      <c r="D133" t="s">
        <v>4009</v>
      </c>
      <c r="E133" t="s">
        <v>226</v>
      </c>
      <c r="F133" t="s">
        <v>4010</v>
      </c>
      <c r="G133" s="254">
        <v>43875</v>
      </c>
      <c r="H133" s="254">
        <v>43875</v>
      </c>
      <c r="I133">
        <v>2</v>
      </c>
    </row>
    <row r="134" spans="1:9" x14ac:dyDescent="0.25">
      <c r="A134" s="124" t="s">
        <v>4011</v>
      </c>
      <c r="B134" t="s">
        <v>82</v>
      </c>
      <c r="C134" s="122" t="s">
        <v>4012</v>
      </c>
      <c r="D134" t="s">
        <v>4013</v>
      </c>
      <c r="E134" t="s">
        <v>226</v>
      </c>
      <c r="F134" t="s">
        <v>4014</v>
      </c>
      <c r="G134" s="254">
        <v>43875</v>
      </c>
      <c r="H134" s="254">
        <v>43875</v>
      </c>
      <c r="I134">
        <v>10.5</v>
      </c>
    </row>
    <row r="135" spans="1:9" x14ac:dyDescent="0.25">
      <c r="A135" s="124" t="s">
        <v>4015</v>
      </c>
      <c r="B135" t="s">
        <v>82</v>
      </c>
      <c r="C135" s="122" t="s">
        <v>4016</v>
      </c>
      <c r="D135" t="s">
        <v>3774</v>
      </c>
      <c r="E135" t="s">
        <v>603</v>
      </c>
      <c r="F135" t="s">
        <v>383</v>
      </c>
      <c r="G135" s="254">
        <v>43875</v>
      </c>
      <c r="H135" s="254">
        <v>43878</v>
      </c>
      <c r="I135">
        <v>14</v>
      </c>
    </row>
    <row r="136" spans="1:9" x14ac:dyDescent="0.25">
      <c r="A136" s="124" t="s">
        <v>4017</v>
      </c>
      <c r="B136" t="s">
        <v>82</v>
      </c>
      <c r="C136" s="122" t="s">
        <v>631</v>
      </c>
      <c r="D136" t="s">
        <v>3886</v>
      </c>
      <c r="E136" t="s">
        <v>226</v>
      </c>
      <c r="F136" t="s">
        <v>1928</v>
      </c>
      <c r="G136" s="254">
        <v>43875</v>
      </c>
      <c r="H136" s="254">
        <v>43878</v>
      </c>
      <c r="I136">
        <v>18.5</v>
      </c>
    </row>
    <row r="137" spans="1:9" x14ac:dyDescent="0.25">
      <c r="A137" s="124" t="s">
        <v>4248</v>
      </c>
      <c r="B137" t="s">
        <v>82</v>
      </c>
      <c r="C137" s="122" t="s">
        <v>4249</v>
      </c>
      <c r="D137" t="s">
        <v>4250</v>
      </c>
      <c r="E137" t="s">
        <v>4251</v>
      </c>
      <c r="F137" t="s">
        <v>4252</v>
      </c>
      <c r="G137" s="254">
        <v>43875</v>
      </c>
      <c r="H137" s="254">
        <v>43875</v>
      </c>
      <c r="I137">
        <v>4</v>
      </c>
    </row>
    <row r="138" spans="1:9" x14ac:dyDescent="0.25">
      <c r="A138" s="124" t="s">
        <v>4018</v>
      </c>
      <c r="B138" t="s">
        <v>82</v>
      </c>
      <c r="C138" s="122" t="s">
        <v>4019</v>
      </c>
      <c r="D138" t="s">
        <v>4020</v>
      </c>
      <c r="E138" t="s">
        <v>226</v>
      </c>
      <c r="F138" t="s">
        <v>1086</v>
      </c>
      <c r="G138" s="254">
        <v>43875</v>
      </c>
      <c r="H138" s="254">
        <v>43875</v>
      </c>
      <c r="I138">
        <v>4</v>
      </c>
    </row>
    <row r="139" spans="1:9" x14ac:dyDescent="0.25">
      <c r="A139" s="124" t="s">
        <v>4178</v>
      </c>
      <c r="B139" t="s">
        <v>82</v>
      </c>
      <c r="C139" s="122" t="s">
        <v>4179</v>
      </c>
      <c r="D139" t="s">
        <v>4180</v>
      </c>
      <c r="E139" t="s">
        <v>3915</v>
      </c>
      <c r="F139" t="s">
        <v>830</v>
      </c>
      <c r="G139" s="254">
        <v>43878</v>
      </c>
      <c r="H139" s="254">
        <v>43878</v>
      </c>
      <c r="I139">
        <v>2.5</v>
      </c>
    </row>
    <row r="140" spans="1:9" x14ac:dyDescent="0.25">
      <c r="A140" s="124" t="s">
        <v>4040</v>
      </c>
      <c r="B140" t="s">
        <v>82</v>
      </c>
      <c r="C140" s="122" t="s">
        <v>4039</v>
      </c>
      <c r="D140" t="s">
        <v>4036</v>
      </c>
      <c r="E140" t="s">
        <v>226</v>
      </c>
      <c r="F140" t="s">
        <v>4037</v>
      </c>
      <c r="G140" s="254">
        <v>43878</v>
      </c>
      <c r="H140" s="254">
        <v>43879</v>
      </c>
      <c r="I140">
        <v>7</v>
      </c>
    </row>
    <row r="141" spans="1:9" x14ac:dyDescent="0.25">
      <c r="A141" s="124" t="s">
        <v>4181</v>
      </c>
      <c r="B141" t="s">
        <v>82</v>
      </c>
      <c r="C141" s="122" t="s">
        <v>4182</v>
      </c>
      <c r="D141" t="s">
        <v>4173</v>
      </c>
      <c r="E141" t="s">
        <v>226</v>
      </c>
      <c r="F141" t="s">
        <v>619</v>
      </c>
      <c r="G141" s="254">
        <v>43878</v>
      </c>
      <c r="H141" s="254">
        <v>43878</v>
      </c>
      <c r="I141">
        <v>1</v>
      </c>
    </row>
    <row r="142" spans="1:9" x14ac:dyDescent="0.25">
      <c r="A142" s="124" t="s">
        <v>4021</v>
      </c>
      <c r="B142" t="s">
        <v>82</v>
      </c>
      <c r="C142" s="122" t="s">
        <v>4022</v>
      </c>
      <c r="D142" s="49" t="s">
        <v>4023</v>
      </c>
      <c r="E142" t="s">
        <v>226</v>
      </c>
      <c r="F142" t="s">
        <v>4024</v>
      </c>
      <c r="G142" s="254">
        <v>43875</v>
      </c>
      <c r="H142" s="254">
        <v>43879</v>
      </c>
      <c r="I142">
        <v>16</v>
      </c>
    </row>
    <row r="143" spans="1:9" x14ac:dyDescent="0.25">
      <c r="A143" s="124" t="s">
        <v>4183</v>
      </c>
      <c r="B143" t="s">
        <v>82</v>
      </c>
      <c r="C143" s="122" t="s">
        <v>4184</v>
      </c>
      <c r="D143" t="s">
        <v>595</v>
      </c>
      <c r="E143" t="s">
        <v>226</v>
      </c>
      <c r="F143" t="s">
        <v>273</v>
      </c>
      <c r="G143" s="254">
        <v>43878</v>
      </c>
      <c r="H143" s="254">
        <v>43878</v>
      </c>
      <c r="I143">
        <v>4</v>
      </c>
    </row>
    <row r="144" spans="1:9" x14ac:dyDescent="0.25">
      <c r="A144" s="124" t="s">
        <v>3983</v>
      </c>
      <c r="B144" t="s">
        <v>82</v>
      </c>
      <c r="C144" s="122" t="s">
        <v>3984</v>
      </c>
      <c r="D144" t="s">
        <v>359</v>
      </c>
      <c r="E144" t="s">
        <v>226</v>
      </c>
      <c r="F144" t="s">
        <v>303</v>
      </c>
      <c r="G144" s="254">
        <v>43864</v>
      </c>
      <c r="H144" s="254">
        <v>43864</v>
      </c>
      <c r="I144">
        <v>1</v>
      </c>
    </row>
    <row r="145" spans="1:9" x14ac:dyDescent="0.25">
      <c r="A145" s="124" t="s">
        <v>4185</v>
      </c>
      <c r="B145" t="s">
        <v>82</v>
      </c>
      <c r="C145" s="122" t="s">
        <v>4186</v>
      </c>
      <c r="D145" t="s">
        <v>4187</v>
      </c>
      <c r="E145" t="s">
        <v>226</v>
      </c>
      <c r="F145" t="s">
        <v>4188</v>
      </c>
      <c r="G145" s="254">
        <v>43878</v>
      </c>
      <c r="H145" s="254">
        <v>43878</v>
      </c>
      <c r="I145">
        <v>3.5</v>
      </c>
    </row>
    <row r="146" spans="1:9" x14ac:dyDescent="0.25">
      <c r="A146" s="124" t="s">
        <v>4045</v>
      </c>
      <c r="B146" t="s">
        <v>82</v>
      </c>
      <c r="C146" s="122" t="s">
        <v>4044</v>
      </c>
      <c r="D146" t="s">
        <v>4042</v>
      </c>
      <c r="E146" t="s">
        <v>4046</v>
      </c>
      <c r="F146" t="s">
        <v>4043</v>
      </c>
      <c r="G146" s="254">
        <v>43878</v>
      </c>
      <c r="H146" s="254">
        <v>43879</v>
      </c>
      <c r="I146">
        <v>10</v>
      </c>
    </row>
    <row r="147" spans="1:9" x14ac:dyDescent="0.25">
      <c r="A147" s="124" t="s">
        <v>4189</v>
      </c>
      <c r="B147" t="s">
        <v>82</v>
      </c>
      <c r="C147" s="122" t="s">
        <v>4190</v>
      </c>
      <c r="D147" t="s">
        <v>4191</v>
      </c>
      <c r="E147" t="s">
        <v>4192</v>
      </c>
      <c r="F147" t="s">
        <v>4193</v>
      </c>
      <c r="G147" s="254">
        <v>43878</v>
      </c>
      <c r="H147" s="254">
        <v>43882</v>
      </c>
      <c r="I147">
        <v>8</v>
      </c>
    </row>
    <row r="148" spans="1:9" x14ac:dyDescent="0.25">
      <c r="A148" s="124" t="s">
        <v>4194</v>
      </c>
      <c r="B148" t="s">
        <v>82</v>
      </c>
      <c r="C148" s="122" t="s">
        <v>4175</v>
      </c>
      <c r="D148" s="49" t="s">
        <v>4195</v>
      </c>
      <c r="E148" t="s">
        <v>226</v>
      </c>
      <c r="F148" t="s">
        <v>4174</v>
      </c>
      <c r="G148" s="254">
        <v>43878</v>
      </c>
      <c r="H148" s="254">
        <v>43878</v>
      </c>
      <c r="I148">
        <v>1</v>
      </c>
    </row>
    <row r="149" spans="1:9" x14ac:dyDescent="0.25">
      <c r="A149" s="124" t="s">
        <v>4196</v>
      </c>
      <c r="B149" t="s">
        <v>82</v>
      </c>
      <c r="C149" s="122" t="s">
        <v>4197</v>
      </c>
      <c r="D149" t="s">
        <v>382</v>
      </c>
      <c r="E149" t="s">
        <v>603</v>
      </c>
      <c r="F149" t="s">
        <v>383</v>
      </c>
      <c r="G149" s="254">
        <v>43878</v>
      </c>
      <c r="H149" s="254">
        <v>43878</v>
      </c>
      <c r="I149">
        <v>6</v>
      </c>
    </row>
    <row r="150" spans="1:9" x14ac:dyDescent="0.25">
      <c r="A150" s="124" t="s">
        <v>4058</v>
      </c>
      <c r="B150" t="s">
        <v>82</v>
      </c>
      <c r="C150" s="122" t="s">
        <v>4059</v>
      </c>
      <c r="D150" t="s">
        <v>4056</v>
      </c>
      <c r="E150" t="s">
        <v>3531</v>
      </c>
      <c r="F150" t="s">
        <v>4057</v>
      </c>
      <c r="G150" s="254">
        <v>43879</v>
      </c>
      <c r="H150" s="254">
        <v>43881</v>
      </c>
      <c r="I150">
        <v>17</v>
      </c>
    </row>
    <row r="151" spans="1:9" x14ac:dyDescent="0.25">
      <c r="A151" s="124" t="s">
        <v>4198</v>
      </c>
      <c r="B151" t="s">
        <v>82</v>
      </c>
      <c r="C151" s="122" t="s">
        <v>4199</v>
      </c>
      <c r="D151" t="s">
        <v>4200</v>
      </c>
      <c r="E151" t="s">
        <v>4201</v>
      </c>
      <c r="F151" t="s">
        <v>4202</v>
      </c>
      <c r="G151" s="254">
        <v>43878</v>
      </c>
      <c r="H151" s="254">
        <v>43878</v>
      </c>
      <c r="I151">
        <v>5</v>
      </c>
    </row>
    <row r="152" spans="1:9" x14ac:dyDescent="0.25">
      <c r="A152" s="124" t="s">
        <v>4137</v>
      </c>
      <c r="B152" t="s">
        <v>82</v>
      </c>
      <c r="C152" s="122" t="s">
        <v>4138</v>
      </c>
      <c r="D152" t="s">
        <v>4135</v>
      </c>
      <c r="E152" t="s">
        <v>226</v>
      </c>
      <c r="F152" t="s">
        <v>4136</v>
      </c>
      <c r="G152" s="254">
        <v>43879</v>
      </c>
      <c r="H152" s="254">
        <v>43881</v>
      </c>
      <c r="I152">
        <v>20</v>
      </c>
    </row>
    <row r="153" spans="1:9" x14ac:dyDescent="0.25">
      <c r="A153" s="124" t="s">
        <v>4078</v>
      </c>
      <c r="B153" t="s">
        <v>82</v>
      </c>
      <c r="C153" s="122" t="s">
        <v>4079</v>
      </c>
      <c r="D153" s="49" t="s">
        <v>4076</v>
      </c>
      <c r="E153" t="s">
        <v>4080</v>
      </c>
      <c r="F153" t="s">
        <v>4077</v>
      </c>
      <c r="G153" s="254">
        <v>43879</v>
      </c>
      <c r="H153" s="254">
        <v>43880</v>
      </c>
      <c r="I153">
        <v>6</v>
      </c>
    </row>
    <row r="154" spans="1:9" x14ac:dyDescent="0.25">
      <c r="A154" s="124" t="s">
        <v>4203</v>
      </c>
      <c r="B154" t="s">
        <v>82</v>
      </c>
      <c r="C154" s="122" t="s">
        <v>4204</v>
      </c>
      <c r="D154" t="s">
        <v>4205</v>
      </c>
      <c r="E154" t="s">
        <v>4206</v>
      </c>
      <c r="F154" t="s">
        <v>4207</v>
      </c>
      <c r="G154" s="254">
        <v>43878</v>
      </c>
      <c r="H154" s="254">
        <v>43878</v>
      </c>
      <c r="I154">
        <v>3.5</v>
      </c>
    </row>
    <row r="155" spans="1:9" x14ac:dyDescent="0.25">
      <c r="A155" s="124" t="s">
        <v>4061</v>
      </c>
      <c r="B155" t="s">
        <v>82</v>
      </c>
      <c r="C155" s="122" t="s">
        <v>4062</v>
      </c>
      <c r="D155" t="s">
        <v>4060</v>
      </c>
      <c r="E155" t="s">
        <v>4063</v>
      </c>
      <c r="F155" t="s">
        <v>624</v>
      </c>
      <c r="G155" s="254">
        <v>43879</v>
      </c>
      <c r="H155" s="254">
        <v>43879</v>
      </c>
      <c r="I155">
        <v>4</v>
      </c>
    </row>
    <row r="156" spans="1:9" x14ac:dyDescent="0.25">
      <c r="A156" s="124" t="s">
        <v>4132</v>
      </c>
      <c r="B156" t="s">
        <v>82</v>
      </c>
      <c r="C156" s="122" t="s">
        <v>4133</v>
      </c>
      <c r="D156" t="s">
        <v>4130</v>
      </c>
      <c r="E156" t="s">
        <v>4134</v>
      </c>
      <c r="F156" t="s">
        <v>4131</v>
      </c>
      <c r="G156" s="254">
        <v>43878</v>
      </c>
      <c r="H156" s="254">
        <v>43879</v>
      </c>
      <c r="I156">
        <v>4.5</v>
      </c>
    </row>
    <row r="157" spans="1:9" x14ac:dyDescent="0.25">
      <c r="A157" s="124" t="s">
        <v>4112</v>
      </c>
      <c r="B157" t="s">
        <v>82</v>
      </c>
      <c r="C157" s="122" t="s">
        <v>4113</v>
      </c>
      <c r="D157" t="s">
        <v>4110</v>
      </c>
      <c r="E157" t="s">
        <v>3507</v>
      </c>
      <c r="F157" t="s">
        <v>4111</v>
      </c>
      <c r="G157" s="254">
        <v>43879</v>
      </c>
      <c r="H157" s="254">
        <v>43882</v>
      </c>
      <c r="I157">
        <v>4</v>
      </c>
    </row>
    <row r="158" spans="1:9" x14ac:dyDescent="0.25">
      <c r="A158" s="124" t="s">
        <v>4122</v>
      </c>
      <c r="B158" t="s">
        <v>82</v>
      </c>
      <c r="C158" s="122" t="s">
        <v>4123</v>
      </c>
      <c r="D158" t="s">
        <v>4120</v>
      </c>
      <c r="E158" t="s">
        <v>4124</v>
      </c>
      <c r="F158" t="s">
        <v>4121</v>
      </c>
      <c r="G158" s="254">
        <v>43879</v>
      </c>
      <c r="H158" s="254">
        <v>43879</v>
      </c>
      <c r="I158">
        <v>5</v>
      </c>
    </row>
    <row r="159" spans="1:9" x14ac:dyDescent="0.25">
      <c r="A159" s="124" t="s">
        <v>4083</v>
      </c>
      <c r="B159" t="s">
        <v>82</v>
      </c>
      <c r="C159" s="122" t="s">
        <v>4084</v>
      </c>
      <c r="D159" t="s">
        <v>4081</v>
      </c>
      <c r="E159" t="s">
        <v>4085</v>
      </c>
      <c r="F159" t="s">
        <v>4082</v>
      </c>
      <c r="G159" s="254">
        <v>43879</v>
      </c>
      <c r="H159" s="254">
        <v>43879</v>
      </c>
      <c r="I159">
        <v>2</v>
      </c>
    </row>
    <row r="160" spans="1:9" x14ac:dyDescent="0.25">
      <c r="A160" s="124" t="s">
        <v>4066</v>
      </c>
      <c r="B160" t="s">
        <v>82</v>
      </c>
      <c r="C160" s="122" t="s">
        <v>4066</v>
      </c>
      <c r="D160" t="s">
        <v>4064</v>
      </c>
      <c r="E160" t="s">
        <v>4067</v>
      </c>
      <c r="F160" t="s">
        <v>4065</v>
      </c>
      <c r="G160" s="254">
        <v>43879</v>
      </c>
      <c r="H160" s="254">
        <v>43880</v>
      </c>
      <c r="I160">
        <v>8</v>
      </c>
    </row>
    <row r="161" spans="1:9" x14ac:dyDescent="0.25">
      <c r="A161" s="124" t="s">
        <v>4087</v>
      </c>
      <c r="B161" t="s">
        <v>82</v>
      </c>
      <c r="C161" s="122" t="s">
        <v>4088</v>
      </c>
      <c r="D161" t="s">
        <v>4086</v>
      </c>
      <c r="E161" t="s">
        <v>226</v>
      </c>
      <c r="F161" t="s">
        <v>1195</v>
      </c>
      <c r="G161" s="254">
        <v>43879</v>
      </c>
      <c r="H161" s="254">
        <v>43879</v>
      </c>
      <c r="I161">
        <v>4.5</v>
      </c>
    </row>
    <row r="162" spans="1:9" x14ac:dyDescent="0.25">
      <c r="A162" s="124" t="s">
        <v>4069</v>
      </c>
      <c r="B162" t="s">
        <v>82</v>
      </c>
      <c r="C162" s="122" t="s">
        <v>4070</v>
      </c>
      <c r="D162" t="s">
        <v>4068</v>
      </c>
      <c r="E162" t="s">
        <v>226</v>
      </c>
      <c r="F162" t="s">
        <v>4048</v>
      </c>
      <c r="G162" s="254">
        <v>43879</v>
      </c>
      <c r="H162" s="254">
        <v>43879</v>
      </c>
      <c r="I162">
        <v>2</v>
      </c>
    </row>
    <row r="163" spans="1:9" x14ac:dyDescent="0.25">
      <c r="A163" s="124" t="s">
        <v>4091</v>
      </c>
      <c r="B163" t="s">
        <v>82</v>
      </c>
      <c r="C163" s="122" t="s">
        <v>4092</v>
      </c>
      <c r="D163" t="s">
        <v>4089</v>
      </c>
      <c r="E163" t="s">
        <v>4093</v>
      </c>
      <c r="F163" t="s">
        <v>4090</v>
      </c>
      <c r="G163" s="254">
        <v>43879</v>
      </c>
      <c r="H163" s="254">
        <v>43879</v>
      </c>
      <c r="I163">
        <v>6</v>
      </c>
    </row>
    <row r="164" spans="1:9" x14ac:dyDescent="0.25">
      <c r="A164" s="124" t="s">
        <v>4052</v>
      </c>
      <c r="B164" t="s">
        <v>82</v>
      </c>
      <c r="C164" s="122" t="s">
        <v>4053</v>
      </c>
      <c r="D164" t="s">
        <v>4050</v>
      </c>
      <c r="E164" t="s">
        <v>4054</v>
      </c>
      <c r="F164" t="s">
        <v>4051</v>
      </c>
      <c r="G164" s="254">
        <v>43879</v>
      </c>
      <c r="H164" s="254">
        <v>43882</v>
      </c>
      <c r="I164">
        <v>24</v>
      </c>
    </row>
    <row r="165" spans="1:9" x14ac:dyDescent="0.25">
      <c r="A165" s="124" t="s">
        <v>4114</v>
      </c>
      <c r="B165" t="s">
        <v>82</v>
      </c>
      <c r="C165" s="122" t="s">
        <v>4115</v>
      </c>
      <c r="D165" t="s">
        <v>4047</v>
      </c>
      <c r="E165" t="s">
        <v>4063</v>
      </c>
      <c r="F165" t="s">
        <v>624</v>
      </c>
      <c r="G165" s="254">
        <v>43879</v>
      </c>
      <c r="H165" s="254">
        <v>43879</v>
      </c>
      <c r="I165">
        <v>2</v>
      </c>
    </row>
    <row r="166" spans="1:9" x14ac:dyDescent="0.25">
      <c r="A166" s="124" t="s">
        <v>4128</v>
      </c>
      <c r="B166" t="s">
        <v>82</v>
      </c>
      <c r="C166" s="122" t="s">
        <v>4129</v>
      </c>
      <c r="D166" t="s">
        <v>4127</v>
      </c>
      <c r="E166" t="s">
        <v>4055</v>
      </c>
      <c r="F166" t="s">
        <v>644</v>
      </c>
      <c r="G166" s="254">
        <v>43879</v>
      </c>
      <c r="H166" s="254">
        <v>43879</v>
      </c>
      <c r="I166">
        <v>4</v>
      </c>
    </row>
    <row r="167" spans="1:9" x14ac:dyDescent="0.25">
      <c r="A167" s="124" t="s">
        <v>4208</v>
      </c>
      <c r="B167" t="s">
        <v>82</v>
      </c>
      <c r="C167" s="122" t="s">
        <v>388</v>
      </c>
      <c r="D167" t="s">
        <v>4209</v>
      </c>
      <c r="E167" t="s">
        <v>226</v>
      </c>
      <c r="F167" t="s">
        <v>4210</v>
      </c>
      <c r="G167" s="254">
        <v>43880</v>
      </c>
      <c r="H167" s="254">
        <v>43882</v>
      </c>
      <c r="I167">
        <v>7.5</v>
      </c>
    </row>
    <row r="168" spans="1:9" x14ac:dyDescent="0.25">
      <c r="A168" s="124" t="s">
        <v>4125</v>
      </c>
      <c r="B168" t="s">
        <v>82</v>
      </c>
      <c r="C168" s="122" t="s">
        <v>4126</v>
      </c>
      <c r="D168" t="s">
        <v>616</v>
      </c>
      <c r="E168" t="s">
        <v>358</v>
      </c>
      <c r="F168" t="s">
        <v>617</v>
      </c>
      <c r="G168" s="254">
        <v>43879</v>
      </c>
      <c r="H168" s="254">
        <v>43882</v>
      </c>
      <c r="I168">
        <v>19.5</v>
      </c>
    </row>
    <row r="169" spans="1:9" x14ac:dyDescent="0.25">
      <c r="A169" s="124" t="s">
        <v>4139</v>
      </c>
      <c r="B169" t="s">
        <v>82</v>
      </c>
      <c r="C169" s="122" t="s">
        <v>4140</v>
      </c>
      <c r="D169" t="s">
        <v>4047</v>
      </c>
      <c r="E169" t="s">
        <v>4063</v>
      </c>
      <c r="F169" t="s">
        <v>624</v>
      </c>
      <c r="G169" s="254">
        <v>43879</v>
      </c>
      <c r="H169" s="254">
        <v>43879</v>
      </c>
      <c r="I169">
        <v>1</v>
      </c>
    </row>
    <row r="170" spans="1:9" x14ac:dyDescent="0.25">
      <c r="A170" s="124" t="s">
        <v>4097</v>
      </c>
      <c r="B170" t="s">
        <v>82</v>
      </c>
      <c r="C170" s="122" t="s">
        <v>4098</v>
      </c>
      <c r="D170" t="s">
        <v>4094</v>
      </c>
      <c r="E170" t="s">
        <v>226</v>
      </c>
      <c r="F170" t="s">
        <v>4095</v>
      </c>
      <c r="G170" s="254">
        <v>43879</v>
      </c>
      <c r="H170" s="254">
        <v>43879</v>
      </c>
      <c r="I170">
        <v>6</v>
      </c>
    </row>
    <row r="171" spans="1:9" x14ac:dyDescent="0.25">
      <c r="A171" s="124" t="s">
        <v>4099</v>
      </c>
      <c r="B171" t="s">
        <v>82</v>
      </c>
      <c r="C171" s="122" t="s">
        <v>4100</v>
      </c>
      <c r="D171" s="49" t="s">
        <v>3976</v>
      </c>
      <c r="E171" t="s">
        <v>226</v>
      </c>
      <c r="F171" t="s">
        <v>380</v>
      </c>
      <c r="G171" s="254">
        <v>43879</v>
      </c>
      <c r="H171" s="254">
        <v>43879</v>
      </c>
      <c r="I171">
        <v>5</v>
      </c>
    </row>
    <row r="172" spans="1:9" x14ac:dyDescent="0.25">
      <c r="A172" s="124" t="s">
        <v>4211</v>
      </c>
      <c r="B172" t="s">
        <v>82</v>
      </c>
      <c r="C172" s="122" t="s">
        <v>4212</v>
      </c>
      <c r="D172" t="s">
        <v>382</v>
      </c>
      <c r="E172" t="s">
        <v>603</v>
      </c>
      <c r="F172" t="s">
        <v>383</v>
      </c>
      <c r="G172" s="254">
        <v>43880</v>
      </c>
      <c r="H172" s="254">
        <v>43880</v>
      </c>
      <c r="I172">
        <v>8</v>
      </c>
    </row>
    <row r="173" spans="1:9" x14ac:dyDescent="0.25">
      <c r="A173" s="124" t="s">
        <v>4213</v>
      </c>
      <c r="B173" t="s">
        <v>82</v>
      </c>
      <c r="C173" s="122" t="s">
        <v>4214</v>
      </c>
      <c r="D173" t="s">
        <v>4215</v>
      </c>
      <c r="E173" t="s">
        <v>4216</v>
      </c>
      <c r="F173" t="s">
        <v>4217</v>
      </c>
      <c r="G173" s="254">
        <v>43880</v>
      </c>
      <c r="H173" s="254">
        <v>43880</v>
      </c>
      <c r="I173">
        <v>6</v>
      </c>
    </row>
    <row r="174" spans="1:9" x14ac:dyDescent="0.25">
      <c r="A174" s="124" t="s">
        <v>4101</v>
      </c>
      <c r="B174" t="s">
        <v>82</v>
      </c>
      <c r="C174" s="122" t="s">
        <v>4102</v>
      </c>
      <c r="D174" t="s">
        <v>3850</v>
      </c>
      <c r="E174" t="s">
        <v>226</v>
      </c>
      <c r="F174" t="s">
        <v>2086</v>
      </c>
      <c r="G174" s="254">
        <v>43879</v>
      </c>
      <c r="H174" s="254">
        <v>43879</v>
      </c>
      <c r="I174">
        <v>1.5</v>
      </c>
    </row>
    <row r="175" spans="1:9" x14ac:dyDescent="0.25">
      <c r="A175" s="124" t="s">
        <v>4218</v>
      </c>
      <c r="B175" t="s">
        <v>82</v>
      </c>
      <c r="C175" s="122" t="s">
        <v>4219</v>
      </c>
      <c r="D175" s="49" t="s">
        <v>4047</v>
      </c>
      <c r="E175" t="s">
        <v>4063</v>
      </c>
      <c r="F175" t="s">
        <v>624</v>
      </c>
      <c r="G175" s="254">
        <v>43880</v>
      </c>
      <c r="H175" s="254">
        <v>43880</v>
      </c>
      <c r="I175">
        <v>1</v>
      </c>
    </row>
    <row r="176" spans="1:9" x14ac:dyDescent="0.25">
      <c r="A176" s="124" t="s">
        <v>4118</v>
      </c>
      <c r="B176" t="s">
        <v>82</v>
      </c>
      <c r="C176" s="122" t="s">
        <v>4119</v>
      </c>
      <c r="D176" t="s">
        <v>4116</v>
      </c>
      <c r="E176" t="s">
        <v>226</v>
      </c>
      <c r="F176" t="s">
        <v>4117</v>
      </c>
      <c r="G176" s="254">
        <v>43879</v>
      </c>
      <c r="H176" s="254">
        <v>43879</v>
      </c>
      <c r="I176">
        <v>3</v>
      </c>
    </row>
    <row r="177" spans="1:9" x14ac:dyDescent="0.25">
      <c r="A177" s="124" t="s">
        <v>4220</v>
      </c>
      <c r="B177" t="s">
        <v>82</v>
      </c>
      <c r="C177" s="122" t="s">
        <v>4221</v>
      </c>
      <c r="D177" t="s">
        <v>4222</v>
      </c>
      <c r="E177" t="s">
        <v>4055</v>
      </c>
      <c r="F177" t="s">
        <v>4223</v>
      </c>
      <c r="G177" s="254">
        <v>43880</v>
      </c>
      <c r="H177" s="254">
        <v>43881</v>
      </c>
      <c r="I177">
        <v>13</v>
      </c>
    </row>
    <row r="178" spans="1:9" x14ac:dyDescent="0.25">
      <c r="A178" s="124" t="s">
        <v>4224</v>
      </c>
      <c r="B178" t="s">
        <v>82</v>
      </c>
      <c r="C178" s="122" t="s">
        <v>4225</v>
      </c>
      <c r="D178" t="s">
        <v>3877</v>
      </c>
      <c r="E178" t="s">
        <v>226</v>
      </c>
      <c r="F178" t="s">
        <v>3918</v>
      </c>
      <c r="G178" s="254">
        <v>43880</v>
      </c>
      <c r="H178" s="254">
        <v>43880</v>
      </c>
      <c r="I178">
        <v>4.5</v>
      </c>
    </row>
    <row r="179" spans="1:9" x14ac:dyDescent="0.25">
      <c r="A179" s="124" t="s">
        <v>4226</v>
      </c>
      <c r="B179" t="s">
        <v>82</v>
      </c>
      <c r="C179" s="122" t="s">
        <v>4227</v>
      </c>
      <c r="D179" t="s">
        <v>4228</v>
      </c>
      <c r="E179" t="s">
        <v>4055</v>
      </c>
      <c r="F179" t="s">
        <v>4229</v>
      </c>
      <c r="G179" s="254">
        <v>43880</v>
      </c>
      <c r="H179" s="254">
        <v>43881</v>
      </c>
      <c r="I179">
        <v>6</v>
      </c>
    </row>
    <row r="180" spans="1:9" x14ac:dyDescent="0.25">
      <c r="A180" s="124" t="s">
        <v>4230</v>
      </c>
      <c r="B180" t="s">
        <v>82</v>
      </c>
      <c r="C180" s="122" t="s">
        <v>4231</v>
      </c>
      <c r="D180" t="s">
        <v>4232</v>
      </c>
      <c r="E180" t="s">
        <v>226</v>
      </c>
      <c r="F180" t="s">
        <v>4233</v>
      </c>
      <c r="G180" s="254">
        <v>43880</v>
      </c>
      <c r="H180" s="254">
        <v>43880</v>
      </c>
      <c r="I180">
        <v>14</v>
      </c>
    </row>
    <row r="181" spans="1:9" x14ac:dyDescent="0.25">
      <c r="A181" s="124" t="s">
        <v>4234</v>
      </c>
      <c r="B181" t="s">
        <v>82</v>
      </c>
      <c r="C181" s="122" t="s">
        <v>4235</v>
      </c>
      <c r="D181" t="s">
        <v>4228</v>
      </c>
      <c r="E181" t="s">
        <v>226</v>
      </c>
      <c r="F181" t="s">
        <v>4229</v>
      </c>
      <c r="G181" s="254">
        <v>43880</v>
      </c>
      <c r="H181" s="254">
        <v>43880</v>
      </c>
      <c r="I181">
        <v>5</v>
      </c>
    </row>
    <row r="182" spans="1:9" x14ac:dyDescent="0.25">
      <c r="A182" s="124" t="s">
        <v>4143</v>
      </c>
      <c r="B182" t="s">
        <v>82</v>
      </c>
      <c r="C182" s="122" t="s">
        <v>4144</v>
      </c>
      <c r="D182" t="s">
        <v>4141</v>
      </c>
      <c r="E182" t="s">
        <v>4145</v>
      </c>
      <c r="F182" t="s">
        <v>4142</v>
      </c>
      <c r="G182" s="254">
        <v>43880</v>
      </c>
      <c r="H182" s="254">
        <v>43881</v>
      </c>
      <c r="I182">
        <v>16</v>
      </c>
    </row>
    <row r="183" spans="1:9" x14ac:dyDescent="0.25">
      <c r="A183" s="124" t="s">
        <v>4236</v>
      </c>
      <c r="B183" t="s">
        <v>82</v>
      </c>
      <c r="C183" s="122" t="s">
        <v>4237</v>
      </c>
      <c r="D183" t="s">
        <v>4238</v>
      </c>
      <c r="E183" t="s">
        <v>4239</v>
      </c>
      <c r="F183" t="s">
        <v>4240</v>
      </c>
      <c r="G183" s="254">
        <v>43880</v>
      </c>
      <c r="H183" s="254">
        <v>43882</v>
      </c>
      <c r="I183">
        <v>5</v>
      </c>
    </row>
    <row r="184" spans="1:9" x14ac:dyDescent="0.25">
      <c r="A184" s="124" t="s">
        <v>4073</v>
      </c>
      <c r="B184" t="s">
        <v>82</v>
      </c>
      <c r="C184" s="122" t="s">
        <v>4074</v>
      </c>
      <c r="D184" t="s">
        <v>4071</v>
      </c>
      <c r="E184" t="s">
        <v>4075</v>
      </c>
      <c r="F184" t="s">
        <v>4072</v>
      </c>
      <c r="G184" s="254">
        <v>43879</v>
      </c>
      <c r="H184" s="254">
        <v>43879</v>
      </c>
      <c r="I184">
        <v>6</v>
      </c>
    </row>
    <row r="185" spans="1:9" x14ac:dyDescent="0.25">
      <c r="A185" s="124" t="s">
        <v>4146</v>
      </c>
      <c r="B185" t="s">
        <v>82</v>
      </c>
      <c r="C185" s="122" t="s">
        <v>4109</v>
      </c>
      <c r="D185" t="s">
        <v>4106</v>
      </c>
      <c r="E185" t="s">
        <v>226</v>
      </c>
      <c r="F185" t="s">
        <v>4107</v>
      </c>
      <c r="G185" s="254">
        <v>43879</v>
      </c>
      <c r="H185" s="254">
        <v>43881</v>
      </c>
      <c r="I185">
        <v>19</v>
      </c>
    </row>
    <row r="186" spans="1:9" x14ac:dyDescent="0.25">
      <c r="A186" s="124" t="s">
        <v>4253</v>
      </c>
      <c r="B186" t="s">
        <v>82</v>
      </c>
      <c r="C186" s="122" t="s">
        <v>4245</v>
      </c>
      <c r="D186" t="s">
        <v>4020</v>
      </c>
      <c r="E186" t="s">
        <v>4246</v>
      </c>
      <c r="F186" t="s">
        <v>1086</v>
      </c>
      <c r="G186" s="254">
        <v>43880</v>
      </c>
      <c r="H186" s="254">
        <v>43881</v>
      </c>
      <c r="I186">
        <v>9</v>
      </c>
    </row>
    <row r="187" spans="1:9" x14ac:dyDescent="0.25">
      <c r="A187" s="124" t="s">
        <v>4147</v>
      </c>
      <c r="B187" t="s">
        <v>82</v>
      </c>
      <c r="C187" s="122" t="s">
        <v>4148</v>
      </c>
      <c r="D187" t="s">
        <v>4241</v>
      </c>
      <c r="E187" t="s">
        <v>226</v>
      </c>
      <c r="F187" t="s">
        <v>1971</v>
      </c>
      <c r="G187" s="254">
        <v>43880</v>
      </c>
      <c r="H187" s="254">
        <v>43882</v>
      </c>
      <c r="I187">
        <v>8</v>
      </c>
    </row>
    <row r="188" spans="1:9" x14ac:dyDescent="0.25">
      <c r="A188" s="124" t="s">
        <v>4242</v>
      </c>
      <c r="B188" t="s">
        <v>82</v>
      </c>
      <c r="C188" s="122" t="s">
        <v>4243</v>
      </c>
      <c r="D188" t="s">
        <v>4244</v>
      </c>
      <c r="E188" t="s">
        <v>226</v>
      </c>
      <c r="F188" t="s">
        <v>1195</v>
      </c>
      <c r="G188" s="254">
        <v>43880</v>
      </c>
      <c r="H188" s="254">
        <v>43880</v>
      </c>
      <c r="I188">
        <v>1</v>
      </c>
    </row>
    <row r="189" spans="1:9" x14ac:dyDescent="0.25">
      <c r="A189" s="124" t="s">
        <v>4254</v>
      </c>
      <c r="B189" t="s">
        <v>82</v>
      </c>
      <c r="C189" s="122" t="s">
        <v>4255</v>
      </c>
      <c r="D189" t="s">
        <v>4256</v>
      </c>
      <c r="E189" t="s">
        <v>3562</v>
      </c>
      <c r="F189" t="s">
        <v>4257</v>
      </c>
      <c r="G189" s="254">
        <v>43881</v>
      </c>
      <c r="H189" s="254">
        <v>43881</v>
      </c>
      <c r="I189">
        <v>11.5</v>
      </c>
    </row>
    <row r="190" spans="1:9" x14ac:dyDescent="0.25">
      <c r="A190" s="124" t="s">
        <v>4258</v>
      </c>
      <c r="B190" t="s">
        <v>82</v>
      </c>
      <c r="C190" s="122" t="s">
        <v>4259</v>
      </c>
      <c r="D190" t="s">
        <v>4260</v>
      </c>
      <c r="E190" t="s">
        <v>4261</v>
      </c>
      <c r="F190" t="s">
        <v>4262</v>
      </c>
      <c r="G190" s="254">
        <v>43881</v>
      </c>
      <c r="H190" s="254">
        <v>43881</v>
      </c>
      <c r="I190">
        <v>5.5</v>
      </c>
    </row>
    <row r="191" spans="1:9" x14ac:dyDescent="0.25">
      <c r="A191" s="124" t="s">
        <v>4263</v>
      </c>
      <c r="B191" t="s">
        <v>82</v>
      </c>
      <c r="C191" s="122" t="s">
        <v>4264</v>
      </c>
      <c r="D191" t="s">
        <v>4265</v>
      </c>
      <c r="E191" t="s">
        <v>4266</v>
      </c>
      <c r="F191" t="s">
        <v>4267</v>
      </c>
      <c r="G191" s="254">
        <v>43881</v>
      </c>
      <c r="H191" s="254">
        <v>43881</v>
      </c>
      <c r="I191">
        <v>7</v>
      </c>
    </row>
    <row r="192" spans="1:9" x14ac:dyDescent="0.25">
      <c r="A192" s="124" t="s">
        <v>370</v>
      </c>
      <c r="B192" t="s">
        <v>82</v>
      </c>
      <c r="C192" s="122" t="s">
        <v>620</v>
      </c>
      <c r="D192" t="s">
        <v>621</v>
      </c>
      <c r="E192" t="s">
        <v>226</v>
      </c>
      <c r="F192" t="s">
        <v>622</v>
      </c>
      <c r="G192" s="254">
        <v>43867</v>
      </c>
      <c r="H192" s="254">
        <v>43881</v>
      </c>
      <c r="I192">
        <v>10</v>
      </c>
    </row>
    <row r="193" spans="4:7" x14ac:dyDescent="0.25">
      <c r="G193" s="254"/>
    </row>
    <row r="194" spans="4:7" x14ac:dyDescent="0.25">
      <c r="D194" s="49"/>
      <c r="G194" s="254"/>
    </row>
    <row r="195" spans="4:7" x14ac:dyDescent="0.25">
      <c r="D195" s="49"/>
      <c r="G195" s="254"/>
    </row>
    <row r="196" spans="4:7" x14ac:dyDescent="0.25">
      <c r="G196" s="254"/>
    </row>
    <row r="197" spans="4:7" x14ac:dyDescent="0.25">
      <c r="G197" s="254"/>
    </row>
    <row r="198" spans="4:7" x14ac:dyDescent="0.25">
      <c r="G198" s="254"/>
    </row>
    <row r="199" spans="4:7" x14ac:dyDescent="0.25">
      <c r="G199" s="254"/>
    </row>
    <row r="200" spans="4:7" x14ac:dyDescent="0.25">
      <c r="G200" s="254"/>
    </row>
    <row r="201" spans="4:7" x14ac:dyDescent="0.25">
      <c r="G201" s="254"/>
    </row>
    <row r="202" spans="4:7" x14ac:dyDescent="0.25">
      <c r="G202" s="254"/>
    </row>
    <row r="203" spans="4:7" x14ac:dyDescent="0.25">
      <c r="G203" s="254"/>
    </row>
    <row r="204" spans="4:7" x14ac:dyDescent="0.25">
      <c r="G204" s="254"/>
    </row>
    <row r="205" spans="4:7" x14ac:dyDescent="0.25">
      <c r="G205" s="254"/>
    </row>
    <row r="206" spans="4:7" x14ac:dyDescent="0.25">
      <c r="G206" s="254"/>
    </row>
    <row r="207" spans="4:7" x14ac:dyDescent="0.25">
      <c r="G207" s="254"/>
    </row>
    <row r="208" spans="4:7" x14ac:dyDescent="0.25">
      <c r="G208" s="254"/>
    </row>
    <row r="209" spans="4:7" x14ac:dyDescent="0.25">
      <c r="G209" s="254"/>
    </row>
    <row r="210" spans="4:7" x14ac:dyDescent="0.25">
      <c r="G210" s="254"/>
    </row>
    <row r="211" spans="4:7" x14ac:dyDescent="0.25">
      <c r="G211" s="254"/>
    </row>
    <row r="212" spans="4:7" x14ac:dyDescent="0.25">
      <c r="G212" s="254"/>
    </row>
    <row r="213" spans="4:7" x14ac:dyDescent="0.25">
      <c r="G213" s="254"/>
    </row>
    <row r="214" spans="4:7" x14ac:dyDescent="0.25">
      <c r="D214" s="49"/>
      <c r="G214" s="254"/>
    </row>
    <row r="215" spans="4:7" x14ac:dyDescent="0.25">
      <c r="G215" s="254"/>
    </row>
    <row r="216" spans="4:7" x14ac:dyDescent="0.25">
      <c r="G216" s="254"/>
    </row>
    <row r="217" spans="4:7" x14ac:dyDescent="0.25">
      <c r="D217" s="49"/>
      <c r="G217" s="254"/>
    </row>
    <row r="218" spans="4:7" x14ac:dyDescent="0.25">
      <c r="G218" s="254"/>
    </row>
    <row r="219" spans="4:7" x14ac:dyDescent="0.25">
      <c r="G219" s="254"/>
    </row>
    <row r="220" spans="4:7" x14ac:dyDescent="0.25">
      <c r="G220" s="254"/>
    </row>
    <row r="221" spans="4:7" x14ac:dyDescent="0.25">
      <c r="G221" s="254"/>
    </row>
    <row r="222" spans="4:7" x14ac:dyDescent="0.25">
      <c r="G222" s="254"/>
    </row>
    <row r="223" spans="4:7" x14ac:dyDescent="0.25">
      <c r="G223" s="254"/>
    </row>
    <row r="224" spans="4:7" x14ac:dyDescent="0.25">
      <c r="G224" s="254"/>
    </row>
    <row r="225" spans="4:7" x14ac:dyDescent="0.25">
      <c r="G225" s="254"/>
    </row>
    <row r="226" spans="4:7" x14ac:dyDescent="0.25">
      <c r="G226" s="254"/>
    </row>
    <row r="227" spans="4:7" x14ac:dyDescent="0.25">
      <c r="G227" s="254"/>
    </row>
    <row r="228" spans="4:7" x14ac:dyDescent="0.25">
      <c r="G228" s="254"/>
    </row>
    <row r="229" spans="4:7" x14ac:dyDescent="0.25">
      <c r="G229" s="254"/>
    </row>
    <row r="230" spans="4:7" x14ac:dyDescent="0.25">
      <c r="G230" s="254"/>
    </row>
    <row r="231" spans="4:7" x14ac:dyDescent="0.25">
      <c r="G231" s="254"/>
    </row>
    <row r="232" spans="4:7" x14ac:dyDescent="0.25">
      <c r="G232" s="254"/>
    </row>
    <row r="233" spans="4:7" x14ac:dyDescent="0.25">
      <c r="D233" s="49"/>
      <c r="G233" s="254"/>
    </row>
    <row r="234" spans="4:7" x14ac:dyDescent="0.25">
      <c r="G234" s="254"/>
    </row>
    <row r="235" spans="4:7" x14ac:dyDescent="0.25">
      <c r="G235" s="254"/>
    </row>
    <row r="236" spans="4:7" x14ac:dyDescent="0.25">
      <c r="G236" s="254"/>
    </row>
    <row r="237" spans="4:7" x14ac:dyDescent="0.25">
      <c r="G237" s="254"/>
    </row>
    <row r="238" spans="4:7" x14ac:dyDescent="0.25">
      <c r="G238" s="254"/>
    </row>
    <row r="239" spans="4:7" x14ac:dyDescent="0.25">
      <c r="D239" s="49"/>
      <c r="G239" s="254"/>
    </row>
    <row r="240" spans="4:7" x14ac:dyDescent="0.25">
      <c r="G240" s="254"/>
    </row>
    <row r="241" spans="4:7" x14ac:dyDescent="0.25">
      <c r="G241" s="254"/>
    </row>
    <row r="242" spans="4:7" x14ac:dyDescent="0.25">
      <c r="G242" s="254"/>
    </row>
    <row r="243" spans="4:7" x14ac:dyDescent="0.25">
      <c r="G243" s="254"/>
    </row>
    <row r="244" spans="4:7" x14ac:dyDescent="0.25">
      <c r="G244" s="254"/>
    </row>
    <row r="245" spans="4:7" x14ac:dyDescent="0.25">
      <c r="G245" s="254"/>
    </row>
    <row r="246" spans="4:7" x14ac:dyDescent="0.25">
      <c r="G246" s="254"/>
    </row>
    <row r="247" spans="4:7" x14ac:dyDescent="0.25">
      <c r="G247" s="254"/>
    </row>
    <row r="248" spans="4:7" x14ac:dyDescent="0.25">
      <c r="G248" s="254"/>
    </row>
    <row r="249" spans="4:7" x14ac:dyDescent="0.25">
      <c r="G249" s="254"/>
    </row>
    <row r="250" spans="4:7" x14ac:dyDescent="0.25">
      <c r="G250" s="254"/>
    </row>
    <row r="251" spans="4:7" x14ac:dyDescent="0.25">
      <c r="G251" s="254"/>
    </row>
    <row r="252" spans="4:7" x14ac:dyDescent="0.25">
      <c r="G252" s="254"/>
    </row>
    <row r="253" spans="4:7" x14ac:dyDescent="0.25">
      <c r="D253" s="49"/>
      <c r="G253" s="254"/>
    </row>
    <row r="254" spans="4:7" x14ac:dyDescent="0.25">
      <c r="G254" s="254"/>
    </row>
    <row r="255" spans="4:7" x14ac:dyDescent="0.25">
      <c r="G255" s="254"/>
    </row>
    <row r="256" spans="4:7" x14ac:dyDescent="0.25">
      <c r="G256" s="254"/>
    </row>
    <row r="257" spans="4:7" x14ac:dyDescent="0.25">
      <c r="G257" s="254"/>
    </row>
    <row r="258" spans="4:7" x14ac:dyDescent="0.25">
      <c r="G258" s="254"/>
    </row>
    <row r="259" spans="4:7" x14ac:dyDescent="0.25">
      <c r="G259" s="254"/>
    </row>
    <row r="260" spans="4:7" x14ac:dyDescent="0.25">
      <c r="G260" s="254"/>
    </row>
    <row r="261" spans="4:7" x14ac:dyDescent="0.25">
      <c r="G261" s="254"/>
    </row>
    <row r="262" spans="4:7" x14ac:dyDescent="0.25">
      <c r="G262" s="254"/>
    </row>
    <row r="263" spans="4:7" x14ac:dyDescent="0.25">
      <c r="D263" s="49"/>
      <c r="G263" s="254"/>
    </row>
    <row r="264" spans="4:7" x14ac:dyDescent="0.25">
      <c r="G264" s="254"/>
    </row>
    <row r="265" spans="4:7" x14ac:dyDescent="0.25">
      <c r="G265" s="254"/>
    </row>
    <row r="266" spans="4:7" x14ac:dyDescent="0.25">
      <c r="G266" s="254"/>
    </row>
    <row r="267" spans="4:7" x14ac:dyDescent="0.25">
      <c r="G267" s="254"/>
    </row>
    <row r="268" spans="4:7" x14ac:dyDescent="0.25">
      <c r="G268" s="254"/>
    </row>
    <row r="269" spans="4:7" x14ac:dyDescent="0.25">
      <c r="G269" s="254"/>
    </row>
    <row r="270" spans="4:7" x14ac:dyDescent="0.25">
      <c r="G270" s="254"/>
    </row>
    <row r="271" spans="4:7" x14ac:dyDescent="0.25">
      <c r="G271" s="254"/>
    </row>
    <row r="272" spans="4:7" x14ac:dyDescent="0.25">
      <c r="G272" s="254"/>
    </row>
    <row r="273" spans="4:7" x14ac:dyDescent="0.25">
      <c r="G273" s="254"/>
    </row>
    <row r="274" spans="4:7" x14ac:dyDescent="0.25">
      <c r="G274" s="254"/>
    </row>
    <row r="275" spans="4:7" x14ac:dyDescent="0.25">
      <c r="G275" s="254"/>
    </row>
    <row r="276" spans="4:7" x14ac:dyDescent="0.25">
      <c r="G276" s="254"/>
    </row>
    <row r="277" spans="4:7" x14ac:dyDescent="0.25">
      <c r="G277" s="254"/>
    </row>
    <row r="278" spans="4:7" x14ac:dyDescent="0.25">
      <c r="G278" s="254"/>
    </row>
    <row r="279" spans="4:7" x14ac:dyDescent="0.25">
      <c r="G279" s="254"/>
    </row>
    <row r="280" spans="4:7" x14ac:dyDescent="0.25">
      <c r="G280" s="254"/>
    </row>
    <row r="281" spans="4:7" x14ac:dyDescent="0.25">
      <c r="G281" s="254"/>
    </row>
    <row r="282" spans="4:7" x14ac:dyDescent="0.25">
      <c r="G282" s="254"/>
    </row>
    <row r="283" spans="4:7" x14ac:dyDescent="0.25">
      <c r="G283" s="254"/>
    </row>
    <row r="284" spans="4:7" x14ac:dyDescent="0.25">
      <c r="D284" s="49"/>
      <c r="G284" s="254"/>
    </row>
    <row r="285" spans="4:7" x14ac:dyDescent="0.25">
      <c r="G285" s="254"/>
    </row>
    <row r="286" spans="4:7" x14ac:dyDescent="0.25">
      <c r="G286" s="254"/>
    </row>
    <row r="287" spans="4:7" x14ac:dyDescent="0.25">
      <c r="G287" s="254"/>
    </row>
    <row r="288" spans="4:7" x14ac:dyDescent="0.25">
      <c r="G288" s="254"/>
    </row>
    <row r="289" spans="4:7" x14ac:dyDescent="0.25">
      <c r="G289" s="254"/>
    </row>
    <row r="290" spans="4:7" x14ac:dyDescent="0.25">
      <c r="G290" s="254"/>
    </row>
    <row r="291" spans="4:7" x14ac:dyDescent="0.25">
      <c r="G291" s="254"/>
    </row>
    <row r="292" spans="4:7" x14ac:dyDescent="0.25">
      <c r="G292" s="254"/>
    </row>
    <row r="293" spans="4:7" x14ac:dyDescent="0.25">
      <c r="G293" s="254"/>
    </row>
    <row r="294" spans="4:7" x14ac:dyDescent="0.25">
      <c r="G294" s="254"/>
    </row>
    <row r="295" spans="4:7" x14ac:dyDescent="0.25">
      <c r="G295" s="254"/>
    </row>
    <row r="296" spans="4:7" x14ac:dyDescent="0.25">
      <c r="G296" s="254"/>
    </row>
    <row r="297" spans="4:7" x14ac:dyDescent="0.25">
      <c r="G297" s="254"/>
    </row>
    <row r="298" spans="4:7" x14ac:dyDescent="0.25">
      <c r="G298" s="254"/>
    </row>
    <row r="299" spans="4:7" x14ac:dyDescent="0.25">
      <c r="G299" s="254"/>
    </row>
    <row r="300" spans="4:7" x14ac:dyDescent="0.25">
      <c r="G300" s="254"/>
    </row>
    <row r="301" spans="4:7" x14ac:dyDescent="0.25">
      <c r="G301" s="254"/>
    </row>
    <row r="302" spans="4:7" x14ac:dyDescent="0.25">
      <c r="G302" s="254"/>
    </row>
    <row r="303" spans="4:7" x14ac:dyDescent="0.25">
      <c r="G303" s="254"/>
    </row>
    <row r="304" spans="4:7" x14ac:dyDescent="0.25">
      <c r="D304" s="49"/>
      <c r="G304" s="254"/>
    </row>
    <row r="305" spans="7:7" x14ac:dyDescent="0.25">
      <c r="G305" s="254"/>
    </row>
    <row r="306" spans="7:7" x14ac:dyDescent="0.25">
      <c r="G306" s="254"/>
    </row>
    <row r="307" spans="7:7" x14ac:dyDescent="0.25">
      <c r="G307" s="254"/>
    </row>
    <row r="308" spans="7:7" x14ac:dyDescent="0.25">
      <c r="G308" s="254"/>
    </row>
    <row r="309" spans="7:7" x14ac:dyDescent="0.25">
      <c r="G309" s="254"/>
    </row>
    <row r="310" spans="7:7" x14ac:dyDescent="0.25">
      <c r="G310" s="254"/>
    </row>
    <row r="311" spans="7:7" x14ac:dyDescent="0.25">
      <c r="G311" s="254"/>
    </row>
    <row r="312" spans="7:7" x14ac:dyDescent="0.25">
      <c r="G312" s="254"/>
    </row>
    <row r="313" spans="7:7" x14ac:dyDescent="0.25">
      <c r="G313" s="254"/>
    </row>
    <row r="314" spans="7:7" x14ac:dyDescent="0.25">
      <c r="G314" s="254"/>
    </row>
    <row r="315" spans="7:7" x14ac:dyDescent="0.25">
      <c r="G315" s="254"/>
    </row>
    <row r="316" spans="7:7" x14ac:dyDescent="0.25">
      <c r="G316" s="254"/>
    </row>
    <row r="317" spans="7:7" x14ac:dyDescent="0.25">
      <c r="G317" s="254"/>
    </row>
    <row r="318" spans="7:7" x14ac:dyDescent="0.25">
      <c r="G318" s="254"/>
    </row>
    <row r="319" spans="7:7" x14ac:dyDescent="0.25">
      <c r="G319" s="254"/>
    </row>
    <row r="320" spans="7:7" x14ac:dyDescent="0.25">
      <c r="G320" s="254"/>
    </row>
    <row r="321" spans="7:7" x14ac:dyDescent="0.25">
      <c r="G321" s="254"/>
    </row>
    <row r="322" spans="7:7" x14ac:dyDescent="0.25">
      <c r="G322" s="254"/>
    </row>
    <row r="323" spans="7:7" x14ac:dyDescent="0.25">
      <c r="G323" s="254"/>
    </row>
    <row r="324" spans="7:7" x14ac:dyDescent="0.25">
      <c r="G324" s="254"/>
    </row>
    <row r="325" spans="7:7" x14ac:dyDescent="0.25">
      <c r="G325" s="254"/>
    </row>
    <row r="326" spans="7:7" x14ac:dyDescent="0.25">
      <c r="G326" s="254"/>
    </row>
    <row r="327" spans="7:7" x14ac:dyDescent="0.25">
      <c r="G327" s="254"/>
    </row>
    <row r="328" spans="7:7" x14ac:dyDescent="0.25">
      <c r="G328" s="254"/>
    </row>
    <row r="329" spans="7:7" x14ac:dyDescent="0.25">
      <c r="G329" s="254"/>
    </row>
    <row r="330" spans="7:7" x14ac:dyDescent="0.25">
      <c r="G330" s="254"/>
    </row>
    <row r="331" spans="7:7" x14ac:dyDescent="0.25">
      <c r="G331" s="254"/>
    </row>
    <row r="332" spans="7:7" x14ac:dyDescent="0.25">
      <c r="G332" s="254"/>
    </row>
    <row r="333" spans="7:7" x14ac:dyDescent="0.25">
      <c r="G333" s="254"/>
    </row>
    <row r="334" spans="7:7" x14ac:dyDescent="0.25">
      <c r="G334" s="254"/>
    </row>
    <row r="335" spans="7:7" x14ac:dyDescent="0.25">
      <c r="G335" s="254"/>
    </row>
    <row r="336" spans="7:7" x14ac:dyDescent="0.25">
      <c r="G336" s="254"/>
    </row>
    <row r="337" spans="7:7" x14ac:dyDescent="0.25">
      <c r="G337" s="254"/>
    </row>
    <row r="338" spans="7:7" x14ac:dyDescent="0.25">
      <c r="G338" s="254"/>
    </row>
    <row r="339" spans="7:7" x14ac:dyDescent="0.25">
      <c r="G339" s="254"/>
    </row>
    <row r="340" spans="7:7" x14ac:dyDescent="0.25">
      <c r="G340" s="254"/>
    </row>
    <row r="341" spans="7:7" x14ac:dyDescent="0.25">
      <c r="G341" s="254"/>
    </row>
    <row r="342" spans="7:7" x14ac:dyDescent="0.25">
      <c r="G342" s="254"/>
    </row>
    <row r="343" spans="7:7" x14ac:dyDescent="0.25">
      <c r="G343" s="254"/>
    </row>
    <row r="344" spans="7:7" x14ac:dyDescent="0.25">
      <c r="G344" s="254"/>
    </row>
    <row r="345" spans="7:7" x14ac:dyDescent="0.25">
      <c r="G345" s="254"/>
    </row>
    <row r="346" spans="7:7" x14ac:dyDescent="0.25">
      <c r="G346" s="254"/>
    </row>
    <row r="347" spans="7:7" x14ac:dyDescent="0.25">
      <c r="G347" s="254"/>
    </row>
    <row r="348" spans="7:7" x14ac:dyDescent="0.25">
      <c r="G348" s="254"/>
    </row>
    <row r="349" spans="7:7" x14ac:dyDescent="0.25">
      <c r="G349" s="254"/>
    </row>
    <row r="350" spans="7:7" x14ac:dyDescent="0.25">
      <c r="G350" s="254"/>
    </row>
    <row r="351" spans="7:7" x14ac:dyDescent="0.25">
      <c r="G351" s="254"/>
    </row>
    <row r="352" spans="7:7" x14ac:dyDescent="0.25">
      <c r="G352" s="254"/>
    </row>
    <row r="353" spans="7:7" x14ac:dyDescent="0.25">
      <c r="G353" s="254"/>
    </row>
    <row r="354" spans="7:7" x14ac:dyDescent="0.25">
      <c r="G354" s="254"/>
    </row>
    <row r="355" spans="7:7" x14ac:dyDescent="0.25">
      <c r="G355" s="254"/>
    </row>
    <row r="356" spans="7:7" x14ac:dyDescent="0.25">
      <c r="G356" s="254"/>
    </row>
    <row r="357" spans="7:7" x14ac:dyDescent="0.25">
      <c r="G357" s="254"/>
    </row>
    <row r="358" spans="7:7" x14ac:dyDescent="0.25">
      <c r="G358" s="254"/>
    </row>
    <row r="359" spans="7:7" x14ac:dyDescent="0.25">
      <c r="G359" s="254"/>
    </row>
    <row r="360" spans="7:7" x14ac:dyDescent="0.25">
      <c r="G360" s="254"/>
    </row>
    <row r="361" spans="7:7" x14ac:dyDescent="0.25">
      <c r="G361" s="254"/>
    </row>
    <row r="362" spans="7:7" x14ac:dyDescent="0.25">
      <c r="G362" s="254"/>
    </row>
    <row r="363" spans="7:7" x14ac:dyDescent="0.25">
      <c r="G363" s="254"/>
    </row>
    <row r="364" spans="7:7" x14ac:dyDescent="0.25">
      <c r="G364" s="254"/>
    </row>
    <row r="365" spans="7:7" x14ac:dyDescent="0.25">
      <c r="G365" s="254"/>
    </row>
    <row r="366" spans="7:7" x14ac:dyDescent="0.25">
      <c r="G366" s="254"/>
    </row>
    <row r="367" spans="7:7" x14ac:dyDescent="0.25">
      <c r="G367" s="254"/>
    </row>
    <row r="368" spans="7:7" x14ac:dyDescent="0.25">
      <c r="G368" s="254"/>
    </row>
    <row r="369" spans="7:7" x14ac:dyDescent="0.25">
      <c r="G369" s="254"/>
    </row>
    <row r="370" spans="7:7" x14ac:dyDescent="0.25">
      <c r="G370" s="254"/>
    </row>
    <row r="371" spans="7:7" x14ac:dyDescent="0.25">
      <c r="G371" s="254"/>
    </row>
    <row r="372" spans="7:7" x14ac:dyDescent="0.25">
      <c r="G372" s="254"/>
    </row>
    <row r="373" spans="7:7" x14ac:dyDescent="0.25">
      <c r="G373" s="254"/>
    </row>
    <row r="374" spans="7:7" x14ac:dyDescent="0.25">
      <c r="G374" s="254"/>
    </row>
    <row r="375" spans="7:7" x14ac:dyDescent="0.25">
      <c r="G375" s="254"/>
    </row>
    <row r="376" spans="7:7" x14ac:dyDescent="0.25">
      <c r="G376" s="254"/>
    </row>
    <row r="377" spans="7:7" x14ac:dyDescent="0.25">
      <c r="G377" s="254"/>
    </row>
    <row r="378" spans="7:7" x14ac:dyDescent="0.25">
      <c r="G378" s="254"/>
    </row>
    <row r="379" spans="7:7" x14ac:dyDescent="0.25">
      <c r="G379" s="254"/>
    </row>
    <row r="380" spans="7:7" x14ac:dyDescent="0.25">
      <c r="G380" s="254"/>
    </row>
    <row r="381" spans="7:7" x14ac:dyDescent="0.25">
      <c r="G381" s="254"/>
    </row>
    <row r="382" spans="7:7" x14ac:dyDescent="0.25">
      <c r="G382" s="254"/>
    </row>
    <row r="383" spans="7:7" x14ac:dyDescent="0.25">
      <c r="G383" s="254"/>
    </row>
    <row r="384" spans="7:7" x14ac:dyDescent="0.25">
      <c r="G384" s="254"/>
    </row>
    <row r="385" spans="7:7" x14ac:dyDescent="0.25">
      <c r="G385" s="254"/>
    </row>
    <row r="386" spans="7:7" x14ac:dyDescent="0.25">
      <c r="G386" s="254"/>
    </row>
    <row r="387" spans="7:7" x14ac:dyDescent="0.25">
      <c r="G387" s="254"/>
    </row>
    <row r="388" spans="7:7" x14ac:dyDescent="0.25">
      <c r="G388" s="254"/>
    </row>
    <row r="389" spans="7:7" x14ac:dyDescent="0.25">
      <c r="G389" s="254"/>
    </row>
    <row r="390" spans="7:7" x14ac:dyDescent="0.25">
      <c r="G390" s="254"/>
    </row>
    <row r="391" spans="7:7" x14ac:dyDescent="0.25">
      <c r="G391" s="254"/>
    </row>
    <row r="392" spans="7:7" x14ac:dyDescent="0.25">
      <c r="G392" s="254"/>
    </row>
    <row r="393" spans="7:7" x14ac:dyDescent="0.25">
      <c r="G393" s="254"/>
    </row>
    <row r="394" spans="7:7" x14ac:dyDescent="0.25">
      <c r="G394" s="254"/>
    </row>
    <row r="395" spans="7:7" x14ac:dyDescent="0.25">
      <c r="G395" s="254"/>
    </row>
    <row r="396" spans="7:7" x14ac:dyDescent="0.25">
      <c r="G396" s="254"/>
    </row>
    <row r="397" spans="7:7" x14ac:dyDescent="0.25">
      <c r="G397" s="254"/>
    </row>
    <row r="398" spans="7:7" x14ac:dyDescent="0.25">
      <c r="G398" s="254"/>
    </row>
    <row r="399" spans="7:7" x14ac:dyDescent="0.25">
      <c r="G399" s="254"/>
    </row>
    <row r="400" spans="7:7" x14ac:dyDescent="0.25">
      <c r="G400" s="254"/>
    </row>
    <row r="401" spans="7:9" x14ac:dyDescent="0.25">
      <c r="G401" s="254"/>
    </row>
    <row r="402" spans="7:9" x14ac:dyDescent="0.25">
      <c r="G402" s="254"/>
    </row>
    <row r="403" spans="7:9" x14ac:dyDescent="0.25">
      <c r="G403" s="254"/>
    </row>
    <row r="404" spans="7:9" x14ac:dyDescent="0.25">
      <c r="G404" s="254"/>
    </row>
    <row r="405" spans="7:9" x14ac:dyDescent="0.25">
      <c r="G405" s="254"/>
    </row>
    <row r="406" spans="7:9" x14ac:dyDescent="0.25">
      <c r="G406" s="254"/>
    </row>
    <row r="407" spans="7:9" x14ac:dyDescent="0.25">
      <c r="G407" s="254"/>
    </row>
    <row r="408" spans="7:9" x14ac:dyDescent="0.25">
      <c r="G408" s="254"/>
    </row>
    <row r="409" spans="7:9" x14ac:dyDescent="0.25">
      <c r="G409" s="254"/>
    </row>
    <row r="410" spans="7:9" x14ac:dyDescent="0.25">
      <c r="G410" s="254"/>
      <c r="I410" s="49"/>
    </row>
    <row r="411" spans="7:9" x14ac:dyDescent="0.25">
      <c r="G411" s="254"/>
    </row>
    <row r="412" spans="7:9" x14ac:dyDescent="0.25">
      <c r="G412" s="254"/>
    </row>
    <row r="413" spans="7:9" x14ac:dyDescent="0.25">
      <c r="G413" s="254"/>
    </row>
    <row r="414" spans="7:9" x14ac:dyDescent="0.25">
      <c r="G414" s="254"/>
    </row>
    <row r="415" spans="7:9" x14ac:dyDescent="0.25">
      <c r="G415" s="254"/>
      <c r="I415" s="49"/>
    </row>
    <row r="416" spans="7:9" x14ac:dyDescent="0.25">
      <c r="G416" s="254"/>
    </row>
    <row r="417" spans="7:9" x14ac:dyDescent="0.25">
      <c r="G417" s="254"/>
    </row>
    <row r="418" spans="7:9" x14ac:dyDescent="0.25">
      <c r="G418" s="254"/>
    </row>
    <row r="419" spans="7:9" x14ac:dyDescent="0.25">
      <c r="G419" s="254"/>
    </row>
    <row r="420" spans="7:9" x14ac:dyDescent="0.25">
      <c r="G420" s="254"/>
      <c r="I420" s="49"/>
    </row>
    <row r="421" spans="7:9" x14ac:dyDescent="0.25">
      <c r="G421" s="254"/>
    </row>
    <row r="422" spans="7:9" x14ac:dyDescent="0.25">
      <c r="G422" s="254"/>
    </row>
    <row r="423" spans="7:9" x14ac:dyDescent="0.25">
      <c r="G423" s="254"/>
    </row>
    <row r="424" spans="7:9" x14ac:dyDescent="0.25">
      <c r="G424" s="254"/>
    </row>
    <row r="425" spans="7:9" x14ac:dyDescent="0.25">
      <c r="G425" s="254"/>
      <c r="I425" s="49"/>
    </row>
    <row r="426" spans="7:9" x14ac:dyDescent="0.25">
      <c r="G426" s="254"/>
    </row>
    <row r="427" spans="7:9" x14ac:dyDescent="0.25">
      <c r="G427" s="254"/>
    </row>
    <row r="428" spans="7:9" x14ac:dyDescent="0.25">
      <c r="G428" s="254"/>
      <c r="I428" s="49"/>
    </row>
    <row r="429" spans="7:9" x14ac:dyDescent="0.25">
      <c r="G429" s="254"/>
    </row>
    <row r="430" spans="7:9" x14ac:dyDescent="0.25">
      <c r="G430" s="254"/>
    </row>
    <row r="431" spans="7:9" x14ac:dyDescent="0.25">
      <c r="G431" s="254"/>
    </row>
    <row r="432" spans="7:9" x14ac:dyDescent="0.25">
      <c r="G432" s="254"/>
    </row>
    <row r="433" spans="7:9" x14ac:dyDescent="0.25">
      <c r="G433" s="254"/>
    </row>
    <row r="434" spans="7:9" x14ac:dyDescent="0.25">
      <c r="G434" s="254"/>
    </row>
    <row r="435" spans="7:9" x14ac:dyDescent="0.25">
      <c r="G435" s="254"/>
    </row>
    <row r="436" spans="7:9" x14ac:dyDescent="0.25">
      <c r="G436" s="254"/>
      <c r="I436" s="49"/>
    </row>
    <row r="437" spans="7:9" x14ac:dyDescent="0.25">
      <c r="G437" s="254"/>
    </row>
    <row r="438" spans="7:9" x14ac:dyDescent="0.25">
      <c r="G438" s="254"/>
    </row>
    <row r="439" spans="7:9" x14ac:dyDescent="0.25">
      <c r="G439" s="254"/>
    </row>
    <row r="440" spans="7:9" x14ac:dyDescent="0.25">
      <c r="G440" s="254"/>
    </row>
    <row r="441" spans="7:9" x14ac:dyDescent="0.25">
      <c r="G441" s="254"/>
    </row>
    <row r="442" spans="7:9" x14ac:dyDescent="0.25">
      <c r="G442" s="254"/>
    </row>
    <row r="479" spans="9:9" x14ac:dyDescent="0.25">
      <c r="I479" s="49"/>
    </row>
    <row r="483" spans="9:9" x14ac:dyDescent="0.25">
      <c r="I483" s="49"/>
    </row>
    <row r="484" spans="9:9" x14ac:dyDescent="0.25">
      <c r="I484" s="49"/>
    </row>
    <row r="486" spans="9:9" x14ac:dyDescent="0.25">
      <c r="I486" s="49"/>
    </row>
    <row r="487" spans="9:9" x14ac:dyDescent="0.25">
      <c r="I487" s="49"/>
    </row>
    <row r="520" spans="9:9" x14ac:dyDescent="0.25">
      <c r="I520" s="49"/>
    </row>
    <row r="521" spans="9:9" x14ac:dyDescent="0.25">
      <c r="I521" s="49"/>
    </row>
    <row r="522" spans="9:9" x14ac:dyDescent="0.25">
      <c r="I522" s="49"/>
    </row>
    <row r="531" spans="9:9" x14ac:dyDescent="0.25">
      <c r="I531" s="49"/>
    </row>
    <row r="549" spans="9:9" x14ac:dyDescent="0.25">
      <c r="I549" s="49"/>
    </row>
    <row r="555" spans="9:9" x14ac:dyDescent="0.25">
      <c r="I555" s="49"/>
    </row>
    <row r="558" spans="9:9" x14ac:dyDescent="0.25">
      <c r="I558" s="49"/>
    </row>
    <row r="559" spans="9:9" x14ac:dyDescent="0.25">
      <c r="I559" s="49"/>
    </row>
    <row r="562" spans="9:9" x14ac:dyDescent="0.25">
      <c r="I562" s="49"/>
    </row>
    <row r="568" spans="9:9" x14ac:dyDescent="0.25">
      <c r="I568" s="49"/>
    </row>
    <row r="579" spans="9:9" x14ac:dyDescent="0.25">
      <c r="I579" s="49"/>
    </row>
    <row r="587" spans="9:9" x14ac:dyDescent="0.25">
      <c r="I587" s="49"/>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C3DD2-B02F-42CA-9126-F86134459268}">
  <sheetPr codeName="ws_Pivot">
    <tabColor rgb="FF7030A0"/>
  </sheetPr>
  <dimension ref="C1:AI400"/>
  <sheetViews>
    <sheetView showGridLines="0" showRowColHeaders="0" topLeftCell="R1" workbookViewId="0">
      <pane ySplit="6" topLeftCell="A16" activePane="bottomLeft" state="frozen"/>
      <selection activeCell="E14" sqref="E14:E18"/>
      <selection pane="bottomLeft" activeCell="E14" sqref="E14:E18"/>
    </sheetView>
  </sheetViews>
  <sheetFormatPr defaultRowHeight="15" x14ac:dyDescent="0.25"/>
  <cols>
    <col min="1" max="2" width="0.85546875" customWidth="1"/>
    <col min="3" max="3" width="9.140625" customWidth="1"/>
    <col min="4" max="4" width="16.28515625" bestFit="1" customWidth="1"/>
    <col min="5" max="5" width="14.42578125" bestFit="1" customWidth="1"/>
    <col min="6" max="6" width="18.5703125" bestFit="1" customWidth="1"/>
    <col min="7" max="7" width="13.140625" bestFit="1" customWidth="1"/>
    <col min="8" max="8" width="13.7109375" bestFit="1" customWidth="1"/>
    <col min="9" max="15" width="2" customWidth="1"/>
    <col min="16" max="16" width="10.28515625" bestFit="1" customWidth="1"/>
    <col min="17" max="18" width="14.42578125" bestFit="1" customWidth="1"/>
    <col min="19" max="19" width="18.5703125" bestFit="1" customWidth="1"/>
    <col min="20" max="20" width="20.42578125" bestFit="1" customWidth="1"/>
    <col min="21" max="21" width="11.140625" bestFit="1" customWidth="1"/>
    <col min="22" max="23" width="2.28515625" customWidth="1"/>
    <col min="24" max="24" width="1.28515625" customWidth="1"/>
    <col min="26" max="26" width="14.140625" bestFit="1" customWidth="1"/>
    <col min="27" max="27" width="18.5703125" bestFit="1" customWidth="1"/>
    <col min="28" max="28" width="13.5703125" customWidth="1"/>
    <col min="29" max="29" width="8.140625" customWidth="1"/>
    <col min="30" max="30" width="4.85546875" customWidth="1"/>
    <col min="32" max="32" width="12.28515625" bestFit="1" customWidth="1"/>
    <col min="33" max="33" width="18.5703125" bestFit="1" customWidth="1"/>
    <col min="34" max="34" width="13.5703125" customWidth="1"/>
  </cols>
  <sheetData>
    <row r="1" spans="3:35" ht="25.5" customHeight="1" x14ac:dyDescent="0.25">
      <c r="C1" s="6" t="s">
        <v>393</v>
      </c>
      <c r="P1" s="6" t="s">
        <v>394</v>
      </c>
      <c r="X1" s="279"/>
      <c r="Y1" s="6" t="s">
        <v>3844</v>
      </c>
      <c r="AE1" s="6" t="s">
        <v>3845</v>
      </c>
    </row>
    <row r="2" spans="3:35" ht="5.25" customHeight="1" x14ac:dyDescent="0.25">
      <c r="X2" s="279"/>
    </row>
    <row r="3" spans="3:35" ht="5.25" customHeight="1" x14ac:dyDescent="0.25">
      <c r="X3" s="279"/>
    </row>
    <row r="4" spans="3:35" ht="5.25" customHeight="1" x14ac:dyDescent="0.25">
      <c r="X4" s="279"/>
    </row>
    <row r="5" spans="3:35" ht="9.75" customHeight="1" thickBot="1" x14ac:dyDescent="0.3">
      <c r="X5" s="279"/>
    </row>
    <row r="6" spans="3:35" ht="30" x14ac:dyDescent="0.25">
      <c r="D6" s="253" t="s">
        <v>1</v>
      </c>
      <c r="E6" s="253" t="s">
        <v>12</v>
      </c>
      <c r="F6" t="s">
        <v>396</v>
      </c>
      <c r="G6" s="65" t="s">
        <v>395</v>
      </c>
      <c r="H6" s="65" t="s">
        <v>2134</v>
      </c>
      <c r="Q6" s="253" t="s">
        <v>251</v>
      </c>
      <c r="R6" s="253" t="s">
        <v>12</v>
      </c>
      <c r="S6" t="s">
        <v>396</v>
      </c>
      <c r="T6" s="65" t="s">
        <v>397</v>
      </c>
      <c r="U6" s="65" t="s">
        <v>2135</v>
      </c>
      <c r="X6" s="279"/>
      <c r="Z6" s="277" t="s">
        <v>1</v>
      </c>
      <c r="AA6" s="49" t="s">
        <v>396</v>
      </c>
      <c r="AB6" s="278" t="s">
        <v>4026</v>
      </c>
      <c r="AC6" s="278" t="s">
        <v>2134</v>
      </c>
      <c r="AD6" s="253"/>
      <c r="AE6" s="253"/>
      <c r="AF6" s="277" t="s">
        <v>251</v>
      </c>
      <c r="AG6" s="49" t="s">
        <v>396</v>
      </c>
      <c r="AH6" s="278" t="s">
        <v>4027</v>
      </c>
      <c r="AI6" s="278" t="s">
        <v>2135</v>
      </c>
    </row>
    <row r="7" spans="3:35" x14ac:dyDescent="0.25">
      <c r="C7" t="str">
        <f t="shared" ref="C7:C38" si="0">D7&amp;E7</f>
        <v>NL_03-</v>
      </c>
      <c r="D7" t="s">
        <v>3921</v>
      </c>
      <c r="E7" t="s">
        <v>226</v>
      </c>
      <c r="F7" s="124">
        <v>4.5</v>
      </c>
      <c r="G7" t="str">
        <f t="shared" ref="G7:G38" si="1">IFERROR(IF(F7=H7,0,F7-H7),"N/A")</f>
        <v>N/A</v>
      </c>
      <c r="H7" t="str">
        <f t="shared" ref="H7:H38" si="2">IFERROR(INDEX($S:$S,MATCH(C7,$P:$P,0)),"-")</f>
        <v>-</v>
      </c>
      <c r="P7" t="str">
        <f t="shared" ref="P7:P38" si="3">Q7&amp;R7</f>
        <v>N/A107980-28</v>
      </c>
      <c r="Q7" t="s">
        <v>255</v>
      </c>
      <c r="R7" t="s">
        <v>297</v>
      </c>
      <c r="S7" s="124">
        <v>3</v>
      </c>
      <c r="T7" s="53" t="str">
        <f t="shared" ref="T7:T70" si="4">IFERROR(IF(S7=U7,0,S7-U7),"N/A")</f>
        <v>N/A</v>
      </c>
      <c r="U7" t="str">
        <f t="shared" ref="U7:U70" si="5">IFERROR(INDEX($F:$F,MATCH(P7,$C:$C,0)),"-")</f>
        <v>-</v>
      </c>
      <c r="X7" s="279"/>
      <c r="Z7" t="s">
        <v>3921</v>
      </c>
      <c r="AA7" s="124">
        <v>4.5</v>
      </c>
      <c r="AB7" t="str">
        <f t="shared" ref="AB7:AB38" si="6">IFERROR(INDEX(AG:AG,MATCH(Z7,AF:AF,0)),"-")</f>
        <v>-</v>
      </c>
      <c r="AC7" t="str">
        <f t="shared" ref="AC7:AC38" si="7">IFERROR(IF(AB7=AA7,"",AA7-AB7),"-")</f>
        <v>-</v>
      </c>
      <c r="AF7" t="s">
        <v>255</v>
      </c>
      <c r="AG7" s="124">
        <v>57</v>
      </c>
      <c r="AH7" t="str">
        <f t="shared" ref="AH7:AH70" si="8">IFERROR(INDEX(AA:AA,MATCH(AF7,Z:Z,0)),"-")</f>
        <v>-</v>
      </c>
      <c r="AI7" t="str">
        <f t="shared" ref="AI7:AI70" si="9">IFERROR(IF(AH7=AG7,"",AG7-AH7),"-")</f>
        <v>-</v>
      </c>
    </row>
    <row r="8" spans="3:35" x14ac:dyDescent="0.25">
      <c r="C8" t="str">
        <f t="shared" si="0"/>
        <v>NL_04-</v>
      </c>
      <c r="D8" t="s">
        <v>368</v>
      </c>
      <c r="E8" t="s">
        <v>226</v>
      </c>
      <c r="F8" s="124">
        <v>4</v>
      </c>
      <c r="G8" t="str">
        <f t="shared" si="1"/>
        <v>N/A</v>
      </c>
      <c r="H8" t="str">
        <f t="shared" si="2"/>
        <v>-</v>
      </c>
      <c r="P8" t="str">
        <f t="shared" si="3"/>
        <v>N/AN/A</v>
      </c>
      <c r="Q8" t="s">
        <v>255</v>
      </c>
      <c r="R8" t="s">
        <v>255</v>
      </c>
      <c r="S8" s="124">
        <v>0</v>
      </c>
      <c r="T8" s="53" t="str">
        <f t="shared" si="4"/>
        <v>N/A</v>
      </c>
      <c r="U8" t="str">
        <f t="shared" si="5"/>
        <v>-</v>
      </c>
      <c r="X8" s="279"/>
      <c r="Z8" t="s">
        <v>368</v>
      </c>
      <c r="AA8" s="124">
        <v>4</v>
      </c>
      <c r="AB8" t="str">
        <f t="shared" si="6"/>
        <v>-</v>
      </c>
      <c r="AC8" t="str">
        <f t="shared" si="7"/>
        <v>-</v>
      </c>
      <c r="AF8" t="s">
        <v>317</v>
      </c>
      <c r="AG8" s="124">
        <v>0</v>
      </c>
      <c r="AH8" t="str">
        <f t="shared" si="8"/>
        <v>-</v>
      </c>
      <c r="AI8" t="str">
        <f t="shared" si="9"/>
        <v>-</v>
      </c>
    </row>
    <row r="9" spans="3:35" x14ac:dyDescent="0.25">
      <c r="C9" t="str">
        <f t="shared" si="0"/>
        <v>NL_06-</v>
      </c>
      <c r="D9" t="s">
        <v>363</v>
      </c>
      <c r="E9" t="s">
        <v>226</v>
      </c>
      <c r="F9" s="124">
        <v>4</v>
      </c>
      <c r="G9" t="str">
        <f t="shared" si="1"/>
        <v>N/A</v>
      </c>
      <c r="H9" t="str">
        <f t="shared" si="2"/>
        <v>-</v>
      </c>
      <c r="P9" t="str">
        <f t="shared" si="3"/>
        <v>N/APlease Share</v>
      </c>
      <c r="Q9" t="s">
        <v>255</v>
      </c>
      <c r="R9" t="s">
        <v>276</v>
      </c>
      <c r="S9" s="124">
        <v>13</v>
      </c>
      <c r="T9" s="53" t="str">
        <f t="shared" si="4"/>
        <v>N/A</v>
      </c>
      <c r="U9" t="str">
        <f t="shared" si="5"/>
        <v>-</v>
      </c>
      <c r="X9" s="279"/>
      <c r="Z9" t="s">
        <v>363</v>
      </c>
      <c r="AA9" s="124">
        <v>4</v>
      </c>
      <c r="AB9" t="str">
        <f t="shared" si="6"/>
        <v>-</v>
      </c>
      <c r="AC9" t="str">
        <f t="shared" si="7"/>
        <v>-</v>
      </c>
      <c r="AF9" t="s">
        <v>318</v>
      </c>
      <c r="AG9" s="124">
        <v>0</v>
      </c>
      <c r="AH9" t="str">
        <f t="shared" si="8"/>
        <v>-</v>
      </c>
      <c r="AI9" t="str">
        <f t="shared" si="9"/>
        <v>-</v>
      </c>
    </row>
    <row r="10" spans="3:35" x14ac:dyDescent="0.25">
      <c r="C10" t="str">
        <f t="shared" si="0"/>
        <v>NL_08-</v>
      </c>
      <c r="D10" t="s">
        <v>371</v>
      </c>
      <c r="E10" t="s">
        <v>226</v>
      </c>
      <c r="F10" s="124">
        <v>7</v>
      </c>
      <c r="G10" t="str">
        <f t="shared" si="1"/>
        <v>N/A</v>
      </c>
      <c r="H10" t="str">
        <f t="shared" si="2"/>
        <v>-</v>
      </c>
      <c r="P10" t="str">
        <f t="shared" si="3"/>
        <v>N/A242862-41</v>
      </c>
      <c r="Q10" t="s">
        <v>255</v>
      </c>
      <c r="R10" t="s">
        <v>3496</v>
      </c>
      <c r="S10" s="124">
        <v>3</v>
      </c>
      <c r="T10" s="53" t="str">
        <f t="shared" si="4"/>
        <v>N/A</v>
      </c>
      <c r="U10" t="str">
        <f t="shared" si="5"/>
        <v>-</v>
      </c>
      <c r="X10" s="279"/>
      <c r="Z10" t="s">
        <v>371</v>
      </c>
      <c r="AA10" s="124">
        <v>7</v>
      </c>
      <c r="AB10" t="str">
        <f t="shared" si="6"/>
        <v>-</v>
      </c>
      <c r="AC10" t="str">
        <f t="shared" si="7"/>
        <v>-</v>
      </c>
      <c r="AF10" t="s">
        <v>308</v>
      </c>
      <c r="AG10" s="124">
        <v>2.25</v>
      </c>
      <c r="AH10" t="str">
        <f t="shared" si="8"/>
        <v>-</v>
      </c>
      <c r="AI10" t="str">
        <f t="shared" si="9"/>
        <v>-</v>
      </c>
    </row>
    <row r="11" spans="3:35" x14ac:dyDescent="0.25">
      <c r="C11" t="str">
        <f t="shared" si="0"/>
        <v>NL_12-</v>
      </c>
      <c r="D11" t="s">
        <v>222</v>
      </c>
      <c r="E11" t="s">
        <v>226</v>
      </c>
      <c r="F11" s="124">
        <v>108.5</v>
      </c>
      <c r="G11" t="str">
        <f t="shared" si="1"/>
        <v>N/A</v>
      </c>
      <c r="H11" t="str">
        <f t="shared" si="2"/>
        <v>-</v>
      </c>
      <c r="P11" t="str">
        <f t="shared" si="3"/>
        <v>N/A13402-19</v>
      </c>
      <c r="Q11" t="s">
        <v>255</v>
      </c>
      <c r="R11" t="s">
        <v>3501</v>
      </c>
      <c r="S11" s="124">
        <v>5.5</v>
      </c>
      <c r="T11" s="53" t="str">
        <f t="shared" si="4"/>
        <v>N/A</v>
      </c>
      <c r="U11" t="str">
        <f t="shared" si="5"/>
        <v>-</v>
      </c>
      <c r="X11" s="279"/>
      <c r="Z11" t="s">
        <v>222</v>
      </c>
      <c r="AA11" s="124">
        <v>108.5</v>
      </c>
      <c r="AB11" t="str">
        <f t="shared" si="6"/>
        <v>-</v>
      </c>
      <c r="AC11" t="str">
        <f t="shared" si="7"/>
        <v>-</v>
      </c>
      <c r="AF11" t="s">
        <v>305</v>
      </c>
      <c r="AG11" s="124">
        <v>0</v>
      </c>
      <c r="AH11" t="str">
        <f t="shared" si="8"/>
        <v>-</v>
      </c>
      <c r="AI11" t="str">
        <f t="shared" si="9"/>
        <v>-</v>
      </c>
    </row>
    <row r="12" spans="3:35" x14ac:dyDescent="0.25">
      <c r="C12" t="str">
        <f t="shared" si="0"/>
        <v>NL_15-</v>
      </c>
      <c r="D12" t="s">
        <v>376</v>
      </c>
      <c r="E12" t="s">
        <v>226</v>
      </c>
      <c r="F12" s="124">
        <v>2</v>
      </c>
      <c r="G12" t="str">
        <f t="shared" si="1"/>
        <v>N/A</v>
      </c>
      <c r="H12" t="str">
        <f t="shared" si="2"/>
        <v>-</v>
      </c>
      <c r="P12" t="str">
        <f t="shared" si="3"/>
        <v>N/A261489-15</v>
      </c>
      <c r="Q12" t="s">
        <v>255</v>
      </c>
      <c r="R12" t="s">
        <v>3540</v>
      </c>
      <c r="S12" s="124">
        <v>2.5</v>
      </c>
      <c r="T12" s="53" t="str">
        <f t="shared" si="4"/>
        <v>N/A</v>
      </c>
      <c r="U12" t="str">
        <f t="shared" si="5"/>
        <v>-</v>
      </c>
      <c r="X12" s="279"/>
      <c r="Z12" t="s">
        <v>376</v>
      </c>
      <c r="AA12" s="124">
        <v>2</v>
      </c>
      <c r="AB12" t="str">
        <f t="shared" si="6"/>
        <v>-</v>
      </c>
      <c r="AC12" t="str">
        <f t="shared" si="7"/>
        <v>-</v>
      </c>
      <c r="AF12" t="s">
        <v>235</v>
      </c>
      <c r="AG12" s="124">
        <v>0</v>
      </c>
      <c r="AH12">
        <f t="shared" si="8"/>
        <v>45.5</v>
      </c>
      <c r="AI12">
        <f t="shared" si="9"/>
        <v>-45.5</v>
      </c>
    </row>
    <row r="13" spans="3:35" x14ac:dyDescent="0.25">
      <c r="C13" t="str">
        <f t="shared" si="0"/>
        <v>RES0310634-</v>
      </c>
      <c r="D13" t="s">
        <v>353</v>
      </c>
      <c r="E13" t="s">
        <v>226</v>
      </c>
      <c r="F13" s="124">
        <v>12</v>
      </c>
      <c r="G13" t="str">
        <f t="shared" si="1"/>
        <v>N/A</v>
      </c>
      <c r="H13" t="str">
        <f t="shared" si="2"/>
        <v>-</v>
      </c>
      <c r="P13" t="str">
        <f t="shared" si="3"/>
        <v>N/A196841-62</v>
      </c>
      <c r="Q13" t="s">
        <v>255</v>
      </c>
      <c r="R13" t="s">
        <v>3541</v>
      </c>
      <c r="S13" s="124">
        <v>5</v>
      </c>
      <c r="T13" s="53" t="str">
        <f t="shared" si="4"/>
        <v>N/A</v>
      </c>
      <c r="U13" t="str">
        <f t="shared" si="5"/>
        <v>-</v>
      </c>
      <c r="X13" s="279"/>
      <c r="Z13" t="s">
        <v>353</v>
      </c>
      <c r="AA13" s="124">
        <v>12</v>
      </c>
      <c r="AB13" t="str">
        <f t="shared" si="6"/>
        <v>-</v>
      </c>
      <c r="AC13" t="str">
        <f t="shared" si="7"/>
        <v>-</v>
      </c>
      <c r="AF13" t="s">
        <v>272</v>
      </c>
      <c r="AG13" s="124">
        <v>0</v>
      </c>
      <c r="AH13" t="str">
        <f t="shared" si="8"/>
        <v>-</v>
      </c>
      <c r="AI13" t="str">
        <f t="shared" si="9"/>
        <v>-</v>
      </c>
    </row>
    <row r="14" spans="3:35" x14ac:dyDescent="0.25">
      <c r="C14" t="str">
        <f t="shared" si="0"/>
        <v>RES102978312924-19</v>
      </c>
      <c r="D14" t="s">
        <v>348</v>
      </c>
      <c r="E14" t="s">
        <v>349</v>
      </c>
      <c r="F14" s="124">
        <v>11</v>
      </c>
      <c r="G14">
        <f t="shared" si="1"/>
        <v>0</v>
      </c>
      <c r="H14">
        <f t="shared" si="2"/>
        <v>11</v>
      </c>
      <c r="P14" t="str">
        <f t="shared" si="3"/>
        <v>N/A235389-58</v>
      </c>
      <c r="Q14" t="s">
        <v>255</v>
      </c>
      <c r="R14" t="s">
        <v>3549</v>
      </c>
      <c r="S14" s="124">
        <v>18</v>
      </c>
      <c r="T14" s="53" t="str">
        <f t="shared" si="4"/>
        <v>N/A</v>
      </c>
      <c r="U14" t="str">
        <f t="shared" si="5"/>
        <v>-</v>
      </c>
      <c r="X14" s="279"/>
      <c r="Z14" t="s">
        <v>348</v>
      </c>
      <c r="AA14" s="124">
        <v>11</v>
      </c>
      <c r="AB14">
        <f t="shared" si="6"/>
        <v>11</v>
      </c>
      <c r="AC14" t="str">
        <f t="shared" si="7"/>
        <v/>
      </c>
      <c r="AF14" t="s">
        <v>267</v>
      </c>
      <c r="AG14" s="124">
        <v>0</v>
      </c>
      <c r="AH14" t="str">
        <f t="shared" si="8"/>
        <v>-</v>
      </c>
      <c r="AI14" t="str">
        <f t="shared" si="9"/>
        <v>-</v>
      </c>
    </row>
    <row r="15" spans="3:35" x14ac:dyDescent="0.25">
      <c r="C15" t="str">
        <f t="shared" si="0"/>
        <v>RES1042132-</v>
      </c>
      <c r="D15" t="s">
        <v>373</v>
      </c>
      <c r="E15" t="s">
        <v>226</v>
      </c>
      <c r="F15" s="124">
        <v>3</v>
      </c>
      <c r="G15" t="str">
        <f t="shared" si="1"/>
        <v>N/A</v>
      </c>
      <c r="H15" t="str">
        <f t="shared" si="2"/>
        <v>-</v>
      </c>
      <c r="P15" t="str">
        <f t="shared" si="3"/>
        <v>N/A386186-10</v>
      </c>
      <c r="Q15" t="s">
        <v>255</v>
      </c>
      <c r="R15" t="s">
        <v>3555</v>
      </c>
      <c r="S15" s="124">
        <v>2</v>
      </c>
      <c r="T15" s="53" t="str">
        <f t="shared" si="4"/>
        <v>N/A</v>
      </c>
      <c r="U15" t="str">
        <f t="shared" si="5"/>
        <v>-</v>
      </c>
      <c r="X15" s="279"/>
      <c r="Z15" t="s">
        <v>373</v>
      </c>
      <c r="AA15" s="124">
        <v>3</v>
      </c>
      <c r="AB15">
        <f t="shared" si="6"/>
        <v>3</v>
      </c>
      <c r="AC15" t="str">
        <f t="shared" si="7"/>
        <v/>
      </c>
      <c r="AF15" t="s">
        <v>238</v>
      </c>
      <c r="AG15" s="124">
        <v>0</v>
      </c>
      <c r="AH15" t="str">
        <f t="shared" si="8"/>
        <v>-</v>
      </c>
      <c r="AI15" t="str">
        <f t="shared" si="9"/>
        <v>-</v>
      </c>
    </row>
    <row r="16" spans="3:35" x14ac:dyDescent="0.25">
      <c r="C16" t="str">
        <f t="shared" si="0"/>
        <v>RES1048738269176-42</v>
      </c>
      <c r="D16" t="s">
        <v>235</v>
      </c>
      <c r="E16" t="s">
        <v>237</v>
      </c>
      <c r="F16" s="124">
        <v>45.5</v>
      </c>
      <c r="G16" t="str">
        <f t="shared" si="1"/>
        <v>N/A</v>
      </c>
      <c r="H16" t="str">
        <f t="shared" si="2"/>
        <v>-</v>
      </c>
      <c r="P16" t="str">
        <f t="shared" si="3"/>
        <v>N/A12828-20</v>
      </c>
      <c r="Q16" t="s">
        <v>255</v>
      </c>
      <c r="R16" t="s">
        <v>3572</v>
      </c>
      <c r="S16" s="124">
        <v>5</v>
      </c>
      <c r="T16" s="53" t="str">
        <f t="shared" si="4"/>
        <v>N/A</v>
      </c>
      <c r="U16" t="str">
        <f t="shared" si="5"/>
        <v>-</v>
      </c>
      <c r="X16" s="279"/>
      <c r="Z16" t="s">
        <v>235</v>
      </c>
      <c r="AA16" s="124">
        <v>45.5</v>
      </c>
      <c r="AB16">
        <f t="shared" si="6"/>
        <v>0</v>
      </c>
      <c r="AC16">
        <f t="shared" si="7"/>
        <v>45.5</v>
      </c>
      <c r="AF16" t="s">
        <v>291</v>
      </c>
      <c r="AG16" s="124">
        <v>0</v>
      </c>
      <c r="AH16" t="str">
        <f t="shared" si="8"/>
        <v>-</v>
      </c>
      <c r="AI16" t="str">
        <f t="shared" si="9"/>
        <v>-</v>
      </c>
    </row>
    <row r="17" spans="3:35" x14ac:dyDescent="0.25">
      <c r="C17" t="str">
        <f t="shared" si="0"/>
        <v>RES1052804-</v>
      </c>
      <c r="D17" t="s">
        <v>302</v>
      </c>
      <c r="E17" t="s">
        <v>226</v>
      </c>
      <c r="F17" s="124">
        <v>29</v>
      </c>
      <c r="G17" t="str">
        <f t="shared" si="1"/>
        <v>N/A</v>
      </c>
      <c r="H17" t="str">
        <f t="shared" si="2"/>
        <v>-</v>
      </c>
      <c r="P17" t="str">
        <f t="shared" si="3"/>
        <v>RES0306799N/A</v>
      </c>
      <c r="Q17" t="s">
        <v>317</v>
      </c>
      <c r="R17" t="s">
        <v>255</v>
      </c>
      <c r="S17" s="124">
        <v>0</v>
      </c>
      <c r="T17" s="53" t="str">
        <f t="shared" si="4"/>
        <v>N/A</v>
      </c>
      <c r="U17" t="str">
        <f t="shared" si="5"/>
        <v>-</v>
      </c>
      <c r="X17" s="279"/>
      <c r="Z17" t="s">
        <v>302</v>
      </c>
      <c r="AA17" s="124">
        <v>35</v>
      </c>
      <c r="AB17">
        <f t="shared" si="6"/>
        <v>35</v>
      </c>
      <c r="AC17" t="str">
        <f t="shared" si="7"/>
        <v/>
      </c>
      <c r="AF17" t="s">
        <v>292</v>
      </c>
      <c r="AG17" s="124">
        <v>0</v>
      </c>
      <c r="AH17" t="str">
        <f t="shared" si="8"/>
        <v>-</v>
      </c>
      <c r="AI17" t="str">
        <f t="shared" si="9"/>
        <v>-</v>
      </c>
    </row>
    <row r="18" spans="3:35" x14ac:dyDescent="0.25">
      <c r="C18" t="str">
        <f t="shared" si="0"/>
        <v>RES105280415001-89</v>
      </c>
      <c r="D18" t="s">
        <v>302</v>
      </c>
      <c r="E18" t="s">
        <v>301</v>
      </c>
      <c r="F18" s="124">
        <v>6</v>
      </c>
      <c r="G18">
        <f t="shared" si="1"/>
        <v>-29</v>
      </c>
      <c r="H18">
        <f t="shared" si="2"/>
        <v>35</v>
      </c>
      <c r="P18" t="str">
        <f t="shared" si="3"/>
        <v>RES0306803N/A</v>
      </c>
      <c r="Q18" t="s">
        <v>318</v>
      </c>
      <c r="R18" t="s">
        <v>255</v>
      </c>
      <c r="S18" s="124">
        <v>0</v>
      </c>
      <c r="T18" s="53" t="str">
        <f t="shared" si="4"/>
        <v>N/A</v>
      </c>
      <c r="U18" t="str">
        <f t="shared" si="5"/>
        <v>-</v>
      </c>
      <c r="X18" s="279"/>
      <c r="Z18" t="s">
        <v>315</v>
      </c>
      <c r="AA18" s="124">
        <v>9.5</v>
      </c>
      <c r="AB18">
        <f t="shared" si="6"/>
        <v>9.5</v>
      </c>
      <c r="AC18" t="str">
        <f t="shared" si="7"/>
        <v/>
      </c>
      <c r="AF18" t="s">
        <v>293</v>
      </c>
      <c r="AG18" s="124">
        <v>0</v>
      </c>
      <c r="AH18" t="str">
        <f t="shared" si="8"/>
        <v>-</v>
      </c>
      <c r="AI18" t="str">
        <f t="shared" si="9"/>
        <v>-</v>
      </c>
    </row>
    <row r="19" spans="3:35" x14ac:dyDescent="0.25">
      <c r="C19" t="str">
        <f t="shared" si="0"/>
        <v>RES1054774129141-16</v>
      </c>
      <c r="D19" t="s">
        <v>315</v>
      </c>
      <c r="E19" t="s">
        <v>324</v>
      </c>
      <c r="F19" s="124">
        <v>9.5</v>
      </c>
      <c r="G19">
        <f t="shared" si="1"/>
        <v>0</v>
      </c>
      <c r="H19">
        <f t="shared" si="2"/>
        <v>9.5</v>
      </c>
      <c r="P19" t="str">
        <f t="shared" si="3"/>
        <v>RES1008505339101-58</v>
      </c>
      <c r="Q19" t="s">
        <v>308</v>
      </c>
      <c r="R19" t="s">
        <v>307</v>
      </c>
      <c r="S19" s="124">
        <v>2.25</v>
      </c>
      <c r="T19" s="53" t="str">
        <f t="shared" si="4"/>
        <v>N/A</v>
      </c>
      <c r="U19" t="str">
        <f t="shared" si="5"/>
        <v>-</v>
      </c>
      <c r="X19" s="279"/>
      <c r="Z19" t="s">
        <v>328</v>
      </c>
      <c r="AA19" s="124">
        <v>13.5</v>
      </c>
      <c r="AB19">
        <f t="shared" si="6"/>
        <v>13.5</v>
      </c>
      <c r="AC19" t="str">
        <f t="shared" si="7"/>
        <v/>
      </c>
      <c r="AF19" t="s">
        <v>302</v>
      </c>
      <c r="AG19" s="124">
        <v>35</v>
      </c>
      <c r="AH19">
        <f t="shared" si="8"/>
        <v>35</v>
      </c>
      <c r="AI19" t="str">
        <f t="shared" si="9"/>
        <v/>
      </c>
    </row>
    <row r="20" spans="3:35" x14ac:dyDescent="0.25">
      <c r="C20" t="str">
        <f t="shared" si="0"/>
        <v>RES1056007116580-12</v>
      </c>
      <c r="D20" t="s">
        <v>328</v>
      </c>
      <c r="E20" t="s">
        <v>332</v>
      </c>
      <c r="F20" s="124">
        <v>13.5</v>
      </c>
      <c r="G20">
        <f t="shared" si="1"/>
        <v>0</v>
      </c>
      <c r="H20">
        <f t="shared" si="2"/>
        <v>13.5</v>
      </c>
      <c r="P20" t="str">
        <f t="shared" si="3"/>
        <v>RES1008505N/A</v>
      </c>
      <c r="Q20" t="s">
        <v>308</v>
      </c>
      <c r="R20" t="s">
        <v>255</v>
      </c>
      <c r="S20" s="124">
        <v>0</v>
      </c>
      <c r="T20" s="53" t="str">
        <f t="shared" si="4"/>
        <v>N/A</v>
      </c>
      <c r="U20" t="str">
        <f t="shared" si="5"/>
        <v>-</v>
      </c>
      <c r="X20" s="279"/>
      <c r="Z20" t="s">
        <v>370</v>
      </c>
      <c r="AA20" s="124">
        <v>10</v>
      </c>
      <c r="AB20" t="str">
        <f t="shared" si="6"/>
        <v>-</v>
      </c>
      <c r="AC20" t="str">
        <f t="shared" si="7"/>
        <v>-</v>
      </c>
      <c r="AF20" t="s">
        <v>300</v>
      </c>
      <c r="AG20" s="124">
        <v>0</v>
      </c>
      <c r="AH20" t="str">
        <f t="shared" si="8"/>
        <v>-</v>
      </c>
      <c r="AI20" t="str">
        <f t="shared" si="9"/>
        <v>-</v>
      </c>
    </row>
    <row r="21" spans="3:35" x14ac:dyDescent="0.25">
      <c r="C21" t="str">
        <f t="shared" si="0"/>
        <v>RES-IG-NL05-</v>
      </c>
      <c r="D21" t="s">
        <v>370</v>
      </c>
      <c r="E21" t="s">
        <v>226</v>
      </c>
      <c r="F21" s="124">
        <v>10</v>
      </c>
      <c r="G21" t="str">
        <f t="shared" si="1"/>
        <v>N/A</v>
      </c>
      <c r="H21" t="str">
        <f t="shared" si="2"/>
        <v>-</v>
      </c>
      <c r="P21" t="str">
        <f t="shared" si="3"/>
        <v>RES1047137N/A</v>
      </c>
      <c r="Q21" t="s">
        <v>305</v>
      </c>
      <c r="R21" t="s">
        <v>255</v>
      </c>
      <c r="S21" s="124">
        <v>0</v>
      </c>
      <c r="T21" s="53" t="str">
        <f t="shared" si="4"/>
        <v>N/A</v>
      </c>
      <c r="U21" t="str">
        <f t="shared" si="5"/>
        <v>-</v>
      </c>
      <c r="X21" s="279"/>
      <c r="Z21" t="s">
        <v>342</v>
      </c>
      <c r="AA21" s="124">
        <v>16.5</v>
      </c>
      <c r="AB21">
        <f t="shared" si="6"/>
        <v>29.5</v>
      </c>
      <c r="AC21">
        <f t="shared" si="7"/>
        <v>-13</v>
      </c>
      <c r="AF21" t="s">
        <v>311</v>
      </c>
      <c r="AG21" s="124">
        <v>0</v>
      </c>
      <c r="AH21" t="str">
        <f t="shared" si="8"/>
        <v>-</v>
      </c>
      <c r="AI21" t="str">
        <f t="shared" si="9"/>
        <v>-</v>
      </c>
    </row>
    <row r="22" spans="3:35" x14ac:dyDescent="0.25">
      <c r="C22" t="str">
        <f t="shared" si="0"/>
        <v>RES1057309-</v>
      </c>
      <c r="D22" t="s">
        <v>342</v>
      </c>
      <c r="E22" t="s">
        <v>226</v>
      </c>
      <c r="F22" s="124">
        <v>16.5</v>
      </c>
      <c r="G22" t="str">
        <f t="shared" si="1"/>
        <v>N/A</v>
      </c>
      <c r="H22" t="str">
        <f t="shared" si="2"/>
        <v>-</v>
      </c>
      <c r="P22" t="str">
        <f t="shared" si="3"/>
        <v>RES1048738N/A</v>
      </c>
      <c r="Q22" t="s">
        <v>235</v>
      </c>
      <c r="R22" t="s">
        <v>255</v>
      </c>
      <c r="S22" s="124">
        <v>0</v>
      </c>
      <c r="T22" s="53" t="str">
        <f t="shared" si="4"/>
        <v>N/A</v>
      </c>
      <c r="U22" t="str">
        <f t="shared" si="5"/>
        <v>-</v>
      </c>
      <c r="X22" s="279"/>
      <c r="Z22" t="s">
        <v>607</v>
      </c>
      <c r="AA22" s="124">
        <v>50.5</v>
      </c>
      <c r="AB22">
        <f t="shared" si="6"/>
        <v>50.5</v>
      </c>
      <c r="AC22" t="str">
        <f t="shared" si="7"/>
        <v/>
      </c>
      <c r="AF22" t="s">
        <v>314</v>
      </c>
      <c r="AG22" s="124">
        <v>0</v>
      </c>
      <c r="AH22" t="str">
        <f t="shared" si="8"/>
        <v>-</v>
      </c>
      <c r="AI22" t="str">
        <f t="shared" si="9"/>
        <v>-</v>
      </c>
    </row>
    <row r="23" spans="3:35" x14ac:dyDescent="0.25">
      <c r="C23" t="str">
        <f t="shared" si="0"/>
        <v>RES1058155201660-75</v>
      </c>
      <c r="D23" t="s">
        <v>607</v>
      </c>
      <c r="E23" t="s">
        <v>608</v>
      </c>
      <c r="F23" s="124">
        <v>50.5</v>
      </c>
      <c r="G23">
        <f t="shared" si="1"/>
        <v>0</v>
      </c>
      <c r="H23">
        <f t="shared" si="2"/>
        <v>50.5</v>
      </c>
      <c r="P23" t="str">
        <f t="shared" si="3"/>
        <v>RES1048908N/A</v>
      </c>
      <c r="Q23" t="s">
        <v>272</v>
      </c>
      <c r="R23" t="s">
        <v>255</v>
      </c>
      <c r="S23" s="124">
        <v>0</v>
      </c>
      <c r="T23" s="53" t="str">
        <f t="shared" si="4"/>
        <v>N/A</v>
      </c>
      <c r="U23" t="str">
        <f t="shared" si="5"/>
        <v>-</v>
      </c>
      <c r="X23" s="279"/>
      <c r="Z23" t="s">
        <v>601</v>
      </c>
      <c r="AA23" s="124">
        <v>4.5</v>
      </c>
      <c r="AB23">
        <f t="shared" si="6"/>
        <v>11.5</v>
      </c>
      <c r="AC23">
        <f t="shared" si="7"/>
        <v>-7</v>
      </c>
      <c r="AF23" t="s">
        <v>315</v>
      </c>
      <c r="AG23" s="124">
        <v>9.5</v>
      </c>
      <c r="AH23">
        <f t="shared" si="8"/>
        <v>9.5</v>
      </c>
      <c r="AI23" t="str">
        <f t="shared" si="9"/>
        <v/>
      </c>
    </row>
    <row r="24" spans="3:35" x14ac:dyDescent="0.25">
      <c r="C24" t="str">
        <f t="shared" si="0"/>
        <v>RES1058356240883-51</v>
      </c>
      <c r="D24" t="s">
        <v>601</v>
      </c>
      <c r="E24" t="s">
        <v>603</v>
      </c>
      <c r="F24" s="124">
        <v>4.5</v>
      </c>
      <c r="G24">
        <f t="shared" si="1"/>
        <v>-7</v>
      </c>
      <c r="H24">
        <f t="shared" si="2"/>
        <v>11.5</v>
      </c>
      <c r="P24" t="str">
        <f t="shared" si="3"/>
        <v>RES1050185N/A</v>
      </c>
      <c r="Q24" t="s">
        <v>267</v>
      </c>
      <c r="R24" t="s">
        <v>255</v>
      </c>
      <c r="S24" s="124">
        <v>0</v>
      </c>
      <c r="T24" s="53" t="str">
        <f t="shared" si="4"/>
        <v>N/A</v>
      </c>
      <c r="U24" t="str">
        <f t="shared" si="5"/>
        <v>-</v>
      </c>
      <c r="X24" s="279"/>
      <c r="Z24" t="s">
        <v>602</v>
      </c>
      <c r="AA24" s="124">
        <v>1</v>
      </c>
      <c r="AB24" t="str">
        <f t="shared" si="6"/>
        <v>-</v>
      </c>
      <c r="AC24" t="str">
        <f t="shared" si="7"/>
        <v>-</v>
      </c>
      <c r="AF24" t="s">
        <v>319</v>
      </c>
      <c r="AG24" s="124">
        <v>1.5</v>
      </c>
      <c r="AH24" t="str">
        <f t="shared" si="8"/>
        <v>-</v>
      </c>
      <c r="AI24" t="str">
        <f t="shared" si="9"/>
        <v>-</v>
      </c>
    </row>
    <row r="25" spans="3:35" x14ac:dyDescent="0.25">
      <c r="C25" t="str">
        <f t="shared" si="0"/>
        <v>RES1058962-</v>
      </c>
      <c r="D25" t="s">
        <v>602</v>
      </c>
      <c r="E25" t="s">
        <v>226</v>
      </c>
      <c r="F25" s="124">
        <v>1</v>
      </c>
      <c r="G25" t="str">
        <f t="shared" si="1"/>
        <v>N/A</v>
      </c>
      <c r="H25" t="str">
        <f t="shared" si="2"/>
        <v>-</v>
      </c>
      <c r="P25" t="str">
        <f t="shared" si="3"/>
        <v>RES1050597N/A</v>
      </c>
      <c r="Q25" t="s">
        <v>238</v>
      </c>
      <c r="R25" t="s">
        <v>255</v>
      </c>
      <c r="S25" s="124">
        <v>0</v>
      </c>
      <c r="T25" s="53" t="str">
        <f t="shared" si="4"/>
        <v>N/A</v>
      </c>
      <c r="U25" t="str">
        <f t="shared" si="5"/>
        <v>-</v>
      </c>
      <c r="X25" s="279"/>
      <c r="Z25" t="s">
        <v>606</v>
      </c>
      <c r="AA25" s="124">
        <v>26</v>
      </c>
      <c r="AB25">
        <f t="shared" si="6"/>
        <v>26</v>
      </c>
      <c r="AC25" t="str">
        <f t="shared" si="7"/>
        <v/>
      </c>
      <c r="AF25" t="s">
        <v>328</v>
      </c>
      <c r="AG25" s="124">
        <v>13.5</v>
      </c>
      <c r="AH25">
        <f t="shared" si="8"/>
        <v>13.5</v>
      </c>
      <c r="AI25" t="str">
        <f t="shared" si="9"/>
        <v/>
      </c>
    </row>
    <row r="26" spans="3:35" x14ac:dyDescent="0.25">
      <c r="C26" t="str">
        <f t="shared" si="0"/>
        <v>RES1058879170640-11</v>
      </c>
      <c r="D26" t="s">
        <v>606</v>
      </c>
      <c r="E26" t="s">
        <v>294</v>
      </c>
      <c r="F26" s="124">
        <v>26</v>
      </c>
      <c r="G26">
        <f t="shared" si="1"/>
        <v>0</v>
      </c>
      <c r="H26">
        <f t="shared" si="2"/>
        <v>26</v>
      </c>
      <c r="P26" t="str">
        <f t="shared" si="3"/>
        <v>RES1051920N/A</v>
      </c>
      <c r="Q26" t="s">
        <v>291</v>
      </c>
      <c r="R26" t="s">
        <v>255</v>
      </c>
      <c r="S26" s="124">
        <v>0</v>
      </c>
      <c r="T26" s="53" t="str">
        <f t="shared" si="4"/>
        <v>N/A</v>
      </c>
      <c r="U26" t="str">
        <f t="shared" si="5"/>
        <v>-</v>
      </c>
      <c r="X26" s="279"/>
      <c r="Z26" t="s">
        <v>604</v>
      </c>
      <c r="AA26" s="124">
        <v>4</v>
      </c>
      <c r="AB26">
        <f t="shared" si="6"/>
        <v>4</v>
      </c>
      <c r="AC26" t="str">
        <f t="shared" si="7"/>
        <v/>
      </c>
      <c r="AF26" t="s">
        <v>335</v>
      </c>
      <c r="AG26" s="124">
        <v>7</v>
      </c>
      <c r="AH26" t="str">
        <f t="shared" si="8"/>
        <v>-</v>
      </c>
      <c r="AI26" t="str">
        <f t="shared" si="9"/>
        <v>-</v>
      </c>
    </row>
    <row r="27" spans="3:35" x14ac:dyDescent="0.25">
      <c r="C27" t="str">
        <f t="shared" si="0"/>
        <v>RES1059727-</v>
      </c>
      <c r="D27" t="s">
        <v>604</v>
      </c>
      <c r="E27" t="s">
        <v>226</v>
      </c>
      <c r="F27" s="124">
        <v>4</v>
      </c>
      <c r="G27" t="str">
        <f t="shared" si="1"/>
        <v>N/A</v>
      </c>
      <c r="H27" t="str">
        <f t="shared" si="2"/>
        <v>-</v>
      </c>
      <c r="P27" t="str">
        <f t="shared" si="3"/>
        <v>RES1052324N/A</v>
      </c>
      <c r="Q27" t="s">
        <v>292</v>
      </c>
      <c r="R27" t="s">
        <v>255</v>
      </c>
      <c r="S27" s="124">
        <v>0</v>
      </c>
      <c r="T27" s="53" t="str">
        <f t="shared" si="4"/>
        <v>N/A</v>
      </c>
      <c r="U27" t="str">
        <f t="shared" si="5"/>
        <v>-</v>
      </c>
      <c r="X27" s="279"/>
      <c r="Z27" t="s">
        <v>3598</v>
      </c>
      <c r="AA27" s="124">
        <v>30.5</v>
      </c>
      <c r="AB27">
        <f t="shared" si="6"/>
        <v>32.5</v>
      </c>
      <c r="AC27">
        <f t="shared" si="7"/>
        <v>-2</v>
      </c>
      <c r="AF27" t="s">
        <v>337</v>
      </c>
      <c r="AG27" s="124">
        <v>0</v>
      </c>
      <c r="AH27" t="str">
        <f t="shared" si="8"/>
        <v>-</v>
      </c>
      <c r="AI27" t="str">
        <f t="shared" si="9"/>
        <v>-</v>
      </c>
    </row>
    <row r="28" spans="3:35" x14ac:dyDescent="0.25">
      <c r="C28" t="str">
        <f t="shared" si="0"/>
        <v>RES1059483264593-61</v>
      </c>
      <c r="D28" t="s">
        <v>3598</v>
      </c>
      <c r="E28" t="s">
        <v>329</v>
      </c>
      <c r="F28" s="124">
        <v>30.5</v>
      </c>
      <c r="G28">
        <f t="shared" si="1"/>
        <v>-2</v>
      </c>
      <c r="H28">
        <f t="shared" si="2"/>
        <v>32.5</v>
      </c>
      <c r="P28" t="str">
        <f t="shared" si="3"/>
        <v>RES1052457N/A</v>
      </c>
      <c r="Q28" t="s">
        <v>293</v>
      </c>
      <c r="R28" t="s">
        <v>255</v>
      </c>
      <c r="S28" s="124">
        <v>0</v>
      </c>
      <c r="T28" s="53" t="str">
        <f t="shared" si="4"/>
        <v>N/A</v>
      </c>
      <c r="U28" t="str">
        <f t="shared" si="5"/>
        <v>-</v>
      </c>
      <c r="X28" s="279"/>
      <c r="Z28" t="s">
        <v>3593</v>
      </c>
      <c r="AA28" s="124">
        <v>44</v>
      </c>
      <c r="AB28">
        <f t="shared" si="6"/>
        <v>44</v>
      </c>
      <c r="AC28" t="str">
        <f t="shared" si="7"/>
        <v/>
      </c>
      <c r="AF28" t="s">
        <v>339</v>
      </c>
      <c r="AG28" s="124">
        <v>3.5</v>
      </c>
      <c r="AH28" t="str">
        <f t="shared" si="8"/>
        <v>-</v>
      </c>
      <c r="AI28" t="str">
        <f t="shared" si="9"/>
        <v>-</v>
      </c>
    </row>
    <row r="29" spans="3:35" x14ac:dyDescent="0.25">
      <c r="C29" t="str">
        <f t="shared" si="0"/>
        <v>RES1059931-</v>
      </c>
      <c r="D29" t="s">
        <v>3593</v>
      </c>
      <c r="E29" t="s">
        <v>226</v>
      </c>
      <c r="F29" s="124">
        <v>44</v>
      </c>
      <c r="G29" t="str">
        <f t="shared" si="1"/>
        <v>N/A</v>
      </c>
      <c r="H29" t="str">
        <f t="shared" si="2"/>
        <v>-</v>
      </c>
      <c r="P29" t="str">
        <f t="shared" si="3"/>
        <v>RES105280415001-89</v>
      </c>
      <c r="Q29" t="s">
        <v>302</v>
      </c>
      <c r="R29" t="s">
        <v>301</v>
      </c>
      <c r="S29" s="124">
        <v>35</v>
      </c>
      <c r="T29" s="53">
        <f t="shared" si="4"/>
        <v>29</v>
      </c>
      <c r="U29">
        <f t="shared" si="5"/>
        <v>6</v>
      </c>
      <c r="X29" s="279"/>
      <c r="Z29" t="s">
        <v>3592</v>
      </c>
      <c r="AA29" s="124">
        <v>34.5</v>
      </c>
      <c r="AB29">
        <f t="shared" si="6"/>
        <v>45.5</v>
      </c>
      <c r="AC29">
        <f t="shared" si="7"/>
        <v>-11</v>
      </c>
      <c r="AF29" t="s">
        <v>340</v>
      </c>
      <c r="AG29" s="124">
        <v>0</v>
      </c>
      <c r="AH29" t="str">
        <f t="shared" si="8"/>
        <v>-</v>
      </c>
      <c r="AI29" t="str">
        <f t="shared" si="9"/>
        <v>-</v>
      </c>
    </row>
    <row r="30" spans="3:35" x14ac:dyDescent="0.25">
      <c r="C30" t="str">
        <f t="shared" si="0"/>
        <v>RES1060069-</v>
      </c>
      <c r="D30" t="s">
        <v>3592</v>
      </c>
      <c r="E30" t="s">
        <v>226</v>
      </c>
      <c r="F30" s="124">
        <v>34.5</v>
      </c>
      <c r="G30" t="str">
        <f t="shared" si="1"/>
        <v>N/A</v>
      </c>
      <c r="H30" t="str">
        <f t="shared" si="2"/>
        <v>-</v>
      </c>
      <c r="P30" t="str">
        <f t="shared" si="3"/>
        <v>RES1052804N/A</v>
      </c>
      <c r="Q30" t="s">
        <v>302</v>
      </c>
      <c r="R30" t="s">
        <v>255</v>
      </c>
      <c r="S30" s="124">
        <v>0</v>
      </c>
      <c r="T30" s="53" t="str">
        <f t="shared" si="4"/>
        <v>N/A</v>
      </c>
      <c r="U30" t="str">
        <f t="shared" si="5"/>
        <v>-</v>
      </c>
      <c r="X30" s="279"/>
      <c r="Z30" t="s">
        <v>3582</v>
      </c>
      <c r="AA30" s="124">
        <v>9</v>
      </c>
      <c r="AB30">
        <f t="shared" si="6"/>
        <v>9</v>
      </c>
      <c r="AC30" t="str">
        <f t="shared" si="7"/>
        <v/>
      </c>
      <c r="AF30" t="s">
        <v>343</v>
      </c>
      <c r="AG30" s="124">
        <v>8</v>
      </c>
      <c r="AH30" t="str">
        <f t="shared" si="8"/>
        <v>-</v>
      </c>
      <c r="AI30" t="str">
        <f t="shared" si="9"/>
        <v>-</v>
      </c>
    </row>
    <row r="31" spans="3:35" x14ac:dyDescent="0.25">
      <c r="C31" t="str">
        <f t="shared" si="0"/>
        <v>RES1060398-</v>
      </c>
      <c r="D31" t="s">
        <v>3582</v>
      </c>
      <c r="E31" t="s">
        <v>226</v>
      </c>
      <c r="F31" s="124">
        <v>9</v>
      </c>
      <c r="G31" t="str">
        <f t="shared" si="1"/>
        <v>N/A</v>
      </c>
      <c r="H31" t="str">
        <f t="shared" si="2"/>
        <v>-</v>
      </c>
      <c r="P31" t="str">
        <f t="shared" si="3"/>
        <v>RES1053009N/A</v>
      </c>
      <c r="Q31" t="s">
        <v>300</v>
      </c>
      <c r="R31" t="s">
        <v>255</v>
      </c>
      <c r="S31" s="124">
        <v>0</v>
      </c>
      <c r="T31" s="53" t="str">
        <f t="shared" si="4"/>
        <v>N/A</v>
      </c>
      <c r="U31" t="str">
        <f t="shared" si="5"/>
        <v>-</v>
      </c>
      <c r="X31" s="279"/>
      <c r="Z31" t="s">
        <v>3583</v>
      </c>
      <c r="AA31" s="124">
        <v>6</v>
      </c>
      <c r="AB31">
        <f t="shared" si="6"/>
        <v>6</v>
      </c>
      <c r="AC31" t="str">
        <f t="shared" si="7"/>
        <v/>
      </c>
      <c r="AF31" t="s">
        <v>342</v>
      </c>
      <c r="AG31" s="124">
        <v>29.5</v>
      </c>
      <c r="AH31">
        <f t="shared" si="8"/>
        <v>16.5</v>
      </c>
      <c r="AI31">
        <f t="shared" si="9"/>
        <v>13</v>
      </c>
    </row>
    <row r="32" spans="3:35" x14ac:dyDescent="0.25">
      <c r="C32" t="str">
        <f t="shared" si="0"/>
        <v>RES1060405304720-12</v>
      </c>
      <c r="D32" t="s">
        <v>3583</v>
      </c>
      <c r="E32" t="s">
        <v>3498</v>
      </c>
      <c r="F32" s="124">
        <v>6</v>
      </c>
      <c r="G32">
        <f t="shared" si="1"/>
        <v>0</v>
      </c>
      <c r="H32">
        <f t="shared" si="2"/>
        <v>6</v>
      </c>
      <c r="P32" t="str">
        <f t="shared" si="3"/>
        <v>RES1053944N/A</v>
      </c>
      <c r="Q32" t="s">
        <v>311</v>
      </c>
      <c r="R32" t="s">
        <v>255</v>
      </c>
      <c r="S32" s="124">
        <v>0</v>
      </c>
      <c r="T32" s="53" t="str">
        <f t="shared" si="4"/>
        <v>N/A</v>
      </c>
      <c r="U32" t="str">
        <f t="shared" si="5"/>
        <v>-</v>
      </c>
      <c r="X32" s="279"/>
      <c r="Z32" t="s">
        <v>3596</v>
      </c>
      <c r="AA32" s="124">
        <v>5</v>
      </c>
      <c r="AB32">
        <f t="shared" si="6"/>
        <v>5</v>
      </c>
      <c r="AC32" t="str">
        <f t="shared" si="7"/>
        <v/>
      </c>
      <c r="AF32" t="s">
        <v>336</v>
      </c>
      <c r="AG32" s="124">
        <v>9.5</v>
      </c>
      <c r="AH32" t="str">
        <f t="shared" si="8"/>
        <v>-</v>
      </c>
      <c r="AI32" t="str">
        <f t="shared" si="9"/>
        <v>-</v>
      </c>
    </row>
    <row r="33" spans="3:35" x14ac:dyDescent="0.25">
      <c r="C33" t="str">
        <f t="shared" si="0"/>
        <v>RES1060524239522-72</v>
      </c>
      <c r="D33" t="s">
        <v>3596</v>
      </c>
      <c r="E33" t="s">
        <v>386</v>
      </c>
      <c r="F33" s="124">
        <v>5</v>
      </c>
      <c r="G33">
        <f t="shared" si="1"/>
        <v>0</v>
      </c>
      <c r="H33">
        <f t="shared" si="2"/>
        <v>5</v>
      </c>
      <c r="P33" t="str">
        <f t="shared" si="3"/>
        <v>RES1054265N/A</v>
      </c>
      <c r="Q33" t="s">
        <v>314</v>
      </c>
      <c r="R33" t="s">
        <v>255</v>
      </c>
      <c r="S33" s="124">
        <v>0</v>
      </c>
      <c r="T33" s="53" t="str">
        <f t="shared" si="4"/>
        <v>N/A</v>
      </c>
      <c r="U33" t="str">
        <f t="shared" si="5"/>
        <v>-</v>
      </c>
      <c r="X33" s="279"/>
      <c r="Z33" t="s">
        <v>3594</v>
      </c>
      <c r="AA33" s="124">
        <v>25</v>
      </c>
      <c r="AB33">
        <f t="shared" si="6"/>
        <v>25</v>
      </c>
      <c r="AC33" t="str">
        <f t="shared" si="7"/>
        <v/>
      </c>
      <c r="AF33" t="s">
        <v>259</v>
      </c>
      <c r="AG33" s="124">
        <v>0</v>
      </c>
      <c r="AH33" t="str">
        <f t="shared" si="8"/>
        <v>-</v>
      </c>
      <c r="AI33" t="str">
        <f t="shared" si="9"/>
        <v>-</v>
      </c>
    </row>
    <row r="34" spans="3:35" x14ac:dyDescent="0.25">
      <c r="C34" t="str">
        <f t="shared" si="0"/>
        <v>RES1060723240883-51</v>
      </c>
      <c r="D34" t="s">
        <v>3594</v>
      </c>
      <c r="E34" t="s">
        <v>603</v>
      </c>
      <c r="F34" s="124">
        <v>25</v>
      </c>
      <c r="G34">
        <f t="shared" si="1"/>
        <v>0</v>
      </c>
      <c r="H34">
        <f t="shared" si="2"/>
        <v>25</v>
      </c>
      <c r="P34" t="str">
        <f t="shared" si="3"/>
        <v>RES1054774N/A</v>
      </c>
      <c r="Q34" t="s">
        <v>315</v>
      </c>
      <c r="R34" t="s">
        <v>255</v>
      </c>
      <c r="S34" s="124">
        <v>0</v>
      </c>
      <c r="T34" s="53" t="str">
        <f t="shared" si="4"/>
        <v>N/A</v>
      </c>
      <c r="U34" t="str">
        <f t="shared" si="5"/>
        <v>-</v>
      </c>
      <c r="X34" s="279"/>
      <c r="Z34" t="s">
        <v>3591</v>
      </c>
      <c r="AA34" s="124">
        <v>6.5</v>
      </c>
      <c r="AB34">
        <f t="shared" si="6"/>
        <v>6.5</v>
      </c>
      <c r="AC34" t="str">
        <f t="shared" si="7"/>
        <v/>
      </c>
      <c r="AF34" t="s">
        <v>3581</v>
      </c>
      <c r="AG34" s="124">
        <v>28.5</v>
      </c>
      <c r="AH34" t="str">
        <f t="shared" si="8"/>
        <v>-</v>
      </c>
      <c r="AI34" t="str">
        <f t="shared" si="9"/>
        <v>-</v>
      </c>
    </row>
    <row r="35" spans="3:35" x14ac:dyDescent="0.25">
      <c r="C35" t="str">
        <f t="shared" si="0"/>
        <v>RES1060731240883-51</v>
      </c>
      <c r="D35" t="s">
        <v>3591</v>
      </c>
      <c r="E35" t="s">
        <v>603</v>
      </c>
      <c r="F35" s="124">
        <v>6.5</v>
      </c>
      <c r="G35">
        <f t="shared" si="1"/>
        <v>0</v>
      </c>
      <c r="H35">
        <f t="shared" si="2"/>
        <v>6.5</v>
      </c>
      <c r="P35" t="str">
        <f t="shared" si="3"/>
        <v>RES1054774129141-16</v>
      </c>
      <c r="Q35" t="s">
        <v>315</v>
      </c>
      <c r="R35" t="s">
        <v>324</v>
      </c>
      <c r="S35" s="124">
        <v>9.5</v>
      </c>
      <c r="T35" s="53">
        <f t="shared" si="4"/>
        <v>0</v>
      </c>
      <c r="U35">
        <f t="shared" si="5"/>
        <v>9.5</v>
      </c>
      <c r="X35" s="279"/>
      <c r="Z35" t="s">
        <v>3597</v>
      </c>
      <c r="AA35" s="124">
        <v>5</v>
      </c>
      <c r="AB35">
        <f t="shared" si="6"/>
        <v>5</v>
      </c>
      <c r="AC35" t="str">
        <f t="shared" si="7"/>
        <v/>
      </c>
      <c r="AF35" t="s">
        <v>3582</v>
      </c>
      <c r="AG35" s="124">
        <v>9</v>
      </c>
      <c r="AH35">
        <f t="shared" si="8"/>
        <v>9</v>
      </c>
      <c r="AI35" t="str">
        <f t="shared" si="9"/>
        <v/>
      </c>
    </row>
    <row r="36" spans="3:35" x14ac:dyDescent="0.25">
      <c r="C36" t="str">
        <f t="shared" si="0"/>
        <v>RES1060892426137-02</v>
      </c>
      <c r="D36" t="s">
        <v>3597</v>
      </c>
      <c r="E36" t="s">
        <v>310</v>
      </c>
      <c r="F36" s="124">
        <v>5</v>
      </c>
      <c r="G36">
        <f t="shared" si="1"/>
        <v>0</v>
      </c>
      <c r="H36">
        <f t="shared" si="2"/>
        <v>5</v>
      </c>
      <c r="P36" t="str">
        <f t="shared" si="3"/>
        <v>RES1054974N/A</v>
      </c>
      <c r="Q36" t="s">
        <v>319</v>
      </c>
      <c r="R36" t="s">
        <v>255</v>
      </c>
      <c r="S36" s="124">
        <v>0</v>
      </c>
      <c r="T36" s="53" t="str">
        <f t="shared" si="4"/>
        <v>N/A</v>
      </c>
      <c r="U36" t="str">
        <f t="shared" si="5"/>
        <v>-</v>
      </c>
      <c r="X36" s="279"/>
      <c r="Z36" t="s">
        <v>3595</v>
      </c>
      <c r="AA36" s="124">
        <v>13</v>
      </c>
      <c r="AB36">
        <f t="shared" si="6"/>
        <v>13</v>
      </c>
      <c r="AC36" t="str">
        <f t="shared" si="7"/>
        <v/>
      </c>
      <c r="AF36" t="s">
        <v>3583</v>
      </c>
      <c r="AG36" s="124">
        <v>6</v>
      </c>
      <c r="AH36">
        <f t="shared" si="8"/>
        <v>6</v>
      </c>
      <c r="AI36" t="str">
        <f t="shared" si="9"/>
        <v/>
      </c>
    </row>
    <row r="37" spans="3:35" x14ac:dyDescent="0.25">
      <c r="C37" t="str">
        <f t="shared" si="0"/>
        <v>RES1060939124181-86</v>
      </c>
      <c r="D37" t="s">
        <v>3595</v>
      </c>
      <c r="E37" t="s">
        <v>3494</v>
      </c>
      <c r="F37" s="124">
        <v>13</v>
      </c>
      <c r="G37">
        <f t="shared" si="1"/>
        <v>0</v>
      </c>
      <c r="H37">
        <f t="shared" si="2"/>
        <v>13</v>
      </c>
      <c r="P37" t="str">
        <f t="shared" si="3"/>
        <v>RES1054974427217-00</v>
      </c>
      <c r="Q37" t="s">
        <v>319</v>
      </c>
      <c r="R37" t="s">
        <v>325</v>
      </c>
      <c r="S37" s="124">
        <v>1.5</v>
      </c>
      <c r="T37" s="53" t="str">
        <f t="shared" si="4"/>
        <v>N/A</v>
      </c>
      <c r="U37" t="str">
        <f t="shared" si="5"/>
        <v>-</v>
      </c>
      <c r="X37" s="279"/>
      <c r="Z37" t="s">
        <v>3600</v>
      </c>
      <c r="AA37" s="124">
        <v>3</v>
      </c>
      <c r="AB37">
        <f t="shared" si="6"/>
        <v>3</v>
      </c>
      <c r="AC37" t="str">
        <f t="shared" si="7"/>
        <v/>
      </c>
      <c r="AF37" t="s">
        <v>3584</v>
      </c>
      <c r="AG37" s="124">
        <v>1.5</v>
      </c>
      <c r="AH37" t="str">
        <f t="shared" si="8"/>
        <v>-</v>
      </c>
      <c r="AI37" t="str">
        <f t="shared" si="9"/>
        <v>-</v>
      </c>
    </row>
    <row r="38" spans="3:35" x14ac:dyDescent="0.25">
      <c r="C38" t="str">
        <f t="shared" si="0"/>
        <v>RES1061040-</v>
      </c>
      <c r="D38" t="s">
        <v>3600</v>
      </c>
      <c r="E38" t="s">
        <v>226</v>
      </c>
      <c r="F38" s="124">
        <v>3</v>
      </c>
      <c r="G38" t="str">
        <f t="shared" si="1"/>
        <v>N/A</v>
      </c>
      <c r="H38" t="str">
        <f t="shared" si="2"/>
        <v>-</v>
      </c>
      <c r="P38" t="str">
        <f t="shared" si="3"/>
        <v>RES1056007N/A</v>
      </c>
      <c r="Q38" t="s">
        <v>328</v>
      </c>
      <c r="R38" t="s">
        <v>255</v>
      </c>
      <c r="S38" s="124">
        <v>0</v>
      </c>
      <c r="T38" s="53" t="str">
        <f t="shared" si="4"/>
        <v>N/A</v>
      </c>
      <c r="U38" t="str">
        <f t="shared" si="5"/>
        <v>-</v>
      </c>
      <c r="X38" s="279"/>
      <c r="Z38" t="s">
        <v>3780</v>
      </c>
      <c r="AA38" s="124">
        <v>5.5</v>
      </c>
      <c r="AB38" t="str">
        <f t="shared" si="6"/>
        <v>-</v>
      </c>
      <c r="AC38" t="str">
        <f t="shared" si="7"/>
        <v>-</v>
      </c>
      <c r="AF38" t="s">
        <v>3585</v>
      </c>
      <c r="AG38" s="124">
        <v>7</v>
      </c>
      <c r="AH38" t="str">
        <f t="shared" si="8"/>
        <v>-</v>
      </c>
      <c r="AI38" t="str">
        <f t="shared" si="9"/>
        <v>-</v>
      </c>
    </row>
    <row r="39" spans="3:35" x14ac:dyDescent="0.25">
      <c r="C39" t="str">
        <f t="shared" ref="C39:C70" si="10">D39&amp;E39</f>
        <v>RES106127413402-19</v>
      </c>
      <c r="D39" t="s">
        <v>3780</v>
      </c>
      <c r="E39" t="s">
        <v>3501</v>
      </c>
      <c r="F39" s="124">
        <v>5.5</v>
      </c>
      <c r="G39" t="str">
        <f t="shared" ref="G39:G70" si="11">IFERROR(IF(F39=H39,0,F39-H39),"N/A")</f>
        <v>N/A</v>
      </c>
      <c r="H39" t="str">
        <f t="shared" ref="H39:H70" si="12">IFERROR(INDEX($S:$S,MATCH(C39,$P:$P,0)),"-")</f>
        <v>-</v>
      </c>
      <c r="P39" t="str">
        <f t="shared" ref="P39:P70" si="13">Q39&amp;R39</f>
        <v>RES1056007116580-12</v>
      </c>
      <c r="Q39" t="s">
        <v>328</v>
      </c>
      <c r="R39" t="s">
        <v>332</v>
      </c>
      <c r="S39" s="124">
        <v>13.5</v>
      </c>
      <c r="T39" s="53">
        <f t="shared" si="4"/>
        <v>0</v>
      </c>
      <c r="U39">
        <f t="shared" si="5"/>
        <v>13.5</v>
      </c>
      <c r="X39" s="279"/>
      <c r="Z39" t="s">
        <v>3783</v>
      </c>
      <c r="AA39" s="124">
        <v>3</v>
      </c>
      <c r="AB39" t="str">
        <f t="shared" ref="AB39:AB70" si="14">IFERROR(INDEX(AG:AG,MATCH(Z39,AF:AF,0)),"-")</f>
        <v>-</v>
      </c>
      <c r="AC39" t="str">
        <f t="shared" ref="AC39:AC70" si="15">IFERROR(IF(AB39=AA39,"",AA39-AB39),"-")</f>
        <v>-</v>
      </c>
      <c r="AF39" t="s">
        <v>3586</v>
      </c>
      <c r="AG39" s="124">
        <v>3</v>
      </c>
      <c r="AH39" t="str">
        <f t="shared" si="8"/>
        <v>-</v>
      </c>
      <c r="AI39" t="str">
        <f t="shared" si="9"/>
        <v>-</v>
      </c>
    </row>
    <row r="40" spans="3:35" x14ac:dyDescent="0.25">
      <c r="C40" t="str">
        <f t="shared" si="10"/>
        <v>RES1062379-</v>
      </c>
      <c r="D40" t="s">
        <v>3783</v>
      </c>
      <c r="E40" t="s">
        <v>226</v>
      </c>
      <c r="F40" s="124">
        <v>3</v>
      </c>
      <c r="G40" t="str">
        <f t="shared" si="11"/>
        <v>N/A</v>
      </c>
      <c r="H40" t="str">
        <f t="shared" si="12"/>
        <v>-</v>
      </c>
      <c r="P40" t="str">
        <f t="shared" si="13"/>
        <v>RES1056628N/A</v>
      </c>
      <c r="Q40" t="s">
        <v>335</v>
      </c>
      <c r="R40" t="s">
        <v>255</v>
      </c>
      <c r="S40" s="124">
        <v>0</v>
      </c>
      <c r="T40" s="53" t="str">
        <f t="shared" si="4"/>
        <v>N/A</v>
      </c>
      <c r="U40" t="str">
        <f t="shared" si="5"/>
        <v>-</v>
      </c>
      <c r="X40" s="279"/>
      <c r="Z40" t="s">
        <v>2141</v>
      </c>
      <c r="AA40" s="124">
        <v>9</v>
      </c>
      <c r="AB40">
        <f t="shared" si="14"/>
        <v>0</v>
      </c>
      <c r="AC40">
        <f t="shared" si="15"/>
        <v>9</v>
      </c>
      <c r="AF40" t="s">
        <v>601</v>
      </c>
      <c r="AG40" s="124">
        <v>11.5</v>
      </c>
      <c r="AH40">
        <f t="shared" si="8"/>
        <v>4.5</v>
      </c>
      <c r="AI40">
        <f t="shared" si="9"/>
        <v>7</v>
      </c>
    </row>
    <row r="41" spans="3:35" x14ac:dyDescent="0.25">
      <c r="C41" t="str">
        <f t="shared" si="10"/>
        <v>RES1059622368178-04</v>
      </c>
      <c r="D41" t="s">
        <v>2141</v>
      </c>
      <c r="E41" t="s">
        <v>2143</v>
      </c>
      <c r="F41" s="124">
        <v>9</v>
      </c>
      <c r="G41">
        <f t="shared" si="11"/>
        <v>9</v>
      </c>
      <c r="H41">
        <f t="shared" si="12"/>
        <v>0</v>
      </c>
      <c r="P41" t="str">
        <f t="shared" si="13"/>
        <v>RES1056628188823-66</v>
      </c>
      <c r="Q41" t="s">
        <v>335</v>
      </c>
      <c r="R41" t="s">
        <v>322</v>
      </c>
      <c r="S41" s="124">
        <v>7</v>
      </c>
      <c r="T41" s="53" t="str">
        <f t="shared" si="4"/>
        <v>N/A</v>
      </c>
      <c r="U41" t="str">
        <f t="shared" si="5"/>
        <v>-</v>
      </c>
      <c r="X41" s="279"/>
      <c r="Z41" t="s">
        <v>3604</v>
      </c>
      <c r="AA41" s="124">
        <v>6</v>
      </c>
      <c r="AB41">
        <f t="shared" si="14"/>
        <v>6</v>
      </c>
      <c r="AC41" t="str">
        <f t="shared" si="15"/>
        <v/>
      </c>
      <c r="AF41" t="s">
        <v>3587</v>
      </c>
      <c r="AG41" s="124">
        <v>8</v>
      </c>
      <c r="AH41" t="str">
        <f t="shared" si="8"/>
        <v>-</v>
      </c>
      <c r="AI41" t="str">
        <f t="shared" si="9"/>
        <v>-</v>
      </c>
    </row>
    <row r="42" spans="3:35" x14ac:dyDescent="0.25">
      <c r="C42" t="str">
        <f t="shared" si="10"/>
        <v>RES1061403219721-75</v>
      </c>
      <c r="D42" t="s">
        <v>3604</v>
      </c>
      <c r="E42" t="s">
        <v>3507</v>
      </c>
      <c r="F42" s="124">
        <v>6</v>
      </c>
      <c r="G42">
        <f t="shared" si="11"/>
        <v>0</v>
      </c>
      <c r="H42">
        <f t="shared" si="12"/>
        <v>6</v>
      </c>
      <c r="P42" t="str">
        <f t="shared" si="13"/>
        <v>RES1056664N/A</v>
      </c>
      <c r="Q42" t="s">
        <v>337</v>
      </c>
      <c r="R42" t="s">
        <v>255</v>
      </c>
      <c r="S42" s="124">
        <v>0</v>
      </c>
      <c r="T42" s="53" t="str">
        <f t="shared" si="4"/>
        <v>N/A</v>
      </c>
      <c r="U42" t="str">
        <f t="shared" si="5"/>
        <v>-</v>
      </c>
      <c r="X42" s="279"/>
      <c r="Z42" t="s">
        <v>3614</v>
      </c>
      <c r="AA42" s="124">
        <v>6.5</v>
      </c>
      <c r="AB42">
        <f t="shared" si="14"/>
        <v>6.5</v>
      </c>
      <c r="AC42" t="str">
        <f t="shared" si="15"/>
        <v/>
      </c>
      <c r="AF42" t="s">
        <v>3588</v>
      </c>
      <c r="AG42" s="124">
        <v>0</v>
      </c>
      <c r="AH42" t="str">
        <f t="shared" si="8"/>
        <v>-</v>
      </c>
      <c r="AI42" t="str">
        <f t="shared" si="9"/>
        <v>-</v>
      </c>
    </row>
    <row r="43" spans="3:35" x14ac:dyDescent="0.25">
      <c r="C43" t="str">
        <f t="shared" si="10"/>
        <v>RES1061713-</v>
      </c>
      <c r="D43" t="s">
        <v>3614</v>
      </c>
      <c r="E43" t="s">
        <v>226</v>
      </c>
      <c r="F43" s="124">
        <v>6.5</v>
      </c>
      <c r="G43" t="str">
        <f t="shared" si="11"/>
        <v>N/A</v>
      </c>
      <c r="H43" t="str">
        <f t="shared" si="12"/>
        <v>-</v>
      </c>
      <c r="P43" t="str">
        <f t="shared" si="13"/>
        <v>RES1056682N/A</v>
      </c>
      <c r="Q43" t="s">
        <v>339</v>
      </c>
      <c r="R43" t="s">
        <v>255</v>
      </c>
      <c r="S43" s="124">
        <v>0</v>
      </c>
      <c r="T43" s="53" t="str">
        <f t="shared" si="4"/>
        <v>N/A</v>
      </c>
      <c r="U43" t="str">
        <f t="shared" si="5"/>
        <v>-</v>
      </c>
      <c r="X43" s="279"/>
      <c r="Z43" t="s">
        <v>3617</v>
      </c>
      <c r="AA43" s="124">
        <v>29</v>
      </c>
      <c r="AB43">
        <f t="shared" si="14"/>
        <v>56</v>
      </c>
      <c r="AC43">
        <f t="shared" si="15"/>
        <v>-27</v>
      </c>
      <c r="AF43" t="s">
        <v>3589</v>
      </c>
      <c r="AG43" s="124">
        <v>0</v>
      </c>
      <c r="AH43" t="str">
        <f t="shared" si="8"/>
        <v>-</v>
      </c>
      <c r="AI43" t="str">
        <f t="shared" si="9"/>
        <v>-</v>
      </c>
    </row>
    <row r="44" spans="3:35" x14ac:dyDescent="0.25">
      <c r="C44" t="str">
        <f t="shared" si="10"/>
        <v>RES1061943-</v>
      </c>
      <c r="D44" t="s">
        <v>3617</v>
      </c>
      <c r="E44" t="s">
        <v>226</v>
      </c>
      <c r="F44" s="124">
        <v>29</v>
      </c>
      <c r="G44" t="str">
        <f t="shared" si="11"/>
        <v>N/A</v>
      </c>
      <c r="H44" t="str">
        <f t="shared" si="12"/>
        <v>-</v>
      </c>
      <c r="P44" t="str">
        <f t="shared" si="13"/>
        <v>RES1056682311854-29</v>
      </c>
      <c r="Q44" t="s">
        <v>339</v>
      </c>
      <c r="R44" t="s">
        <v>338</v>
      </c>
      <c r="S44" s="124">
        <v>3.5</v>
      </c>
      <c r="T44" s="53" t="str">
        <f t="shared" si="4"/>
        <v>N/A</v>
      </c>
      <c r="U44" t="str">
        <f t="shared" si="5"/>
        <v>-</v>
      </c>
      <c r="X44" s="279"/>
      <c r="Z44" t="s">
        <v>3622</v>
      </c>
      <c r="AA44" s="124">
        <v>10</v>
      </c>
      <c r="AB44">
        <f t="shared" si="14"/>
        <v>10</v>
      </c>
      <c r="AC44" t="str">
        <f t="shared" si="15"/>
        <v/>
      </c>
      <c r="AF44" t="s">
        <v>3590</v>
      </c>
      <c r="AG44" s="124">
        <v>21.5</v>
      </c>
      <c r="AH44" t="str">
        <f t="shared" si="8"/>
        <v>-</v>
      </c>
      <c r="AI44" t="str">
        <f t="shared" si="9"/>
        <v>-</v>
      </c>
    </row>
    <row r="45" spans="3:35" x14ac:dyDescent="0.25">
      <c r="C45" t="str">
        <f t="shared" si="10"/>
        <v>RES1062149133181-13</v>
      </c>
      <c r="D45" t="s">
        <v>3622</v>
      </c>
      <c r="E45" t="s">
        <v>3512</v>
      </c>
      <c r="F45" s="124">
        <v>10</v>
      </c>
      <c r="G45">
        <f t="shared" si="11"/>
        <v>0</v>
      </c>
      <c r="H45">
        <f t="shared" si="12"/>
        <v>10</v>
      </c>
      <c r="P45" t="str">
        <f t="shared" si="13"/>
        <v>RES1056998N/A</v>
      </c>
      <c r="Q45" t="s">
        <v>340</v>
      </c>
      <c r="R45" t="s">
        <v>255</v>
      </c>
      <c r="S45" s="124">
        <v>0</v>
      </c>
      <c r="T45" s="53" t="str">
        <f t="shared" si="4"/>
        <v>N/A</v>
      </c>
      <c r="U45" t="str">
        <f t="shared" si="5"/>
        <v>-</v>
      </c>
      <c r="X45" s="279"/>
      <c r="Z45" t="s">
        <v>3624</v>
      </c>
      <c r="AA45" s="124">
        <v>20</v>
      </c>
      <c r="AB45">
        <f t="shared" si="14"/>
        <v>20</v>
      </c>
      <c r="AC45" t="str">
        <f t="shared" si="15"/>
        <v/>
      </c>
      <c r="AF45" t="s">
        <v>609</v>
      </c>
      <c r="AG45" s="124">
        <v>0</v>
      </c>
      <c r="AH45" t="str">
        <f t="shared" si="8"/>
        <v>-</v>
      </c>
      <c r="AI45" t="str">
        <f t="shared" si="9"/>
        <v>-</v>
      </c>
    </row>
    <row r="46" spans="3:35" x14ac:dyDescent="0.25">
      <c r="C46" t="str">
        <f t="shared" si="10"/>
        <v>RES1062164193560-92</v>
      </c>
      <c r="D46" t="s">
        <v>3624</v>
      </c>
      <c r="E46" t="s">
        <v>3514</v>
      </c>
      <c r="F46" s="124">
        <v>20</v>
      </c>
      <c r="G46">
        <f t="shared" si="11"/>
        <v>0</v>
      </c>
      <c r="H46">
        <f t="shared" si="12"/>
        <v>20</v>
      </c>
      <c r="P46" t="str">
        <f t="shared" si="13"/>
        <v>RES1057148N/A</v>
      </c>
      <c r="Q46" t="s">
        <v>343</v>
      </c>
      <c r="R46" t="s">
        <v>255</v>
      </c>
      <c r="S46" s="124">
        <v>0</v>
      </c>
      <c r="T46" s="53" t="str">
        <f t="shared" si="4"/>
        <v>N/A</v>
      </c>
      <c r="U46" t="str">
        <f t="shared" si="5"/>
        <v>-</v>
      </c>
      <c r="X46" s="279"/>
      <c r="Z46" t="s">
        <v>3626</v>
      </c>
      <c r="AA46" s="124">
        <v>6</v>
      </c>
      <c r="AB46">
        <f t="shared" si="14"/>
        <v>6</v>
      </c>
      <c r="AC46" t="str">
        <f t="shared" si="15"/>
        <v/>
      </c>
      <c r="AF46" t="s">
        <v>605</v>
      </c>
      <c r="AG46" s="124">
        <v>0</v>
      </c>
      <c r="AH46" t="str">
        <f t="shared" si="8"/>
        <v>-</v>
      </c>
      <c r="AI46" t="str">
        <f t="shared" si="9"/>
        <v>-</v>
      </c>
    </row>
    <row r="47" spans="3:35" x14ac:dyDescent="0.25">
      <c r="C47" t="str">
        <f t="shared" si="10"/>
        <v>RES1062231325437-23</v>
      </c>
      <c r="D47" t="s">
        <v>3626</v>
      </c>
      <c r="E47" t="s">
        <v>3511</v>
      </c>
      <c r="F47" s="124">
        <v>6</v>
      </c>
      <c r="G47">
        <f t="shared" si="11"/>
        <v>0</v>
      </c>
      <c r="H47">
        <f t="shared" si="12"/>
        <v>6</v>
      </c>
      <c r="P47" t="str">
        <f t="shared" si="13"/>
        <v>RES1057148273141-10</v>
      </c>
      <c r="Q47" t="s">
        <v>343</v>
      </c>
      <c r="R47" t="s">
        <v>649</v>
      </c>
      <c r="S47" s="124">
        <v>8</v>
      </c>
      <c r="T47" s="53" t="str">
        <f t="shared" si="4"/>
        <v>N/A</v>
      </c>
      <c r="U47" t="str">
        <f t="shared" si="5"/>
        <v>-</v>
      </c>
      <c r="X47" s="279"/>
      <c r="Z47" t="s">
        <v>3623</v>
      </c>
      <c r="AA47" s="124">
        <v>5</v>
      </c>
      <c r="AB47">
        <f t="shared" si="14"/>
        <v>5</v>
      </c>
      <c r="AC47" t="str">
        <f t="shared" si="15"/>
        <v/>
      </c>
      <c r="AF47" t="s">
        <v>3591</v>
      </c>
      <c r="AG47" s="124">
        <v>6.5</v>
      </c>
      <c r="AH47">
        <f t="shared" si="8"/>
        <v>6.5</v>
      </c>
      <c r="AI47" t="str">
        <f t="shared" si="9"/>
        <v/>
      </c>
    </row>
    <row r="48" spans="3:35" x14ac:dyDescent="0.25">
      <c r="C48" t="str">
        <f t="shared" si="10"/>
        <v>RES1062365119180-13</v>
      </c>
      <c r="D48" t="s">
        <v>3623</v>
      </c>
      <c r="E48" t="s">
        <v>3513</v>
      </c>
      <c r="F48" s="124">
        <v>5</v>
      </c>
      <c r="G48">
        <f t="shared" si="11"/>
        <v>0</v>
      </c>
      <c r="H48">
        <f t="shared" si="12"/>
        <v>5</v>
      </c>
      <c r="P48" t="str">
        <f t="shared" si="13"/>
        <v>RES1057309N/A</v>
      </c>
      <c r="Q48" t="s">
        <v>342</v>
      </c>
      <c r="R48" t="s">
        <v>255</v>
      </c>
      <c r="S48" s="124">
        <v>0</v>
      </c>
      <c r="T48" s="53" t="str">
        <f t="shared" si="4"/>
        <v>N/A</v>
      </c>
      <c r="U48" t="str">
        <f t="shared" si="5"/>
        <v>-</v>
      </c>
      <c r="X48" s="279"/>
      <c r="Z48" t="s">
        <v>3629</v>
      </c>
      <c r="AA48" s="124">
        <v>16</v>
      </c>
      <c r="AB48">
        <f t="shared" si="14"/>
        <v>13</v>
      </c>
      <c r="AC48">
        <f t="shared" si="15"/>
        <v>3</v>
      </c>
      <c r="AF48" t="s">
        <v>607</v>
      </c>
      <c r="AG48" s="124">
        <v>50.5</v>
      </c>
      <c r="AH48">
        <f t="shared" si="8"/>
        <v>50.5</v>
      </c>
      <c r="AI48" t="str">
        <f t="shared" si="9"/>
        <v/>
      </c>
    </row>
    <row r="49" spans="3:35" x14ac:dyDescent="0.25">
      <c r="C49" t="str">
        <f t="shared" si="10"/>
        <v>RES1062397249945-97</v>
      </c>
      <c r="D49" t="s">
        <v>3629</v>
      </c>
      <c r="E49" t="s">
        <v>3509</v>
      </c>
      <c r="F49" s="124">
        <v>16</v>
      </c>
      <c r="G49">
        <f t="shared" si="11"/>
        <v>3</v>
      </c>
      <c r="H49">
        <f t="shared" si="12"/>
        <v>13</v>
      </c>
      <c r="P49" t="str">
        <f t="shared" si="13"/>
        <v>RES1057309340461-16</v>
      </c>
      <c r="Q49" t="s">
        <v>342</v>
      </c>
      <c r="R49" t="s">
        <v>320</v>
      </c>
      <c r="S49" s="124">
        <v>29.5</v>
      </c>
      <c r="T49" s="53" t="str">
        <f t="shared" si="4"/>
        <v>N/A</v>
      </c>
      <c r="U49" t="str">
        <f t="shared" si="5"/>
        <v>-</v>
      </c>
      <c r="X49" s="279"/>
      <c r="Z49" t="s">
        <v>3639</v>
      </c>
      <c r="AA49" s="124">
        <v>2.5</v>
      </c>
      <c r="AB49">
        <f t="shared" si="14"/>
        <v>2.5</v>
      </c>
      <c r="AC49" t="str">
        <f t="shared" si="15"/>
        <v/>
      </c>
      <c r="AF49" t="s">
        <v>3592</v>
      </c>
      <c r="AG49" s="124">
        <v>45.5</v>
      </c>
      <c r="AH49">
        <f t="shared" si="8"/>
        <v>34.5</v>
      </c>
      <c r="AI49">
        <f t="shared" si="9"/>
        <v>11</v>
      </c>
    </row>
    <row r="50" spans="3:35" x14ac:dyDescent="0.25">
      <c r="C50" t="str">
        <f t="shared" si="10"/>
        <v>RES1062740119321-16</v>
      </c>
      <c r="D50" t="s">
        <v>3639</v>
      </c>
      <c r="E50" t="s">
        <v>2139</v>
      </c>
      <c r="F50" s="124">
        <v>2.5</v>
      </c>
      <c r="G50">
        <f t="shared" si="11"/>
        <v>0</v>
      </c>
      <c r="H50">
        <f t="shared" si="12"/>
        <v>2.5</v>
      </c>
      <c r="P50" t="str">
        <f t="shared" si="13"/>
        <v>RESearch oN/A</v>
      </c>
      <c r="Q50" t="s">
        <v>336</v>
      </c>
      <c r="R50" t="s">
        <v>255</v>
      </c>
      <c r="S50" s="124">
        <v>0</v>
      </c>
      <c r="T50" s="53" t="str">
        <f t="shared" si="4"/>
        <v>N/A</v>
      </c>
      <c r="U50" t="str">
        <f t="shared" si="5"/>
        <v>-</v>
      </c>
      <c r="X50" s="279"/>
      <c r="Z50" t="s">
        <v>3631</v>
      </c>
      <c r="AA50" s="124">
        <v>19</v>
      </c>
      <c r="AB50">
        <f t="shared" si="14"/>
        <v>19</v>
      </c>
      <c r="AC50" t="str">
        <f t="shared" si="15"/>
        <v/>
      </c>
      <c r="AF50" t="s">
        <v>606</v>
      </c>
      <c r="AG50" s="124">
        <v>26</v>
      </c>
      <c r="AH50">
        <f t="shared" si="8"/>
        <v>26</v>
      </c>
      <c r="AI50" t="str">
        <f t="shared" si="9"/>
        <v/>
      </c>
    </row>
    <row r="51" spans="3:35" x14ac:dyDescent="0.25">
      <c r="C51" t="str">
        <f t="shared" si="10"/>
        <v>RES1062458-</v>
      </c>
      <c r="D51" t="s">
        <v>3631</v>
      </c>
      <c r="E51" t="s">
        <v>226</v>
      </c>
      <c r="F51" s="124">
        <v>19</v>
      </c>
      <c r="G51" t="str">
        <f t="shared" si="11"/>
        <v>N/A</v>
      </c>
      <c r="H51" t="str">
        <f t="shared" si="12"/>
        <v>-</v>
      </c>
      <c r="P51" t="str">
        <f t="shared" si="13"/>
        <v>RESearch o201660-75</v>
      </c>
      <c r="Q51" t="s">
        <v>336</v>
      </c>
      <c r="R51" t="s">
        <v>608</v>
      </c>
      <c r="S51" s="124">
        <v>2.5</v>
      </c>
      <c r="T51" s="53" t="str">
        <f t="shared" si="4"/>
        <v>N/A</v>
      </c>
      <c r="U51" t="str">
        <f t="shared" si="5"/>
        <v>-</v>
      </c>
      <c r="X51" s="279"/>
      <c r="Z51" t="s">
        <v>3635</v>
      </c>
      <c r="AA51" s="124">
        <v>8</v>
      </c>
      <c r="AB51">
        <f t="shared" si="14"/>
        <v>8</v>
      </c>
      <c r="AC51" t="str">
        <f t="shared" si="15"/>
        <v/>
      </c>
      <c r="AF51" t="s">
        <v>604</v>
      </c>
      <c r="AG51" s="124">
        <v>4</v>
      </c>
      <c r="AH51">
        <f t="shared" si="8"/>
        <v>4</v>
      </c>
      <c r="AI51" t="str">
        <f t="shared" si="9"/>
        <v/>
      </c>
    </row>
    <row r="52" spans="3:35" x14ac:dyDescent="0.25">
      <c r="C52" t="str">
        <f t="shared" si="10"/>
        <v>RES1062581-</v>
      </c>
      <c r="D52" t="s">
        <v>3635</v>
      </c>
      <c r="E52" t="s">
        <v>226</v>
      </c>
      <c r="F52" s="124">
        <v>8</v>
      </c>
      <c r="G52" t="str">
        <f t="shared" si="11"/>
        <v>N/A</v>
      </c>
      <c r="H52" t="str">
        <f t="shared" si="12"/>
        <v>-</v>
      </c>
      <c r="P52" t="str">
        <f t="shared" si="13"/>
        <v>RESearch o196842-58</v>
      </c>
      <c r="Q52" t="s">
        <v>336</v>
      </c>
      <c r="R52" t="s">
        <v>3503</v>
      </c>
      <c r="S52" s="124">
        <v>4.5</v>
      </c>
      <c r="T52" s="53" t="str">
        <f t="shared" si="4"/>
        <v>N/A</v>
      </c>
      <c r="U52" t="str">
        <f t="shared" si="5"/>
        <v>-</v>
      </c>
      <c r="X52" s="279"/>
      <c r="Z52" t="s">
        <v>3636</v>
      </c>
      <c r="AA52" s="124">
        <v>7</v>
      </c>
      <c r="AB52">
        <f t="shared" si="14"/>
        <v>7</v>
      </c>
      <c r="AC52" t="str">
        <f t="shared" si="15"/>
        <v/>
      </c>
      <c r="AF52" t="s">
        <v>3593</v>
      </c>
      <c r="AG52" s="124">
        <v>44</v>
      </c>
      <c r="AH52">
        <f t="shared" si="8"/>
        <v>44</v>
      </c>
      <c r="AI52" t="str">
        <f t="shared" si="9"/>
        <v/>
      </c>
    </row>
    <row r="53" spans="3:35" x14ac:dyDescent="0.25">
      <c r="C53" t="str">
        <f t="shared" si="10"/>
        <v>RES1062664-</v>
      </c>
      <c r="D53" t="s">
        <v>3636</v>
      </c>
      <c r="E53" t="s">
        <v>226</v>
      </c>
      <c r="F53" s="124">
        <v>7</v>
      </c>
      <c r="G53" t="str">
        <f t="shared" si="11"/>
        <v>N/A</v>
      </c>
      <c r="H53" t="str">
        <f t="shared" si="12"/>
        <v>-</v>
      </c>
      <c r="P53" t="str">
        <f t="shared" si="13"/>
        <v>RESearch o404800-36</v>
      </c>
      <c r="Q53" t="s">
        <v>336</v>
      </c>
      <c r="R53" t="s">
        <v>3564</v>
      </c>
      <c r="S53" s="124">
        <v>2.5</v>
      </c>
      <c r="T53" s="53" t="str">
        <f t="shared" si="4"/>
        <v>N/A</v>
      </c>
      <c r="U53" t="str">
        <f t="shared" si="5"/>
        <v>-</v>
      </c>
      <c r="X53" s="279"/>
      <c r="Z53" t="s">
        <v>3641</v>
      </c>
      <c r="AA53" s="124">
        <v>4</v>
      </c>
      <c r="AB53">
        <f t="shared" si="14"/>
        <v>4</v>
      </c>
      <c r="AC53" t="str">
        <f t="shared" si="15"/>
        <v/>
      </c>
      <c r="AF53" t="s">
        <v>348</v>
      </c>
      <c r="AG53" s="124">
        <v>11</v>
      </c>
      <c r="AH53">
        <f t="shared" si="8"/>
        <v>11</v>
      </c>
      <c r="AI53" t="str">
        <f t="shared" si="9"/>
        <v/>
      </c>
    </row>
    <row r="54" spans="3:35" x14ac:dyDescent="0.25">
      <c r="C54" t="str">
        <f t="shared" si="10"/>
        <v>RES1062912-</v>
      </c>
      <c r="D54" t="s">
        <v>3641</v>
      </c>
      <c r="E54" t="s">
        <v>226</v>
      </c>
      <c r="F54" s="124">
        <v>4</v>
      </c>
      <c r="G54" t="str">
        <f t="shared" si="11"/>
        <v>N/A</v>
      </c>
      <c r="H54" t="str">
        <f t="shared" si="12"/>
        <v>-</v>
      </c>
      <c r="P54" t="str">
        <f t="shared" si="13"/>
        <v>RESearch rN/A</v>
      </c>
      <c r="Q54" t="s">
        <v>259</v>
      </c>
      <c r="R54" t="s">
        <v>255</v>
      </c>
      <c r="S54" s="124">
        <v>0</v>
      </c>
      <c r="T54" s="53" t="str">
        <f t="shared" si="4"/>
        <v>N/A</v>
      </c>
      <c r="U54" t="str">
        <f t="shared" si="5"/>
        <v>-</v>
      </c>
      <c r="X54" s="279"/>
      <c r="Z54" t="s">
        <v>3645</v>
      </c>
      <c r="AA54" s="124">
        <v>19.5</v>
      </c>
      <c r="AB54">
        <f t="shared" si="14"/>
        <v>19.5</v>
      </c>
      <c r="AC54" t="str">
        <f t="shared" si="15"/>
        <v/>
      </c>
      <c r="AF54" t="s">
        <v>3594</v>
      </c>
      <c r="AG54" s="124">
        <v>25</v>
      </c>
      <c r="AH54">
        <f t="shared" si="8"/>
        <v>25</v>
      </c>
      <c r="AI54" t="str">
        <f t="shared" si="9"/>
        <v/>
      </c>
    </row>
    <row r="55" spans="3:35" x14ac:dyDescent="0.25">
      <c r="C55" t="str">
        <f t="shared" si="10"/>
        <v>RES1063197-</v>
      </c>
      <c r="D55" t="s">
        <v>3645</v>
      </c>
      <c r="E55" t="s">
        <v>226</v>
      </c>
      <c r="F55" s="124">
        <v>19.5</v>
      </c>
      <c r="G55" t="str">
        <f t="shared" si="11"/>
        <v>N/A</v>
      </c>
      <c r="H55" t="str">
        <f t="shared" si="12"/>
        <v>-</v>
      </c>
      <c r="P55" t="str">
        <f t="shared" si="13"/>
        <v>RES1060389N/A</v>
      </c>
      <c r="Q55" t="s">
        <v>3581</v>
      </c>
      <c r="R55" t="s">
        <v>255</v>
      </c>
      <c r="S55" s="124">
        <v>0</v>
      </c>
      <c r="T55" s="53" t="str">
        <f t="shared" si="4"/>
        <v>N/A</v>
      </c>
      <c r="U55" t="str">
        <f t="shared" si="5"/>
        <v>-</v>
      </c>
      <c r="X55" s="279"/>
      <c r="Z55" t="s">
        <v>3650</v>
      </c>
      <c r="AA55" s="124">
        <v>5</v>
      </c>
      <c r="AB55">
        <f t="shared" si="14"/>
        <v>5</v>
      </c>
      <c r="AC55" t="str">
        <f t="shared" si="15"/>
        <v/>
      </c>
      <c r="AF55" t="s">
        <v>3595</v>
      </c>
      <c r="AG55" s="124">
        <v>13</v>
      </c>
      <c r="AH55">
        <f t="shared" si="8"/>
        <v>13</v>
      </c>
      <c r="AI55" t="str">
        <f t="shared" si="9"/>
        <v/>
      </c>
    </row>
    <row r="56" spans="3:35" x14ac:dyDescent="0.25">
      <c r="C56" t="str">
        <f t="shared" si="10"/>
        <v>RES1063425396393-14</v>
      </c>
      <c r="D56" t="s">
        <v>3650</v>
      </c>
      <c r="E56" t="s">
        <v>298</v>
      </c>
      <c r="F56" s="124">
        <v>5</v>
      </c>
      <c r="G56">
        <f t="shared" si="11"/>
        <v>0</v>
      </c>
      <c r="H56">
        <f t="shared" si="12"/>
        <v>5</v>
      </c>
      <c r="P56" t="str">
        <f t="shared" si="13"/>
        <v>RES1060389237420-10</v>
      </c>
      <c r="Q56" t="s">
        <v>3581</v>
      </c>
      <c r="R56" t="s">
        <v>3492</v>
      </c>
      <c r="S56" s="124">
        <v>28.5</v>
      </c>
      <c r="T56" s="53" t="str">
        <f t="shared" si="4"/>
        <v>N/A</v>
      </c>
      <c r="U56" t="str">
        <f t="shared" si="5"/>
        <v>-</v>
      </c>
      <c r="X56" s="279"/>
      <c r="Z56" t="s">
        <v>3671</v>
      </c>
      <c r="AA56" s="124">
        <v>3</v>
      </c>
      <c r="AB56">
        <f t="shared" si="14"/>
        <v>1.5</v>
      </c>
      <c r="AC56">
        <f t="shared" si="15"/>
        <v>1.5</v>
      </c>
      <c r="AF56" t="s">
        <v>3596</v>
      </c>
      <c r="AG56" s="124">
        <v>5</v>
      </c>
      <c r="AH56">
        <f t="shared" si="8"/>
        <v>5</v>
      </c>
      <c r="AI56" t="str">
        <f t="shared" si="9"/>
        <v/>
      </c>
    </row>
    <row r="57" spans="3:35" x14ac:dyDescent="0.25">
      <c r="C57" t="str">
        <f t="shared" si="10"/>
        <v>RES1063447-</v>
      </c>
      <c r="D57" t="s">
        <v>3671</v>
      </c>
      <c r="E57" t="s">
        <v>226</v>
      </c>
      <c r="F57" s="124">
        <v>3</v>
      </c>
      <c r="G57" t="str">
        <f t="shared" si="11"/>
        <v>N/A</v>
      </c>
      <c r="H57" t="str">
        <f t="shared" si="12"/>
        <v>-</v>
      </c>
      <c r="P57" t="str">
        <f t="shared" si="13"/>
        <v>RES1060398N/A</v>
      </c>
      <c r="Q57" t="s">
        <v>3582</v>
      </c>
      <c r="R57" t="s">
        <v>255</v>
      </c>
      <c r="S57" s="124">
        <v>0</v>
      </c>
      <c r="T57" s="53" t="str">
        <f t="shared" si="4"/>
        <v>N/A</v>
      </c>
      <c r="U57" t="str">
        <f t="shared" si="5"/>
        <v>-</v>
      </c>
      <c r="X57" s="279"/>
      <c r="Z57" t="s">
        <v>3654</v>
      </c>
      <c r="AA57" s="124">
        <v>4.5</v>
      </c>
      <c r="AB57">
        <f t="shared" si="14"/>
        <v>4.5</v>
      </c>
      <c r="AC57" t="str">
        <f t="shared" si="15"/>
        <v/>
      </c>
      <c r="AF57" t="s">
        <v>3597</v>
      </c>
      <c r="AG57" s="124">
        <v>5</v>
      </c>
      <c r="AH57">
        <f t="shared" si="8"/>
        <v>5</v>
      </c>
      <c r="AI57" t="str">
        <f t="shared" si="9"/>
        <v/>
      </c>
    </row>
    <row r="58" spans="3:35" x14ac:dyDescent="0.25">
      <c r="C58" t="str">
        <f t="shared" si="10"/>
        <v>RES1063463-</v>
      </c>
      <c r="D58" t="s">
        <v>3654</v>
      </c>
      <c r="E58" t="s">
        <v>226</v>
      </c>
      <c r="F58" s="124">
        <v>4.5</v>
      </c>
      <c r="G58" t="str">
        <f t="shared" si="11"/>
        <v>N/A</v>
      </c>
      <c r="H58" t="str">
        <f t="shared" si="12"/>
        <v>-</v>
      </c>
      <c r="P58" t="str">
        <f t="shared" si="13"/>
        <v>RES1060398215443-36</v>
      </c>
      <c r="Q58" t="s">
        <v>3582</v>
      </c>
      <c r="R58" t="s">
        <v>3499</v>
      </c>
      <c r="S58" s="124">
        <v>9</v>
      </c>
      <c r="T58" s="53" t="str">
        <f t="shared" si="4"/>
        <v>N/A</v>
      </c>
      <c r="U58" t="str">
        <f t="shared" si="5"/>
        <v>-</v>
      </c>
      <c r="X58" s="279"/>
      <c r="Z58" t="s">
        <v>3656</v>
      </c>
      <c r="AA58" s="124">
        <v>2.5</v>
      </c>
      <c r="AB58">
        <f t="shared" si="14"/>
        <v>2.5</v>
      </c>
      <c r="AC58" t="str">
        <f t="shared" si="15"/>
        <v/>
      </c>
      <c r="AF58" t="s">
        <v>3598</v>
      </c>
      <c r="AG58" s="124">
        <v>32.5</v>
      </c>
      <c r="AH58">
        <f t="shared" si="8"/>
        <v>30.5</v>
      </c>
      <c r="AI58">
        <f t="shared" si="9"/>
        <v>2</v>
      </c>
    </row>
    <row r="59" spans="3:35" x14ac:dyDescent="0.25">
      <c r="C59" t="str">
        <f t="shared" si="10"/>
        <v>RES1063581-</v>
      </c>
      <c r="D59" t="s">
        <v>3656</v>
      </c>
      <c r="E59" t="s">
        <v>226</v>
      </c>
      <c r="F59" s="124">
        <v>2.5</v>
      </c>
      <c r="G59" t="str">
        <f t="shared" si="11"/>
        <v>N/A</v>
      </c>
      <c r="H59" t="str">
        <f t="shared" si="12"/>
        <v>-</v>
      </c>
      <c r="P59" t="str">
        <f t="shared" si="13"/>
        <v>RES1060405N/A</v>
      </c>
      <c r="Q59" t="s">
        <v>3583</v>
      </c>
      <c r="R59" t="s">
        <v>255</v>
      </c>
      <c r="S59" s="124">
        <v>0</v>
      </c>
      <c r="T59" s="53" t="str">
        <f t="shared" si="4"/>
        <v>N/A</v>
      </c>
      <c r="U59" t="str">
        <f t="shared" si="5"/>
        <v>-</v>
      </c>
      <c r="X59" s="279"/>
      <c r="Z59" t="s">
        <v>3651</v>
      </c>
      <c r="AA59" s="124">
        <v>22.5</v>
      </c>
      <c r="AB59">
        <f t="shared" si="14"/>
        <v>22.5</v>
      </c>
      <c r="AC59" t="str">
        <f t="shared" si="15"/>
        <v/>
      </c>
      <c r="AF59" t="s">
        <v>3599</v>
      </c>
      <c r="AG59" s="124">
        <v>10</v>
      </c>
      <c r="AH59" t="str">
        <f t="shared" si="8"/>
        <v>-</v>
      </c>
      <c r="AI59" t="str">
        <f t="shared" si="9"/>
        <v>-</v>
      </c>
    </row>
    <row r="60" spans="3:35" x14ac:dyDescent="0.25">
      <c r="C60" t="str">
        <f t="shared" si="10"/>
        <v>RES1063621-</v>
      </c>
      <c r="D60" t="s">
        <v>3651</v>
      </c>
      <c r="E60" t="s">
        <v>226</v>
      </c>
      <c r="F60" s="124">
        <v>22.5</v>
      </c>
      <c r="G60" t="str">
        <f t="shared" si="11"/>
        <v>N/A</v>
      </c>
      <c r="H60" t="str">
        <f t="shared" si="12"/>
        <v>-</v>
      </c>
      <c r="P60" t="str">
        <f t="shared" si="13"/>
        <v>RES1060405304720-12</v>
      </c>
      <c r="Q60" t="s">
        <v>3583</v>
      </c>
      <c r="R60" t="s">
        <v>3498</v>
      </c>
      <c r="S60" s="124">
        <v>6</v>
      </c>
      <c r="T60" s="53">
        <f t="shared" si="4"/>
        <v>0</v>
      </c>
      <c r="U60">
        <f t="shared" si="5"/>
        <v>6</v>
      </c>
      <c r="X60" s="279"/>
      <c r="Z60" t="s">
        <v>3653</v>
      </c>
      <c r="AA60" s="124">
        <v>10</v>
      </c>
      <c r="AB60">
        <f t="shared" si="14"/>
        <v>10</v>
      </c>
      <c r="AC60" t="str">
        <f t="shared" si="15"/>
        <v/>
      </c>
      <c r="AF60" t="s">
        <v>3600</v>
      </c>
      <c r="AG60" s="124">
        <v>3</v>
      </c>
      <c r="AH60">
        <f t="shared" si="8"/>
        <v>3</v>
      </c>
      <c r="AI60" t="str">
        <f t="shared" si="9"/>
        <v/>
      </c>
    </row>
    <row r="61" spans="3:35" x14ac:dyDescent="0.25">
      <c r="C61" t="str">
        <f t="shared" si="10"/>
        <v>RES1063453199154-86</v>
      </c>
      <c r="D61" t="s">
        <v>3653</v>
      </c>
      <c r="E61" t="s">
        <v>3539</v>
      </c>
      <c r="F61" s="124">
        <v>10</v>
      </c>
      <c r="G61">
        <f t="shared" si="11"/>
        <v>0</v>
      </c>
      <c r="H61">
        <f t="shared" si="12"/>
        <v>10</v>
      </c>
      <c r="P61" t="str">
        <f t="shared" si="13"/>
        <v>RES1060191386686-24</v>
      </c>
      <c r="Q61" t="s">
        <v>3584</v>
      </c>
      <c r="R61" t="s">
        <v>260</v>
      </c>
      <c r="S61" s="124">
        <v>1.5</v>
      </c>
      <c r="T61" s="53" t="str">
        <f t="shared" si="4"/>
        <v>N/A</v>
      </c>
      <c r="U61" t="str">
        <f t="shared" si="5"/>
        <v>-</v>
      </c>
      <c r="X61" s="279"/>
      <c r="Z61" t="s">
        <v>3658</v>
      </c>
      <c r="AA61" s="124">
        <v>2.5</v>
      </c>
      <c r="AB61">
        <f t="shared" si="14"/>
        <v>2.5</v>
      </c>
      <c r="AC61" t="str">
        <f t="shared" si="15"/>
        <v/>
      </c>
      <c r="AF61" t="s">
        <v>3601</v>
      </c>
      <c r="AG61" s="124">
        <v>3</v>
      </c>
      <c r="AH61" t="str">
        <f t="shared" si="8"/>
        <v>-</v>
      </c>
      <c r="AI61" t="str">
        <f t="shared" si="9"/>
        <v>-</v>
      </c>
    </row>
    <row r="62" spans="3:35" x14ac:dyDescent="0.25">
      <c r="C62" t="str">
        <f t="shared" si="10"/>
        <v>RES1063723196841-62</v>
      </c>
      <c r="D62" t="s">
        <v>3658</v>
      </c>
      <c r="E62" t="s">
        <v>3541</v>
      </c>
      <c r="F62" s="124">
        <v>2.5</v>
      </c>
      <c r="G62">
        <f t="shared" si="11"/>
        <v>0</v>
      </c>
      <c r="H62">
        <f t="shared" si="12"/>
        <v>2.5</v>
      </c>
      <c r="P62" t="str">
        <f t="shared" si="13"/>
        <v>RES1060191N/A</v>
      </c>
      <c r="Q62" t="s">
        <v>3584</v>
      </c>
      <c r="R62" t="s">
        <v>255</v>
      </c>
      <c r="S62" s="124">
        <v>0</v>
      </c>
      <c r="T62" s="53" t="str">
        <f t="shared" si="4"/>
        <v>N/A</v>
      </c>
      <c r="U62" t="str">
        <f t="shared" si="5"/>
        <v>-</v>
      </c>
      <c r="X62" s="279"/>
      <c r="Z62" t="s">
        <v>3660</v>
      </c>
      <c r="AA62" s="124">
        <v>17</v>
      </c>
      <c r="AB62">
        <f t="shared" si="14"/>
        <v>18</v>
      </c>
      <c r="AC62">
        <f t="shared" si="15"/>
        <v>-1</v>
      </c>
      <c r="AF62" t="s">
        <v>3602</v>
      </c>
      <c r="AG62" s="124">
        <v>0</v>
      </c>
      <c r="AH62" t="str">
        <f t="shared" si="8"/>
        <v>-</v>
      </c>
      <c r="AI62" t="str">
        <f t="shared" si="9"/>
        <v>-</v>
      </c>
    </row>
    <row r="63" spans="3:35" x14ac:dyDescent="0.25">
      <c r="C63" t="str">
        <f t="shared" si="10"/>
        <v>RES1064073-</v>
      </c>
      <c r="D63" t="s">
        <v>3660</v>
      </c>
      <c r="E63" t="s">
        <v>226</v>
      </c>
      <c r="F63" s="124">
        <v>17</v>
      </c>
      <c r="G63" t="str">
        <f t="shared" si="11"/>
        <v>N/A</v>
      </c>
      <c r="H63" t="str">
        <f t="shared" si="12"/>
        <v>-</v>
      </c>
      <c r="P63" t="str">
        <f t="shared" si="13"/>
        <v>RES1060077N/A</v>
      </c>
      <c r="Q63" t="s">
        <v>3585</v>
      </c>
      <c r="R63" t="s">
        <v>255</v>
      </c>
      <c r="S63" s="124">
        <v>0</v>
      </c>
      <c r="T63" s="53" t="str">
        <f t="shared" si="4"/>
        <v>N/A</v>
      </c>
      <c r="U63" t="str">
        <f t="shared" si="5"/>
        <v>-</v>
      </c>
      <c r="X63" s="279"/>
      <c r="Z63" t="s">
        <v>3663</v>
      </c>
      <c r="AA63" s="124">
        <v>1.5</v>
      </c>
      <c r="AB63">
        <f t="shared" si="14"/>
        <v>3.75</v>
      </c>
      <c r="AC63">
        <f t="shared" si="15"/>
        <v>-2.25</v>
      </c>
      <c r="AF63" t="s">
        <v>3603</v>
      </c>
      <c r="AG63" s="124">
        <v>1.5</v>
      </c>
      <c r="AH63" t="str">
        <f t="shared" si="8"/>
        <v>-</v>
      </c>
      <c r="AI63" t="str">
        <f t="shared" si="9"/>
        <v>-</v>
      </c>
    </row>
    <row r="64" spans="3:35" x14ac:dyDescent="0.25">
      <c r="C64" t="str">
        <f t="shared" si="10"/>
        <v>RES1064441-</v>
      </c>
      <c r="D64" t="s">
        <v>3663</v>
      </c>
      <c r="E64" t="s">
        <v>226</v>
      </c>
      <c r="F64" s="124">
        <v>1.5</v>
      </c>
      <c r="G64" t="str">
        <f t="shared" si="11"/>
        <v>N/A</v>
      </c>
      <c r="H64" t="str">
        <f t="shared" si="12"/>
        <v>-</v>
      </c>
      <c r="P64" t="str">
        <f t="shared" si="13"/>
        <v>RES1060077192981-81</v>
      </c>
      <c r="Q64" t="s">
        <v>3585</v>
      </c>
      <c r="R64" t="s">
        <v>3490</v>
      </c>
      <c r="S64" s="124">
        <v>7</v>
      </c>
      <c r="T64" s="53" t="str">
        <f t="shared" si="4"/>
        <v>N/A</v>
      </c>
      <c r="U64" t="str">
        <f t="shared" si="5"/>
        <v>-</v>
      </c>
      <c r="X64" s="279"/>
      <c r="Z64" t="s">
        <v>3819</v>
      </c>
      <c r="AA64" s="124">
        <v>5</v>
      </c>
      <c r="AB64" t="str">
        <f t="shared" si="14"/>
        <v>-</v>
      </c>
      <c r="AC64" t="str">
        <f t="shared" si="15"/>
        <v>-</v>
      </c>
      <c r="AF64" t="s">
        <v>2141</v>
      </c>
      <c r="AG64" s="124">
        <v>0</v>
      </c>
      <c r="AH64">
        <f t="shared" si="8"/>
        <v>9</v>
      </c>
      <c r="AI64">
        <f t="shared" si="9"/>
        <v>-9</v>
      </c>
    </row>
    <row r="65" spans="3:35" x14ac:dyDescent="0.25">
      <c r="C65" t="str">
        <f t="shared" si="10"/>
        <v>RES1064505 106420-20</v>
      </c>
      <c r="D65" t="s">
        <v>3819</v>
      </c>
      <c r="E65" t="s">
        <v>384</v>
      </c>
      <c r="F65" s="124">
        <v>5</v>
      </c>
      <c r="G65" t="str">
        <f t="shared" si="11"/>
        <v>N/A</v>
      </c>
      <c r="H65" t="str">
        <f t="shared" si="12"/>
        <v>-</v>
      </c>
      <c r="P65" t="str">
        <f t="shared" si="13"/>
        <v>RES1060302343212-34</v>
      </c>
      <c r="Q65" t="s">
        <v>3586</v>
      </c>
      <c r="R65" t="s">
        <v>381</v>
      </c>
      <c r="S65" s="124">
        <v>3</v>
      </c>
      <c r="T65" s="53" t="str">
        <f t="shared" si="4"/>
        <v>N/A</v>
      </c>
      <c r="U65" t="str">
        <f t="shared" si="5"/>
        <v>-</v>
      </c>
      <c r="X65" s="279"/>
      <c r="Z65" t="s">
        <v>3676</v>
      </c>
      <c r="AA65" s="124">
        <v>7</v>
      </c>
      <c r="AB65">
        <f t="shared" si="14"/>
        <v>7</v>
      </c>
      <c r="AC65" t="str">
        <f t="shared" si="15"/>
        <v/>
      </c>
      <c r="AF65" t="s">
        <v>3604</v>
      </c>
      <c r="AG65" s="124">
        <v>6</v>
      </c>
      <c r="AH65">
        <f t="shared" si="8"/>
        <v>6</v>
      </c>
      <c r="AI65" t="str">
        <f t="shared" si="9"/>
        <v/>
      </c>
    </row>
    <row r="66" spans="3:35" x14ac:dyDescent="0.25">
      <c r="C66" t="str">
        <f t="shared" si="10"/>
        <v>RES1065037-</v>
      </c>
      <c r="D66" t="s">
        <v>3676</v>
      </c>
      <c r="E66" t="s">
        <v>226</v>
      </c>
      <c r="F66" s="124">
        <v>7</v>
      </c>
      <c r="G66" t="str">
        <f t="shared" si="11"/>
        <v>N/A</v>
      </c>
      <c r="H66" t="str">
        <f t="shared" si="12"/>
        <v>-</v>
      </c>
      <c r="P66" t="str">
        <f t="shared" si="13"/>
        <v>RES1058356N/A</v>
      </c>
      <c r="Q66" t="s">
        <v>601</v>
      </c>
      <c r="R66" t="s">
        <v>255</v>
      </c>
      <c r="S66" s="124">
        <v>0</v>
      </c>
      <c r="T66" s="53" t="str">
        <f t="shared" si="4"/>
        <v>N/A</v>
      </c>
      <c r="U66" t="str">
        <f t="shared" si="5"/>
        <v>-</v>
      </c>
      <c r="X66" s="279"/>
      <c r="Z66" t="s">
        <v>3677</v>
      </c>
      <c r="AA66" s="124">
        <v>4</v>
      </c>
      <c r="AB66">
        <f t="shared" si="14"/>
        <v>4</v>
      </c>
      <c r="AC66" t="str">
        <f t="shared" si="15"/>
        <v/>
      </c>
      <c r="AF66" t="s">
        <v>3605</v>
      </c>
      <c r="AG66" s="124">
        <v>0</v>
      </c>
      <c r="AH66" t="str">
        <f t="shared" si="8"/>
        <v>-</v>
      </c>
      <c r="AI66" t="str">
        <f t="shared" si="9"/>
        <v>-</v>
      </c>
    </row>
    <row r="67" spans="3:35" x14ac:dyDescent="0.25">
      <c r="C67" t="str">
        <f t="shared" si="10"/>
        <v>RES1065046-</v>
      </c>
      <c r="D67" t="s">
        <v>3677</v>
      </c>
      <c r="E67" t="s">
        <v>226</v>
      </c>
      <c r="F67" s="124">
        <v>4</v>
      </c>
      <c r="G67" t="str">
        <f t="shared" si="11"/>
        <v>N/A</v>
      </c>
      <c r="H67" t="str">
        <f t="shared" si="12"/>
        <v>-</v>
      </c>
      <c r="P67" t="str">
        <f t="shared" si="13"/>
        <v>RES1058356240883-51</v>
      </c>
      <c r="Q67" t="s">
        <v>601</v>
      </c>
      <c r="R67" t="s">
        <v>603</v>
      </c>
      <c r="S67" s="124">
        <v>11.5</v>
      </c>
      <c r="T67" s="53">
        <f t="shared" si="4"/>
        <v>7</v>
      </c>
      <c r="U67">
        <f t="shared" si="5"/>
        <v>4.5</v>
      </c>
      <c r="X67" s="279"/>
      <c r="Z67" t="s">
        <v>3672</v>
      </c>
      <c r="AA67" s="124">
        <v>31.5</v>
      </c>
      <c r="AB67">
        <f t="shared" si="14"/>
        <v>31.5</v>
      </c>
      <c r="AC67" t="str">
        <f t="shared" si="15"/>
        <v/>
      </c>
      <c r="AF67" t="s">
        <v>3606</v>
      </c>
      <c r="AG67" s="124">
        <v>7.5</v>
      </c>
      <c r="AH67" t="str">
        <f t="shared" si="8"/>
        <v>-</v>
      </c>
      <c r="AI67" t="str">
        <f t="shared" si="9"/>
        <v>-</v>
      </c>
    </row>
    <row r="68" spans="3:35" x14ac:dyDescent="0.25">
      <c r="C68" t="str">
        <f t="shared" si="10"/>
        <v>RES1065106280347-25</v>
      </c>
      <c r="D68" t="s">
        <v>3672</v>
      </c>
      <c r="E68" t="s">
        <v>3526</v>
      </c>
      <c r="F68" s="124">
        <v>31.5</v>
      </c>
      <c r="G68">
        <f t="shared" si="11"/>
        <v>0</v>
      </c>
      <c r="H68">
        <f t="shared" si="12"/>
        <v>31.5</v>
      </c>
      <c r="P68" t="str">
        <f t="shared" si="13"/>
        <v>RES1060232N/A</v>
      </c>
      <c r="Q68" t="s">
        <v>3587</v>
      </c>
      <c r="R68" t="s">
        <v>255</v>
      </c>
      <c r="S68" s="124">
        <v>0</v>
      </c>
      <c r="T68" s="53" t="str">
        <f t="shared" si="4"/>
        <v>N/A</v>
      </c>
      <c r="U68" t="str">
        <f t="shared" si="5"/>
        <v>-</v>
      </c>
      <c r="X68" s="279"/>
      <c r="Z68" t="s">
        <v>3681</v>
      </c>
      <c r="AA68" s="124">
        <v>3</v>
      </c>
      <c r="AB68">
        <f t="shared" si="14"/>
        <v>3</v>
      </c>
      <c r="AC68" t="str">
        <f t="shared" si="15"/>
        <v/>
      </c>
      <c r="AF68" t="s">
        <v>3607</v>
      </c>
      <c r="AG68" s="124">
        <v>0</v>
      </c>
      <c r="AH68" t="str">
        <f t="shared" si="8"/>
        <v>-</v>
      </c>
      <c r="AI68" t="str">
        <f t="shared" si="9"/>
        <v>-</v>
      </c>
    </row>
    <row r="69" spans="3:35" x14ac:dyDescent="0.25">
      <c r="C69" t="str">
        <f t="shared" si="10"/>
        <v>RES1065391268532-60</v>
      </c>
      <c r="D69" t="s">
        <v>3681</v>
      </c>
      <c r="E69" t="s">
        <v>313</v>
      </c>
      <c r="F69" s="124">
        <v>3</v>
      </c>
      <c r="G69" t="str">
        <f t="shared" si="11"/>
        <v>N/A</v>
      </c>
      <c r="H69" t="str">
        <f t="shared" si="12"/>
        <v>-</v>
      </c>
      <c r="P69" t="str">
        <f t="shared" si="13"/>
        <v>RES1060232125680-47</v>
      </c>
      <c r="Q69" t="s">
        <v>3587</v>
      </c>
      <c r="R69" t="s">
        <v>3491</v>
      </c>
      <c r="S69" s="124">
        <v>8</v>
      </c>
      <c r="T69" s="53" t="str">
        <f t="shared" si="4"/>
        <v>N/A</v>
      </c>
      <c r="U69" t="str">
        <f t="shared" si="5"/>
        <v>-</v>
      </c>
      <c r="X69" s="279"/>
      <c r="Z69" t="s">
        <v>3683</v>
      </c>
      <c r="AA69" s="124">
        <v>2</v>
      </c>
      <c r="AB69">
        <f t="shared" si="14"/>
        <v>2</v>
      </c>
      <c r="AC69" t="str">
        <f t="shared" si="15"/>
        <v/>
      </c>
      <c r="AF69" t="s">
        <v>3608</v>
      </c>
      <c r="AG69" s="124">
        <v>13</v>
      </c>
      <c r="AH69" t="str">
        <f t="shared" si="8"/>
        <v>-</v>
      </c>
      <c r="AI69" t="str">
        <f t="shared" si="9"/>
        <v>-</v>
      </c>
    </row>
    <row r="70" spans="3:35" x14ac:dyDescent="0.25">
      <c r="C70" t="str">
        <f t="shared" si="10"/>
        <v>RES1065637227760-67</v>
      </c>
      <c r="D70" t="s">
        <v>3683</v>
      </c>
      <c r="E70" t="s">
        <v>3548</v>
      </c>
      <c r="F70" s="124">
        <v>2</v>
      </c>
      <c r="G70">
        <f t="shared" si="11"/>
        <v>0</v>
      </c>
      <c r="H70">
        <f t="shared" si="12"/>
        <v>2</v>
      </c>
      <c r="P70" t="str">
        <f t="shared" si="13"/>
        <v>RES1060067N/A</v>
      </c>
      <c r="Q70" t="s">
        <v>3588</v>
      </c>
      <c r="R70" t="s">
        <v>255</v>
      </c>
      <c r="S70" s="124">
        <v>0</v>
      </c>
      <c r="T70" s="53" t="str">
        <f t="shared" si="4"/>
        <v>N/A</v>
      </c>
      <c r="U70" t="str">
        <f t="shared" si="5"/>
        <v>-</v>
      </c>
      <c r="X70" s="279"/>
      <c r="Z70" t="s">
        <v>3687</v>
      </c>
      <c r="AA70" s="124">
        <v>3</v>
      </c>
      <c r="AB70">
        <f t="shared" si="14"/>
        <v>3</v>
      </c>
      <c r="AC70" t="str">
        <f t="shared" si="15"/>
        <v/>
      </c>
      <c r="AF70" t="s">
        <v>3609</v>
      </c>
      <c r="AG70" s="124">
        <v>4.5</v>
      </c>
      <c r="AH70" t="str">
        <f t="shared" si="8"/>
        <v>-</v>
      </c>
      <c r="AI70" t="str">
        <f t="shared" si="9"/>
        <v>-</v>
      </c>
    </row>
    <row r="71" spans="3:35" x14ac:dyDescent="0.25">
      <c r="C71" t="str">
        <f t="shared" ref="C71:C102" si="16">D71&amp;E71</f>
        <v>RES1065851166180-26</v>
      </c>
      <c r="D71" t="s">
        <v>3687</v>
      </c>
      <c r="E71" t="s">
        <v>3544</v>
      </c>
      <c r="F71" s="124">
        <v>3</v>
      </c>
      <c r="G71">
        <f t="shared" ref="G71:G102" si="17">IFERROR(IF(F71=H71,0,F71-H71),"N/A")</f>
        <v>0</v>
      </c>
      <c r="H71">
        <f t="shared" ref="H71:H102" si="18">IFERROR(INDEX($S:$S,MATCH(C71,$P:$P,0)),"-")</f>
        <v>3</v>
      </c>
      <c r="P71" t="str">
        <f t="shared" ref="P71:P102" si="19">Q71&amp;R71</f>
        <v>RES1060067192981-81</v>
      </c>
      <c r="Q71" t="s">
        <v>3588</v>
      </c>
      <c r="R71" t="s">
        <v>3490</v>
      </c>
      <c r="S71" s="124">
        <v>0</v>
      </c>
      <c r="T71" s="53" t="str">
        <f t="shared" ref="T71:T134" si="20">IFERROR(IF(S71=U71,0,S71-U71),"N/A")</f>
        <v>N/A</v>
      </c>
      <c r="U71" t="str">
        <f t="shared" ref="U71:U134" si="21">IFERROR(INDEX($F:$F,MATCH(P71,$C:$C,0)),"-")</f>
        <v>-</v>
      </c>
      <c r="X71" s="279"/>
      <c r="Z71" t="s">
        <v>3688</v>
      </c>
      <c r="AA71" s="124">
        <v>4</v>
      </c>
      <c r="AB71">
        <f t="shared" ref="AB71:AB102" si="22">IFERROR(INDEX(AG:AG,MATCH(Z71,AF:AF,0)),"-")</f>
        <v>4</v>
      </c>
      <c r="AC71" t="str">
        <f t="shared" ref="AC71:AC102" si="23">IFERROR(IF(AB71=AA71,"",AA71-AB71),"-")</f>
        <v/>
      </c>
      <c r="AF71" t="s">
        <v>3610</v>
      </c>
      <c r="AG71" s="124">
        <v>0</v>
      </c>
      <c r="AH71" t="str">
        <f t="shared" ref="AH71:AH134" si="24">IFERROR(INDEX(AA:AA,MATCH(AF71,Z:Z,0)),"-")</f>
        <v>-</v>
      </c>
      <c r="AI71" t="str">
        <f t="shared" ref="AI71:AI134" si="25">IFERROR(IF(AH71=AG71,"",AG71-AH71),"-")</f>
        <v>-</v>
      </c>
    </row>
    <row r="72" spans="3:35" x14ac:dyDescent="0.25">
      <c r="C72" t="str">
        <f t="shared" si="16"/>
        <v>RES1065996240883-51</v>
      </c>
      <c r="D72" t="s">
        <v>3688</v>
      </c>
      <c r="E72" t="s">
        <v>603</v>
      </c>
      <c r="F72" s="124">
        <v>4</v>
      </c>
      <c r="G72">
        <f t="shared" si="17"/>
        <v>0</v>
      </c>
      <c r="H72">
        <f t="shared" si="18"/>
        <v>4</v>
      </c>
      <c r="P72" t="str">
        <f t="shared" si="19"/>
        <v>RES1058583N/A</v>
      </c>
      <c r="Q72" t="s">
        <v>3589</v>
      </c>
      <c r="R72" t="s">
        <v>255</v>
      </c>
      <c r="S72" s="124">
        <v>0</v>
      </c>
      <c r="T72" s="53" t="str">
        <f t="shared" si="20"/>
        <v>N/A</v>
      </c>
      <c r="U72" t="str">
        <f t="shared" si="21"/>
        <v>-</v>
      </c>
      <c r="X72" s="279"/>
      <c r="Z72" t="s">
        <v>3691</v>
      </c>
      <c r="AA72" s="124">
        <v>31</v>
      </c>
      <c r="AB72">
        <f t="shared" si="22"/>
        <v>20</v>
      </c>
      <c r="AC72">
        <f t="shared" si="23"/>
        <v>11</v>
      </c>
      <c r="AF72" t="s">
        <v>3611</v>
      </c>
      <c r="AG72" s="124">
        <v>4</v>
      </c>
      <c r="AH72" t="str">
        <f t="shared" si="24"/>
        <v>-</v>
      </c>
      <c r="AI72" t="str">
        <f t="shared" si="25"/>
        <v>-</v>
      </c>
    </row>
    <row r="73" spans="3:35" x14ac:dyDescent="0.25">
      <c r="C73" t="str">
        <f t="shared" si="16"/>
        <v>RES1066117176460-25</v>
      </c>
      <c r="D73" t="s">
        <v>3691</v>
      </c>
      <c r="E73" t="s">
        <v>3547</v>
      </c>
      <c r="F73" s="124">
        <v>31</v>
      </c>
      <c r="G73">
        <f t="shared" si="17"/>
        <v>11</v>
      </c>
      <c r="H73">
        <f t="shared" si="18"/>
        <v>20</v>
      </c>
      <c r="P73" t="str">
        <f t="shared" si="19"/>
        <v>RES1059879N/A</v>
      </c>
      <c r="Q73" t="s">
        <v>3590</v>
      </c>
      <c r="R73" t="s">
        <v>255</v>
      </c>
      <c r="S73" s="124">
        <v>0</v>
      </c>
      <c r="T73" s="53" t="str">
        <f t="shared" si="20"/>
        <v>N/A</v>
      </c>
      <c r="U73" t="str">
        <f t="shared" si="21"/>
        <v>-</v>
      </c>
      <c r="X73" s="279"/>
      <c r="Z73" t="s">
        <v>3983</v>
      </c>
      <c r="AA73" s="124">
        <v>1</v>
      </c>
      <c r="AB73" t="str">
        <f t="shared" si="22"/>
        <v>-</v>
      </c>
      <c r="AC73" t="str">
        <f t="shared" si="23"/>
        <v>-</v>
      </c>
      <c r="AF73" t="s">
        <v>3612</v>
      </c>
      <c r="AG73" s="124">
        <v>1</v>
      </c>
      <c r="AH73" t="str">
        <f t="shared" si="24"/>
        <v>-</v>
      </c>
      <c r="AI73" t="str">
        <f t="shared" si="25"/>
        <v>-</v>
      </c>
    </row>
    <row r="74" spans="3:35" x14ac:dyDescent="0.25">
      <c r="C74" t="str">
        <f t="shared" si="16"/>
        <v>RES1073366 -</v>
      </c>
      <c r="D74" t="s">
        <v>3983</v>
      </c>
      <c r="E74" t="s">
        <v>226</v>
      </c>
      <c r="F74" s="124">
        <v>1</v>
      </c>
      <c r="G74" t="str">
        <f t="shared" si="17"/>
        <v>N/A</v>
      </c>
      <c r="H74" t="str">
        <f t="shared" si="18"/>
        <v>-</v>
      </c>
      <c r="P74" t="str">
        <f t="shared" si="19"/>
        <v>RES1059879317298-76</v>
      </c>
      <c r="Q74" t="s">
        <v>3590</v>
      </c>
      <c r="R74" t="s">
        <v>3505</v>
      </c>
      <c r="S74" s="124">
        <v>21.5</v>
      </c>
      <c r="T74" s="53" t="str">
        <f t="shared" si="20"/>
        <v>N/A</v>
      </c>
      <c r="U74" t="str">
        <f t="shared" si="21"/>
        <v>-</v>
      </c>
      <c r="X74" s="279"/>
      <c r="Z74" t="s">
        <v>3985</v>
      </c>
      <c r="AA74" s="124">
        <v>3</v>
      </c>
      <c r="AB74" t="str">
        <f t="shared" si="22"/>
        <v>-</v>
      </c>
      <c r="AC74" t="str">
        <f t="shared" si="23"/>
        <v>-</v>
      </c>
      <c r="AF74" t="s">
        <v>3613</v>
      </c>
      <c r="AG74" s="124">
        <v>11</v>
      </c>
      <c r="AH74" t="str">
        <f t="shared" si="24"/>
        <v>-</v>
      </c>
      <c r="AI74" t="str">
        <f t="shared" si="25"/>
        <v>-</v>
      </c>
    </row>
    <row r="75" spans="3:35" x14ac:dyDescent="0.25">
      <c r="C75" t="str">
        <f t="shared" si="16"/>
        <v>RES1064080107980-28</v>
      </c>
      <c r="D75" t="s">
        <v>3985</v>
      </c>
      <c r="E75" t="s">
        <v>297</v>
      </c>
      <c r="F75" s="124">
        <v>3</v>
      </c>
      <c r="G75" t="str">
        <f t="shared" si="17"/>
        <v>N/A</v>
      </c>
      <c r="H75" t="str">
        <f t="shared" si="18"/>
        <v>-</v>
      </c>
      <c r="P75" t="str">
        <f t="shared" si="19"/>
        <v>RES1059416N/A</v>
      </c>
      <c r="Q75" t="s">
        <v>609</v>
      </c>
      <c r="R75" t="s">
        <v>255</v>
      </c>
      <c r="S75" s="124">
        <v>0</v>
      </c>
      <c r="T75" s="53" t="str">
        <f t="shared" si="20"/>
        <v>N/A</v>
      </c>
      <c r="U75" t="str">
        <f t="shared" si="21"/>
        <v>-</v>
      </c>
      <c r="X75" s="279"/>
      <c r="Z75" t="s">
        <v>3678</v>
      </c>
      <c r="AA75" s="124">
        <v>2.5</v>
      </c>
      <c r="AB75">
        <f t="shared" si="22"/>
        <v>2.5</v>
      </c>
      <c r="AC75" t="str">
        <f t="shared" si="23"/>
        <v/>
      </c>
      <c r="AF75" t="s">
        <v>3614</v>
      </c>
      <c r="AG75" s="124">
        <v>6.5</v>
      </c>
      <c r="AH75">
        <f t="shared" si="24"/>
        <v>6.5</v>
      </c>
      <c r="AI75" t="str">
        <f t="shared" si="25"/>
        <v/>
      </c>
    </row>
    <row r="76" spans="3:35" x14ac:dyDescent="0.25">
      <c r="C76" t="str">
        <f t="shared" si="16"/>
        <v>RES1065056-</v>
      </c>
      <c r="D76" t="s">
        <v>3678</v>
      </c>
      <c r="E76" t="s">
        <v>226</v>
      </c>
      <c r="F76" s="124">
        <v>2.5</v>
      </c>
      <c r="G76" t="str">
        <f t="shared" si="17"/>
        <v>N/A</v>
      </c>
      <c r="H76" t="str">
        <f t="shared" si="18"/>
        <v>-</v>
      </c>
      <c r="P76" t="str">
        <f t="shared" si="19"/>
        <v>RES1059844N/A</v>
      </c>
      <c r="Q76" t="s">
        <v>605</v>
      </c>
      <c r="R76" t="s">
        <v>255</v>
      </c>
      <c r="S76" s="124">
        <v>0</v>
      </c>
      <c r="T76" s="53" t="str">
        <f t="shared" si="20"/>
        <v>N/A</v>
      </c>
      <c r="U76" t="str">
        <f t="shared" si="21"/>
        <v>-</v>
      </c>
      <c r="X76" s="279"/>
      <c r="Z76" t="s">
        <v>3682</v>
      </c>
      <c r="AA76" s="124">
        <v>28.5</v>
      </c>
      <c r="AB76">
        <f t="shared" si="22"/>
        <v>36.5</v>
      </c>
      <c r="AC76">
        <f t="shared" si="23"/>
        <v>-8</v>
      </c>
      <c r="AF76" t="s">
        <v>3615</v>
      </c>
      <c r="AG76" s="124">
        <v>4.5</v>
      </c>
      <c r="AH76" t="str">
        <f t="shared" si="24"/>
        <v>-</v>
      </c>
      <c r="AI76" t="str">
        <f t="shared" si="25"/>
        <v>-</v>
      </c>
    </row>
    <row r="77" spans="3:35" x14ac:dyDescent="0.25">
      <c r="C77" t="str">
        <f t="shared" si="16"/>
        <v>RES1065389-</v>
      </c>
      <c r="D77" t="s">
        <v>3682</v>
      </c>
      <c r="E77" t="s">
        <v>226</v>
      </c>
      <c r="F77" s="124">
        <v>28.5</v>
      </c>
      <c r="G77" t="str">
        <f t="shared" si="17"/>
        <v>N/A</v>
      </c>
      <c r="H77" t="str">
        <f t="shared" si="18"/>
        <v>-</v>
      </c>
      <c r="P77" t="str">
        <f t="shared" si="19"/>
        <v>RES1060731N/A</v>
      </c>
      <c r="Q77" t="s">
        <v>3591</v>
      </c>
      <c r="R77" t="s">
        <v>255</v>
      </c>
      <c r="S77" s="124">
        <v>0</v>
      </c>
      <c r="T77" s="53" t="str">
        <f t="shared" si="20"/>
        <v>N/A</v>
      </c>
      <c r="U77" t="str">
        <f t="shared" si="21"/>
        <v>-</v>
      </c>
      <c r="X77" s="279"/>
      <c r="Z77" t="s">
        <v>3922</v>
      </c>
      <c r="AA77" s="124">
        <v>7</v>
      </c>
      <c r="AB77" t="str">
        <f t="shared" si="22"/>
        <v>-</v>
      </c>
      <c r="AC77" t="str">
        <f t="shared" si="23"/>
        <v>-</v>
      </c>
      <c r="AF77" t="s">
        <v>3616</v>
      </c>
      <c r="AG77" s="124">
        <v>0</v>
      </c>
      <c r="AH77" t="str">
        <f t="shared" si="24"/>
        <v>-</v>
      </c>
      <c r="AI77" t="str">
        <f t="shared" si="25"/>
        <v>-</v>
      </c>
    </row>
    <row r="78" spans="3:35" x14ac:dyDescent="0.25">
      <c r="C78" t="str">
        <f t="shared" si="16"/>
        <v>RES1066257261489-15</v>
      </c>
      <c r="D78" t="s">
        <v>3922</v>
      </c>
      <c r="E78" t="s">
        <v>3540</v>
      </c>
      <c r="F78" s="124">
        <v>7</v>
      </c>
      <c r="G78" t="str">
        <f t="shared" si="17"/>
        <v>N/A</v>
      </c>
      <c r="H78" t="str">
        <f t="shared" si="18"/>
        <v>-</v>
      </c>
      <c r="P78" t="str">
        <f t="shared" si="19"/>
        <v>RES1060731240883-51</v>
      </c>
      <c r="Q78" t="s">
        <v>3591</v>
      </c>
      <c r="R78" t="s">
        <v>603</v>
      </c>
      <c r="S78" s="124">
        <v>6.5</v>
      </c>
      <c r="T78" s="53">
        <f t="shared" si="20"/>
        <v>0</v>
      </c>
      <c r="U78">
        <f t="shared" si="21"/>
        <v>6.5</v>
      </c>
      <c r="X78" s="279"/>
      <c r="Z78" t="s">
        <v>3633</v>
      </c>
      <c r="AA78" s="124">
        <v>1</v>
      </c>
      <c r="AB78">
        <f t="shared" si="22"/>
        <v>0</v>
      </c>
      <c r="AC78">
        <f t="shared" si="23"/>
        <v>1</v>
      </c>
      <c r="AF78" t="s">
        <v>3617</v>
      </c>
      <c r="AG78" s="124">
        <v>56</v>
      </c>
      <c r="AH78">
        <f t="shared" si="24"/>
        <v>29</v>
      </c>
      <c r="AI78">
        <f t="shared" si="25"/>
        <v>27</v>
      </c>
    </row>
    <row r="79" spans="3:35" x14ac:dyDescent="0.25">
      <c r="C79" t="str">
        <f t="shared" si="16"/>
        <v>RES106251515992-53</v>
      </c>
      <c r="D79" t="s">
        <v>3633</v>
      </c>
      <c r="E79" t="s">
        <v>3927</v>
      </c>
      <c r="F79" s="124">
        <v>1</v>
      </c>
      <c r="G79" t="str">
        <f t="shared" si="17"/>
        <v>N/A</v>
      </c>
      <c r="H79" t="str">
        <f t="shared" si="18"/>
        <v>-</v>
      </c>
      <c r="P79" t="str">
        <f t="shared" si="19"/>
        <v>RES1058155N/A</v>
      </c>
      <c r="Q79" t="s">
        <v>607</v>
      </c>
      <c r="R79" t="s">
        <v>255</v>
      </c>
      <c r="S79" s="124">
        <v>0</v>
      </c>
      <c r="T79" s="53" t="str">
        <f t="shared" si="20"/>
        <v>N/A</v>
      </c>
      <c r="U79" t="str">
        <f t="shared" si="21"/>
        <v>-</v>
      </c>
      <c r="X79" s="279"/>
      <c r="Z79" t="s">
        <v>3689</v>
      </c>
      <c r="AA79" s="124">
        <v>5.5</v>
      </c>
      <c r="AB79">
        <f t="shared" si="22"/>
        <v>5.5</v>
      </c>
      <c r="AC79" t="str">
        <f t="shared" si="23"/>
        <v/>
      </c>
      <c r="AF79" t="s">
        <v>3618</v>
      </c>
      <c r="AG79" s="124">
        <v>0</v>
      </c>
      <c r="AH79" t="str">
        <f t="shared" si="24"/>
        <v>-</v>
      </c>
      <c r="AI79" t="str">
        <f t="shared" si="25"/>
        <v>-</v>
      </c>
    </row>
    <row r="80" spans="3:35" x14ac:dyDescent="0.25">
      <c r="C80" t="str">
        <f t="shared" si="16"/>
        <v>RES1065499217280-32</v>
      </c>
      <c r="D80" t="s">
        <v>3689</v>
      </c>
      <c r="E80" t="s">
        <v>264</v>
      </c>
      <c r="F80" s="124">
        <v>5.5</v>
      </c>
      <c r="G80">
        <f t="shared" si="17"/>
        <v>0</v>
      </c>
      <c r="H80">
        <f t="shared" si="18"/>
        <v>5.5</v>
      </c>
      <c r="P80" t="str">
        <f t="shared" si="19"/>
        <v>RES1058155201660-75</v>
      </c>
      <c r="Q80" t="s">
        <v>607</v>
      </c>
      <c r="R80" t="s">
        <v>608</v>
      </c>
      <c r="S80" s="124">
        <v>50.5</v>
      </c>
      <c r="T80" s="53">
        <f t="shared" si="20"/>
        <v>0</v>
      </c>
      <c r="U80">
        <f t="shared" si="21"/>
        <v>50.5</v>
      </c>
      <c r="X80" s="279"/>
      <c r="Z80" t="s">
        <v>3693</v>
      </c>
      <c r="AA80" s="124">
        <v>12</v>
      </c>
      <c r="AB80">
        <f t="shared" si="22"/>
        <v>12</v>
      </c>
      <c r="AC80" t="str">
        <f t="shared" si="23"/>
        <v/>
      </c>
      <c r="AF80" t="s">
        <v>3619</v>
      </c>
      <c r="AG80" s="124">
        <v>2</v>
      </c>
      <c r="AH80" t="str">
        <f t="shared" si="24"/>
        <v>-</v>
      </c>
      <c r="AI80" t="str">
        <f t="shared" si="25"/>
        <v>-</v>
      </c>
    </row>
    <row r="81" spans="3:35" x14ac:dyDescent="0.25">
      <c r="C81" t="str">
        <f t="shared" si="16"/>
        <v>RES1066306-</v>
      </c>
      <c r="D81" t="s">
        <v>3693</v>
      </c>
      <c r="E81" t="s">
        <v>226</v>
      </c>
      <c r="F81" s="124">
        <v>12</v>
      </c>
      <c r="G81" t="str">
        <f t="shared" si="17"/>
        <v>N/A</v>
      </c>
      <c r="H81" t="str">
        <f t="shared" si="18"/>
        <v>-</v>
      </c>
      <c r="P81" t="str">
        <f t="shared" si="19"/>
        <v>RES1060069N/A</v>
      </c>
      <c r="Q81" t="s">
        <v>3592</v>
      </c>
      <c r="R81" t="s">
        <v>255</v>
      </c>
      <c r="S81" s="124">
        <v>0</v>
      </c>
      <c r="T81" s="53" t="str">
        <f t="shared" si="20"/>
        <v>N/A</v>
      </c>
      <c r="U81" t="str">
        <f t="shared" si="21"/>
        <v>-</v>
      </c>
      <c r="X81" s="279"/>
      <c r="Z81" t="s">
        <v>3701</v>
      </c>
      <c r="AA81" s="124">
        <v>38.5</v>
      </c>
      <c r="AB81">
        <f t="shared" si="22"/>
        <v>33</v>
      </c>
      <c r="AC81">
        <f t="shared" si="23"/>
        <v>5.5</v>
      </c>
      <c r="AF81" t="s">
        <v>3620</v>
      </c>
      <c r="AG81" s="124">
        <v>0</v>
      </c>
      <c r="AH81" t="str">
        <f t="shared" si="24"/>
        <v>-</v>
      </c>
      <c r="AI81" t="str">
        <f t="shared" si="25"/>
        <v>-</v>
      </c>
    </row>
    <row r="82" spans="3:35" x14ac:dyDescent="0.25">
      <c r="C82" t="str">
        <f t="shared" si="16"/>
        <v>RES1066519264593-60</v>
      </c>
      <c r="D82" t="s">
        <v>3701</v>
      </c>
      <c r="E82" t="s">
        <v>3553</v>
      </c>
      <c r="F82" s="124">
        <v>38.5</v>
      </c>
      <c r="G82">
        <f t="shared" si="17"/>
        <v>5.5</v>
      </c>
      <c r="H82">
        <f t="shared" si="18"/>
        <v>33</v>
      </c>
      <c r="P82" t="str">
        <f t="shared" si="19"/>
        <v>RES106006911900-08</v>
      </c>
      <c r="Q82" t="s">
        <v>3592</v>
      </c>
      <c r="R82" t="s">
        <v>3500</v>
      </c>
      <c r="S82" s="124">
        <v>45.5</v>
      </c>
      <c r="T82" s="53" t="str">
        <f t="shared" si="20"/>
        <v>N/A</v>
      </c>
      <c r="U82" t="str">
        <f t="shared" si="21"/>
        <v>-</v>
      </c>
      <c r="X82" s="279"/>
      <c r="Z82" t="s">
        <v>3930</v>
      </c>
      <c r="AA82" s="124">
        <v>21.5</v>
      </c>
      <c r="AB82" t="str">
        <f t="shared" si="22"/>
        <v>-</v>
      </c>
      <c r="AC82" t="str">
        <f t="shared" si="23"/>
        <v>-</v>
      </c>
      <c r="AF82" t="s">
        <v>3621</v>
      </c>
      <c r="AG82" s="124">
        <v>7.5</v>
      </c>
      <c r="AH82" t="str">
        <f t="shared" si="24"/>
        <v>-</v>
      </c>
      <c r="AI82" t="str">
        <f t="shared" si="25"/>
        <v>-</v>
      </c>
    </row>
    <row r="83" spans="3:35" x14ac:dyDescent="0.25">
      <c r="C83" t="str">
        <f t="shared" si="16"/>
        <v>RES1067461235389-58</v>
      </c>
      <c r="D83" t="s">
        <v>3930</v>
      </c>
      <c r="E83" t="s">
        <v>3549</v>
      </c>
      <c r="F83" s="124">
        <v>21.5</v>
      </c>
      <c r="G83" t="str">
        <f t="shared" si="17"/>
        <v>N/A</v>
      </c>
      <c r="H83" t="str">
        <f t="shared" si="18"/>
        <v>-</v>
      </c>
      <c r="P83" t="str">
        <f t="shared" si="19"/>
        <v>RES1058879170640-11</v>
      </c>
      <c r="Q83" t="s">
        <v>606</v>
      </c>
      <c r="R83" t="s">
        <v>294</v>
      </c>
      <c r="S83" s="124">
        <v>26</v>
      </c>
      <c r="T83" s="53">
        <f t="shared" si="20"/>
        <v>0</v>
      </c>
      <c r="U83">
        <f t="shared" si="21"/>
        <v>26</v>
      </c>
      <c r="X83" s="279"/>
      <c r="Z83" t="s">
        <v>3736</v>
      </c>
      <c r="AA83" s="124">
        <v>5</v>
      </c>
      <c r="AB83">
        <f t="shared" si="22"/>
        <v>0</v>
      </c>
      <c r="AC83">
        <f t="shared" si="23"/>
        <v>5</v>
      </c>
      <c r="AF83" t="s">
        <v>3622</v>
      </c>
      <c r="AG83" s="124">
        <v>10</v>
      </c>
      <c r="AH83">
        <f t="shared" si="24"/>
        <v>10</v>
      </c>
      <c r="AI83" t="str">
        <f t="shared" si="25"/>
        <v/>
      </c>
    </row>
    <row r="84" spans="3:35" x14ac:dyDescent="0.25">
      <c r="C84" t="str">
        <f t="shared" si="16"/>
        <v>RES1066477196841-62</v>
      </c>
      <c r="D84" t="s">
        <v>3736</v>
      </c>
      <c r="E84" t="s">
        <v>3541</v>
      </c>
      <c r="F84" s="124">
        <v>5</v>
      </c>
      <c r="G84" t="str">
        <f t="shared" si="17"/>
        <v>N/A</v>
      </c>
      <c r="H84" t="str">
        <f t="shared" si="18"/>
        <v>-</v>
      </c>
      <c r="P84" t="str">
        <f t="shared" si="19"/>
        <v>RES1058879N/A</v>
      </c>
      <c r="Q84" t="s">
        <v>606</v>
      </c>
      <c r="R84" t="s">
        <v>255</v>
      </c>
      <c r="S84" s="124">
        <v>0</v>
      </c>
      <c r="T84" s="53" t="str">
        <f t="shared" si="20"/>
        <v>N/A</v>
      </c>
      <c r="U84" t="str">
        <f t="shared" si="21"/>
        <v>-</v>
      </c>
      <c r="X84" s="279"/>
      <c r="Z84" t="s">
        <v>3706</v>
      </c>
      <c r="AA84" s="124">
        <v>15.5</v>
      </c>
      <c r="AB84">
        <f t="shared" si="22"/>
        <v>15.5</v>
      </c>
      <c r="AC84" t="str">
        <f t="shared" si="23"/>
        <v/>
      </c>
      <c r="AF84" t="s">
        <v>3623</v>
      </c>
      <c r="AG84" s="124">
        <v>5</v>
      </c>
      <c r="AH84">
        <f t="shared" si="24"/>
        <v>5</v>
      </c>
      <c r="AI84" t="str">
        <f t="shared" si="25"/>
        <v/>
      </c>
    </row>
    <row r="85" spans="3:35" x14ac:dyDescent="0.25">
      <c r="C85" t="str">
        <f t="shared" si="16"/>
        <v>RES1066547-</v>
      </c>
      <c r="D85" t="s">
        <v>3706</v>
      </c>
      <c r="E85" t="s">
        <v>226</v>
      </c>
      <c r="F85" s="124">
        <v>15.5</v>
      </c>
      <c r="G85" t="str">
        <f t="shared" si="17"/>
        <v>N/A</v>
      </c>
      <c r="H85" t="str">
        <f t="shared" si="18"/>
        <v>-</v>
      </c>
      <c r="P85" t="str">
        <f t="shared" si="19"/>
        <v>RES1059727N/A</v>
      </c>
      <c r="Q85" t="s">
        <v>604</v>
      </c>
      <c r="R85" t="s">
        <v>255</v>
      </c>
      <c r="S85" s="124">
        <v>0</v>
      </c>
      <c r="T85" s="53" t="str">
        <f t="shared" si="20"/>
        <v>N/A</v>
      </c>
      <c r="U85" t="str">
        <f t="shared" si="21"/>
        <v>-</v>
      </c>
      <c r="X85" s="279"/>
      <c r="Z85" t="s">
        <v>3700</v>
      </c>
      <c r="AA85" s="124">
        <v>5</v>
      </c>
      <c r="AB85">
        <f t="shared" si="22"/>
        <v>5</v>
      </c>
      <c r="AC85" t="str">
        <f t="shared" si="23"/>
        <v/>
      </c>
      <c r="AF85" t="s">
        <v>3624</v>
      </c>
      <c r="AG85" s="124">
        <v>20</v>
      </c>
      <c r="AH85">
        <f t="shared" si="24"/>
        <v>20</v>
      </c>
      <c r="AI85" t="str">
        <f t="shared" si="25"/>
        <v/>
      </c>
    </row>
    <row r="86" spans="3:35" x14ac:dyDescent="0.25">
      <c r="C86" t="str">
        <f t="shared" si="16"/>
        <v>RES1066729-</v>
      </c>
      <c r="D86" t="s">
        <v>3700</v>
      </c>
      <c r="E86" t="s">
        <v>226</v>
      </c>
      <c r="F86" s="124">
        <v>5</v>
      </c>
      <c r="G86" t="str">
        <f t="shared" si="17"/>
        <v>N/A</v>
      </c>
      <c r="H86" t="str">
        <f t="shared" si="18"/>
        <v>-</v>
      </c>
      <c r="P86" t="str">
        <f t="shared" si="19"/>
        <v>RES1059727Please Share</v>
      </c>
      <c r="Q86" t="s">
        <v>604</v>
      </c>
      <c r="R86" t="s">
        <v>276</v>
      </c>
      <c r="S86" s="124">
        <v>4</v>
      </c>
      <c r="T86" s="53" t="str">
        <f t="shared" si="20"/>
        <v>N/A</v>
      </c>
      <c r="U86" t="str">
        <f t="shared" si="21"/>
        <v>-</v>
      </c>
      <c r="X86" s="279"/>
      <c r="Z86" t="s">
        <v>3703</v>
      </c>
      <c r="AA86" s="124">
        <v>7.5</v>
      </c>
      <c r="AB86">
        <f t="shared" si="22"/>
        <v>7.5</v>
      </c>
      <c r="AC86" t="str">
        <f t="shared" si="23"/>
        <v/>
      </c>
      <c r="AF86" t="s">
        <v>3625</v>
      </c>
      <c r="AG86" s="124">
        <v>52.5</v>
      </c>
      <c r="AH86" t="str">
        <f t="shared" si="24"/>
        <v>-</v>
      </c>
      <c r="AI86" t="str">
        <f t="shared" si="25"/>
        <v>-</v>
      </c>
    </row>
    <row r="87" spans="3:35" x14ac:dyDescent="0.25">
      <c r="C87" t="str">
        <f t="shared" si="16"/>
        <v>RES1066987351331-03</v>
      </c>
      <c r="D87" t="s">
        <v>3703</v>
      </c>
      <c r="E87" t="s">
        <v>312</v>
      </c>
      <c r="F87" s="124">
        <v>7.5</v>
      </c>
      <c r="G87">
        <f t="shared" si="17"/>
        <v>0</v>
      </c>
      <c r="H87">
        <f t="shared" si="18"/>
        <v>7.5</v>
      </c>
      <c r="P87" t="str">
        <f t="shared" si="19"/>
        <v>RES1059931N/A</v>
      </c>
      <c r="Q87" t="s">
        <v>3593</v>
      </c>
      <c r="R87" t="s">
        <v>255</v>
      </c>
      <c r="S87" s="124">
        <v>0</v>
      </c>
      <c r="T87" s="53" t="str">
        <f t="shared" si="20"/>
        <v>N/A</v>
      </c>
      <c r="U87" t="str">
        <f t="shared" si="21"/>
        <v>-</v>
      </c>
      <c r="X87" s="279"/>
      <c r="Z87" t="s">
        <v>3712</v>
      </c>
      <c r="AA87" s="124">
        <v>8</v>
      </c>
      <c r="AB87">
        <f t="shared" si="22"/>
        <v>8</v>
      </c>
      <c r="AC87" t="str">
        <f t="shared" si="23"/>
        <v/>
      </c>
      <c r="AF87" t="s">
        <v>3626</v>
      </c>
      <c r="AG87" s="124">
        <v>6</v>
      </c>
      <c r="AH87">
        <f t="shared" si="24"/>
        <v>6</v>
      </c>
      <c r="AI87" t="str">
        <f t="shared" si="25"/>
        <v/>
      </c>
    </row>
    <row r="88" spans="3:35" x14ac:dyDescent="0.25">
      <c r="C88" t="str">
        <f t="shared" si="16"/>
        <v>RES1067004293088-26</v>
      </c>
      <c r="D88" t="s">
        <v>3712</v>
      </c>
      <c r="E88" t="s">
        <v>3559</v>
      </c>
      <c r="F88" s="124">
        <v>8</v>
      </c>
      <c r="G88">
        <f t="shared" si="17"/>
        <v>0</v>
      </c>
      <c r="H88">
        <f t="shared" si="18"/>
        <v>8</v>
      </c>
      <c r="P88" t="str">
        <f t="shared" si="19"/>
        <v>RES1059931248006-04</v>
      </c>
      <c r="Q88" t="s">
        <v>3593</v>
      </c>
      <c r="R88" t="s">
        <v>3493</v>
      </c>
      <c r="S88" s="124">
        <v>44</v>
      </c>
      <c r="T88" s="53" t="str">
        <f t="shared" si="20"/>
        <v>N/A</v>
      </c>
      <c r="U88" t="str">
        <f t="shared" si="21"/>
        <v>-</v>
      </c>
      <c r="X88" s="279"/>
      <c r="Z88" t="s">
        <v>3710</v>
      </c>
      <c r="AA88" s="124">
        <v>11.5</v>
      </c>
      <c r="AB88">
        <f t="shared" si="22"/>
        <v>11.5</v>
      </c>
      <c r="AC88" t="str">
        <f t="shared" si="23"/>
        <v/>
      </c>
      <c r="AF88" t="s">
        <v>3627</v>
      </c>
      <c r="AG88" s="124">
        <v>0</v>
      </c>
      <c r="AH88" t="str">
        <f t="shared" si="24"/>
        <v>-</v>
      </c>
      <c r="AI88" t="str">
        <f t="shared" si="25"/>
        <v>-</v>
      </c>
    </row>
    <row r="89" spans="3:35" x14ac:dyDescent="0.25">
      <c r="C89" t="str">
        <f t="shared" si="16"/>
        <v>RES1067063264792-70</v>
      </c>
      <c r="D89" t="s">
        <v>3710</v>
      </c>
      <c r="E89" t="s">
        <v>3562</v>
      </c>
      <c r="F89" s="124">
        <v>11.5</v>
      </c>
      <c r="G89">
        <f t="shared" si="17"/>
        <v>0</v>
      </c>
      <c r="H89">
        <f t="shared" si="18"/>
        <v>11.5</v>
      </c>
      <c r="P89" t="str">
        <f t="shared" si="19"/>
        <v>RES1029783N/A</v>
      </c>
      <c r="Q89" t="s">
        <v>348</v>
      </c>
      <c r="R89" t="s">
        <v>255</v>
      </c>
      <c r="S89" s="124">
        <v>0</v>
      </c>
      <c r="T89" s="53" t="str">
        <f t="shared" si="20"/>
        <v>N/A</v>
      </c>
      <c r="U89" t="str">
        <f t="shared" si="21"/>
        <v>-</v>
      </c>
      <c r="X89" s="279"/>
      <c r="Z89" t="s">
        <v>3715</v>
      </c>
      <c r="AA89" s="124">
        <v>14</v>
      </c>
      <c r="AB89">
        <f t="shared" si="22"/>
        <v>14</v>
      </c>
      <c r="AC89" t="str">
        <f t="shared" si="23"/>
        <v/>
      </c>
      <c r="AF89" t="s">
        <v>3628</v>
      </c>
      <c r="AG89" s="124">
        <v>0</v>
      </c>
      <c r="AH89" t="str">
        <f t="shared" si="24"/>
        <v>-</v>
      </c>
      <c r="AI89" t="str">
        <f t="shared" si="25"/>
        <v>-</v>
      </c>
    </row>
    <row r="90" spans="3:35" x14ac:dyDescent="0.25">
      <c r="C90" t="str">
        <f t="shared" si="16"/>
        <v>RES1067064183226-30</v>
      </c>
      <c r="D90" t="s">
        <v>3715</v>
      </c>
      <c r="E90" t="s">
        <v>3560</v>
      </c>
      <c r="F90" s="124">
        <v>14</v>
      </c>
      <c r="G90">
        <f t="shared" si="17"/>
        <v>0</v>
      </c>
      <c r="H90">
        <f t="shared" si="18"/>
        <v>14</v>
      </c>
      <c r="P90" t="str">
        <f t="shared" si="19"/>
        <v>RES102978312924-19</v>
      </c>
      <c r="Q90" t="s">
        <v>348</v>
      </c>
      <c r="R90" t="s">
        <v>349</v>
      </c>
      <c r="S90" s="124">
        <v>11</v>
      </c>
      <c r="T90" s="53">
        <f t="shared" si="20"/>
        <v>0</v>
      </c>
      <c r="U90">
        <f t="shared" si="21"/>
        <v>11</v>
      </c>
      <c r="X90" s="279"/>
      <c r="Z90" t="s">
        <v>3945</v>
      </c>
      <c r="AA90" s="124">
        <v>14.5</v>
      </c>
      <c r="AB90" t="str">
        <f t="shared" si="22"/>
        <v>-</v>
      </c>
      <c r="AC90" t="str">
        <f t="shared" si="23"/>
        <v>-</v>
      </c>
      <c r="AF90" t="s">
        <v>3629</v>
      </c>
      <c r="AG90" s="124">
        <v>13</v>
      </c>
      <c r="AH90">
        <f t="shared" si="24"/>
        <v>16</v>
      </c>
      <c r="AI90">
        <f t="shared" si="25"/>
        <v>-3</v>
      </c>
    </row>
    <row r="91" spans="3:35" x14ac:dyDescent="0.25">
      <c r="C91" t="str">
        <f t="shared" si="16"/>
        <v>RES1067453 224020-62</v>
      </c>
      <c r="D91" t="s">
        <v>3945</v>
      </c>
      <c r="E91" t="s">
        <v>3561</v>
      </c>
      <c r="F91" s="124">
        <v>14.5</v>
      </c>
      <c r="G91" t="str">
        <f t="shared" si="17"/>
        <v>N/A</v>
      </c>
      <c r="H91" t="str">
        <f t="shared" si="18"/>
        <v>-</v>
      </c>
      <c r="P91" t="str">
        <f t="shared" si="19"/>
        <v>RES1060723N/A</v>
      </c>
      <c r="Q91" t="s">
        <v>3594</v>
      </c>
      <c r="R91" t="s">
        <v>255</v>
      </c>
      <c r="S91" s="124">
        <v>0</v>
      </c>
      <c r="T91" s="53" t="str">
        <f t="shared" si="20"/>
        <v>N/A</v>
      </c>
      <c r="U91" t="str">
        <f t="shared" si="21"/>
        <v>-</v>
      </c>
      <c r="X91" s="279"/>
      <c r="Z91" t="s">
        <v>3726</v>
      </c>
      <c r="AA91" s="124">
        <v>10</v>
      </c>
      <c r="AB91">
        <f t="shared" si="22"/>
        <v>10</v>
      </c>
      <c r="AC91" t="str">
        <f t="shared" si="23"/>
        <v/>
      </c>
      <c r="AF91" t="s">
        <v>3630</v>
      </c>
      <c r="AG91" s="124">
        <v>0</v>
      </c>
      <c r="AH91" t="str">
        <f t="shared" si="24"/>
        <v>-</v>
      </c>
      <c r="AI91" t="str">
        <f t="shared" si="25"/>
        <v>-</v>
      </c>
    </row>
    <row r="92" spans="3:35" x14ac:dyDescent="0.25">
      <c r="C92" t="str">
        <f t="shared" si="16"/>
        <v>RES1068381340481-11</v>
      </c>
      <c r="D92" t="s">
        <v>3726</v>
      </c>
      <c r="E92" t="s">
        <v>3573</v>
      </c>
      <c r="F92" s="124">
        <v>10</v>
      </c>
      <c r="G92">
        <f t="shared" si="17"/>
        <v>0</v>
      </c>
      <c r="H92">
        <f t="shared" si="18"/>
        <v>10</v>
      </c>
      <c r="P92" t="str">
        <f t="shared" si="19"/>
        <v>RES1060723240883-51</v>
      </c>
      <c r="Q92" t="s">
        <v>3594</v>
      </c>
      <c r="R92" t="s">
        <v>603</v>
      </c>
      <c r="S92" s="124">
        <v>25</v>
      </c>
      <c r="T92" s="53">
        <f t="shared" si="20"/>
        <v>0</v>
      </c>
      <c r="U92">
        <f t="shared" si="21"/>
        <v>25</v>
      </c>
      <c r="X92" s="279"/>
      <c r="Z92" t="s">
        <v>3950</v>
      </c>
      <c r="AA92" s="124">
        <v>5</v>
      </c>
      <c r="AB92" t="str">
        <f t="shared" si="22"/>
        <v>-</v>
      </c>
      <c r="AC92" t="str">
        <f t="shared" si="23"/>
        <v>-</v>
      </c>
      <c r="AF92" t="s">
        <v>3631</v>
      </c>
      <c r="AG92" s="124">
        <v>19</v>
      </c>
      <c r="AH92">
        <f t="shared" si="24"/>
        <v>19</v>
      </c>
      <c r="AI92" t="str">
        <f t="shared" si="25"/>
        <v/>
      </c>
    </row>
    <row r="93" spans="3:35" x14ac:dyDescent="0.25">
      <c r="C93" t="str">
        <f t="shared" si="16"/>
        <v>RES1068444-</v>
      </c>
      <c r="D93" t="s">
        <v>3950</v>
      </c>
      <c r="E93" t="s">
        <v>226</v>
      </c>
      <c r="F93" s="124">
        <v>5</v>
      </c>
      <c r="G93" t="str">
        <f t="shared" si="17"/>
        <v>N/A</v>
      </c>
      <c r="H93" t="str">
        <f t="shared" si="18"/>
        <v>-</v>
      </c>
      <c r="P93" t="str">
        <f t="shared" si="19"/>
        <v>RES1060939N/A</v>
      </c>
      <c r="Q93" t="s">
        <v>3595</v>
      </c>
      <c r="R93" t="s">
        <v>255</v>
      </c>
      <c r="S93" s="124">
        <v>0</v>
      </c>
      <c r="T93" s="53" t="str">
        <f t="shared" si="20"/>
        <v>N/A</v>
      </c>
      <c r="U93" t="str">
        <f t="shared" si="21"/>
        <v>-</v>
      </c>
      <c r="X93" s="279"/>
      <c r="Z93" t="s">
        <v>3727</v>
      </c>
      <c r="AA93" s="124">
        <v>1.5</v>
      </c>
      <c r="AB93">
        <f t="shared" si="22"/>
        <v>3.5</v>
      </c>
      <c r="AC93">
        <f t="shared" si="23"/>
        <v>-2</v>
      </c>
      <c r="AF93" t="s">
        <v>3632</v>
      </c>
      <c r="AG93" s="124">
        <v>1</v>
      </c>
      <c r="AH93" t="str">
        <f t="shared" si="24"/>
        <v>-</v>
      </c>
      <c r="AI93" t="str">
        <f t="shared" si="25"/>
        <v>-</v>
      </c>
    </row>
    <row r="94" spans="3:35" x14ac:dyDescent="0.25">
      <c r="C94" t="str">
        <f t="shared" si="16"/>
        <v>RES1068546397273-10</v>
      </c>
      <c r="D94" t="s">
        <v>3727</v>
      </c>
      <c r="E94" t="s">
        <v>358</v>
      </c>
      <c r="F94" s="124">
        <v>1.5</v>
      </c>
      <c r="G94">
        <f t="shared" si="17"/>
        <v>-2</v>
      </c>
      <c r="H94">
        <f t="shared" si="18"/>
        <v>3.5</v>
      </c>
      <c r="P94" t="str">
        <f t="shared" si="19"/>
        <v>RES1060939124181-86</v>
      </c>
      <c r="Q94" t="s">
        <v>3595</v>
      </c>
      <c r="R94" t="s">
        <v>3494</v>
      </c>
      <c r="S94" s="124">
        <v>13</v>
      </c>
      <c r="T94" s="53">
        <f t="shared" si="20"/>
        <v>0</v>
      </c>
      <c r="U94">
        <f t="shared" si="21"/>
        <v>13</v>
      </c>
      <c r="X94" s="279"/>
      <c r="Z94" t="s">
        <v>3728</v>
      </c>
      <c r="AA94" s="124">
        <v>3.5</v>
      </c>
      <c r="AB94">
        <f t="shared" si="22"/>
        <v>1.5</v>
      </c>
      <c r="AC94">
        <f t="shared" si="23"/>
        <v>2</v>
      </c>
      <c r="AF94" t="s">
        <v>3633</v>
      </c>
      <c r="AG94" s="124">
        <v>0</v>
      </c>
      <c r="AH94">
        <f t="shared" si="24"/>
        <v>1</v>
      </c>
      <c r="AI94">
        <f t="shared" si="25"/>
        <v>-1</v>
      </c>
    </row>
    <row r="95" spans="3:35" x14ac:dyDescent="0.25">
      <c r="C95" t="str">
        <f t="shared" si="16"/>
        <v>RES1068590212862-64</v>
      </c>
      <c r="D95" t="s">
        <v>3728</v>
      </c>
      <c r="E95" t="s">
        <v>3570</v>
      </c>
      <c r="F95" s="124">
        <v>3.5</v>
      </c>
      <c r="G95">
        <f t="shared" si="17"/>
        <v>2</v>
      </c>
      <c r="H95">
        <f t="shared" si="18"/>
        <v>1.5</v>
      </c>
      <c r="P95" t="str">
        <f t="shared" si="19"/>
        <v>RES1060524N/A</v>
      </c>
      <c r="Q95" t="s">
        <v>3596</v>
      </c>
      <c r="R95" t="s">
        <v>255</v>
      </c>
      <c r="S95" s="124">
        <v>0</v>
      </c>
      <c r="T95" s="53" t="str">
        <f t="shared" si="20"/>
        <v>N/A</v>
      </c>
      <c r="U95" t="str">
        <f t="shared" si="21"/>
        <v>-</v>
      </c>
      <c r="X95" s="279"/>
      <c r="Z95" t="s">
        <v>3729</v>
      </c>
      <c r="AA95" s="124">
        <v>1.5</v>
      </c>
      <c r="AB95">
        <f t="shared" si="22"/>
        <v>0</v>
      </c>
      <c r="AC95">
        <f t="shared" si="23"/>
        <v>1.5</v>
      </c>
      <c r="AF95" t="s">
        <v>3634</v>
      </c>
      <c r="AG95" s="124">
        <v>24</v>
      </c>
      <c r="AH95" t="str">
        <f t="shared" si="24"/>
        <v>-</v>
      </c>
      <c r="AI95" t="str">
        <f t="shared" si="25"/>
        <v>-</v>
      </c>
    </row>
    <row r="96" spans="3:35" x14ac:dyDescent="0.25">
      <c r="C96" t="str">
        <f t="shared" si="16"/>
        <v>RES1068601212862-64</v>
      </c>
      <c r="D96" t="s">
        <v>3729</v>
      </c>
      <c r="E96" t="s">
        <v>3570</v>
      </c>
      <c r="F96" s="124">
        <v>1.5</v>
      </c>
      <c r="G96" t="str">
        <f t="shared" si="17"/>
        <v>N/A</v>
      </c>
      <c r="H96" t="str">
        <f t="shared" si="18"/>
        <v>-</v>
      </c>
      <c r="P96" t="str">
        <f t="shared" si="19"/>
        <v>RES1060524239522-72</v>
      </c>
      <c r="Q96" t="s">
        <v>3596</v>
      </c>
      <c r="R96" t="s">
        <v>386</v>
      </c>
      <c r="S96" s="124">
        <v>5</v>
      </c>
      <c r="T96" s="53">
        <f t="shared" si="20"/>
        <v>0</v>
      </c>
      <c r="U96">
        <f t="shared" si="21"/>
        <v>5</v>
      </c>
      <c r="X96" s="279"/>
      <c r="Z96" t="s">
        <v>3730</v>
      </c>
      <c r="AA96" s="124">
        <v>10.5</v>
      </c>
      <c r="AB96">
        <f t="shared" si="22"/>
        <v>5</v>
      </c>
      <c r="AC96">
        <f t="shared" si="23"/>
        <v>5.5</v>
      </c>
      <c r="AF96" t="s">
        <v>3635</v>
      </c>
      <c r="AG96" s="124">
        <v>8</v>
      </c>
      <c r="AH96">
        <f t="shared" si="24"/>
        <v>8</v>
      </c>
      <c r="AI96" t="str">
        <f t="shared" si="25"/>
        <v/>
      </c>
    </row>
    <row r="97" spans="3:35" x14ac:dyDescent="0.25">
      <c r="C97" t="str">
        <f t="shared" si="16"/>
        <v>RES1068608164001-24</v>
      </c>
      <c r="D97" t="s">
        <v>3730</v>
      </c>
      <c r="E97" t="s">
        <v>3574</v>
      </c>
      <c r="F97" s="124">
        <v>10.5</v>
      </c>
      <c r="G97">
        <f t="shared" si="17"/>
        <v>5.5</v>
      </c>
      <c r="H97">
        <f t="shared" si="18"/>
        <v>5</v>
      </c>
      <c r="P97" t="str">
        <f t="shared" si="19"/>
        <v>RES1060892426137-02</v>
      </c>
      <c r="Q97" t="s">
        <v>3597</v>
      </c>
      <c r="R97" t="s">
        <v>310</v>
      </c>
      <c r="S97" s="124">
        <v>5</v>
      </c>
      <c r="T97" s="53">
        <f t="shared" si="20"/>
        <v>0</v>
      </c>
      <c r="U97">
        <f t="shared" si="21"/>
        <v>5</v>
      </c>
      <c r="X97" s="279"/>
      <c r="Z97" t="s">
        <v>3731</v>
      </c>
      <c r="AA97" s="124">
        <v>11</v>
      </c>
      <c r="AB97">
        <f t="shared" si="22"/>
        <v>11</v>
      </c>
      <c r="AC97" t="str">
        <f t="shared" si="23"/>
        <v/>
      </c>
      <c r="AF97" t="s">
        <v>3636</v>
      </c>
      <c r="AG97" s="124">
        <v>7</v>
      </c>
      <c r="AH97">
        <f t="shared" si="24"/>
        <v>7</v>
      </c>
      <c r="AI97" t="str">
        <f t="shared" si="25"/>
        <v/>
      </c>
    </row>
    <row r="98" spans="3:35" x14ac:dyDescent="0.25">
      <c r="C98" t="str">
        <f t="shared" si="16"/>
        <v>RES1068629-</v>
      </c>
      <c r="D98" t="s">
        <v>3731</v>
      </c>
      <c r="E98" t="s">
        <v>226</v>
      </c>
      <c r="F98" s="124">
        <v>11</v>
      </c>
      <c r="G98" t="str">
        <f t="shared" si="17"/>
        <v>N/A</v>
      </c>
      <c r="H98" t="str">
        <f t="shared" si="18"/>
        <v>-</v>
      </c>
      <c r="P98" t="str">
        <f t="shared" si="19"/>
        <v>RES1060892N/A</v>
      </c>
      <c r="Q98" t="s">
        <v>3597</v>
      </c>
      <c r="R98" t="s">
        <v>255</v>
      </c>
      <c r="S98" s="124">
        <v>0</v>
      </c>
      <c r="T98" s="53" t="str">
        <f t="shared" si="20"/>
        <v>N/A</v>
      </c>
      <c r="U98" t="str">
        <f t="shared" si="21"/>
        <v>-</v>
      </c>
      <c r="X98" s="279"/>
      <c r="Z98" t="s">
        <v>3732</v>
      </c>
      <c r="AA98" s="124">
        <v>13</v>
      </c>
      <c r="AB98">
        <f t="shared" si="22"/>
        <v>13</v>
      </c>
      <c r="AC98" t="str">
        <f t="shared" si="23"/>
        <v/>
      </c>
      <c r="AF98" t="s">
        <v>3637</v>
      </c>
      <c r="AG98" s="124">
        <v>2</v>
      </c>
      <c r="AH98" t="str">
        <f t="shared" si="24"/>
        <v>-</v>
      </c>
      <c r="AI98" t="str">
        <f t="shared" si="25"/>
        <v>-</v>
      </c>
    </row>
    <row r="99" spans="3:35" x14ac:dyDescent="0.25">
      <c r="C99" t="str">
        <f t="shared" si="16"/>
        <v>RES1068848-</v>
      </c>
      <c r="D99" t="s">
        <v>3732</v>
      </c>
      <c r="E99" t="s">
        <v>226</v>
      </c>
      <c r="F99" s="124">
        <v>13</v>
      </c>
      <c r="G99" t="str">
        <f t="shared" si="17"/>
        <v>N/A</v>
      </c>
      <c r="H99" t="str">
        <f t="shared" si="18"/>
        <v>-</v>
      </c>
      <c r="P99" t="str">
        <f t="shared" si="19"/>
        <v>RES1059483N/A</v>
      </c>
      <c r="Q99" t="s">
        <v>3598</v>
      </c>
      <c r="R99" t="s">
        <v>255</v>
      </c>
      <c r="S99" s="124">
        <v>0</v>
      </c>
      <c r="T99" s="53" t="str">
        <f t="shared" si="20"/>
        <v>N/A</v>
      </c>
      <c r="U99" t="str">
        <f t="shared" si="21"/>
        <v>-</v>
      </c>
      <c r="X99" s="279"/>
      <c r="Z99" t="s">
        <v>3742</v>
      </c>
      <c r="AA99" s="124">
        <v>4</v>
      </c>
      <c r="AB99">
        <f t="shared" si="22"/>
        <v>4</v>
      </c>
      <c r="AC99" t="str">
        <f t="shared" si="23"/>
        <v/>
      </c>
      <c r="AF99" t="s">
        <v>3638</v>
      </c>
      <c r="AG99" s="124">
        <v>16</v>
      </c>
      <c r="AH99" t="str">
        <f t="shared" si="24"/>
        <v>-</v>
      </c>
      <c r="AI99" t="str">
        <f t="shared" si="25"/>
        <v>-</v>
      </c>
    </row>
    <row r="100" spans="3:35" x14ac:dyDescent="0.25">
      <c r="C100" t="str">
        <f t="shared" si="16"/>
        <v>RES1069032-</v>
      </c>
      <c r="D100" t="s">
        <v>3742</v>
      </c>
      <c r="E100" t="s">
        <v>226</v>
      </c>
      <c r="F100" s="124">
        <v>4</v>
      </c>
      <c r="G100" t="str">
        <f t="shared" si="17"/>
        <v>N/A</v>
      </c>
      <c r="H100" t="str">
        <f t="shared" si="18"/>
        <v>-</v>
      </c>
      <c r="P100" t="str">
        <f t="shared" si="19"/>
        <v>RES1059483264593-61</v>
      </c>
      <c r="Q100" t="s">
        <v>3598</v>
      </c>
      <c r="R100" t="s">
        <v>329</v>
      </c>
      <c r="S100" s="124">
        <v>32.5</v>
      </c>
      <c r="T100" s="53">
        <f t="shared" si="20"/>
        <v>2</v>
      </c>
      <c r="U100">
        <f t="shared" si="21"/>
        <v>30.5</v>
      </c>
      <c r="X100" s="279"/>
      <c r="Z100" t="s">
        <v>3743</v>
      </c>
      <c r="AA100" s="124">
        <v>6.5</v>
      </c>
      <c r="AB100">
        <f t="shared" si="22"/>
        <v>6.5</v>
      </c>
      <c r="AC100" t="str">
        <f t="shared" si="23"/>
        <v/>
      </c>
      <c r="AF100" t="s">
        <v>3639</v>
      </c>
      <c r="AG100" s="124">
        <v>2.5</v>
      </c>
      <c r="AH100">
        <f t="shared" si="24"/>
        <v>2.5</v>
      </c>
      <c r="AI100" t="str">
        <f t="shared" si="25"/>
        <v/>
      </c>
    </row>
    <row r="101" spans="3:35" x14ac:dyDescent="0.25">
      <c r="C101" t="str">
        <f t="shared" si="16"/>
        <v>RES1069372-</v>
      </c>
      <c r="D101" t="s">
        <v>3743</v>
      </c>
      <c r="E101" t="s">
        <v>226</v>
      </c>
      <c r="F101" s="124">
        <v>6.5</v>
      </c>
      <c r="G101" t="str">
        <f t="shared" si="17"/>
        <v>N/A</v>
      </c>
      <c r="H101" t="str">
        <f t="shared" si="18"/>
        <v>-</v>
      </c>
      <c r="P101" t="str">
        <f t="shared" si="19"/>
        <v>RES1060054N/A</v>
      </c>
      <c r="Q101" t="s">
        <v>3599</v>
      </c>
      <c r="R101" t="s">
        <v>255</v>
      </c>
      <c r="S101" s="124">
        <v>0</v>
      </c>
      <c r="T101" s="53" t="str">
        <f t="shared" si="20"/>
        <v>N/A</v>
      </c>
      <c r="U101" t="str">
        <f t="shared" si="21"/>
        <v>-</v>
      </c>
      <c r="X101" s="279"/>
      <c r="Z101" t="s">
        <v>3734</v>
      </c>
      <c r="AA101" s="124">
        <v>17</v>
      </c>
      <c r="AB101">
        <f t="shared" si="22"/>
        <v>7</v>
      </c>
      <c r="AC101">
        <f t="shared" si="23"/>
        <v>10</v>
      </c>
      <c r="AF101" t="s">
        <v>3640</v>
      </c>
      <c r="AG101" s="124">
        <v>11.5</v>
      </c>
      <c r="AH101" t="str">
        <f t="shared" si="24"/>
        <v>-</v>
      </c>
      <c r="AI101" t="str">
        <f t="shared" si="25"/>
        <v>-</v>
      </c>
    </row>
    <row r="102" spans="3:35" x14ac:dyDescent="0.25">
      <c r="C102" t="str">
        <f t="shared" si="16"/>
        <v>RES1068715-</v>
      </c>
      <c r="D102" t="s">
        <v>3734</v>
      </c>
      <c r="E102" t="s">
        <v>226</v>
      </c>
      <c r="F102" s="124">
        <v>17</v>
      </c>
      <c r="G102" t="str">
        <f t="shared" si="17"/>
        <v>N/A</v>
      </c>
      <c r="H102" t="str">
        <f t="shared" si="18"/>
        <v>-</v>
      </c>
      <c r="P102" t="str">
        <f t="shared" si="19"/>
        <v>RES1060054240883-51</v>
      </c>
      <c r="Q102" t="s">
        <v>3599</v>
      </c>
      <c r="R102" t="s">
        <v>603</v>
      </c>
      <c r="S102" s="124">
        <v>10</v>
      </c>
      <c r="T102" s="53" t="str">
        <f t="shared" si="20"/>
        <v>N/A</v>
      </c>
      <c r="U102" t="str">
        <f t="shared" si="21"/>
        <v>-</v>
      </c>
      <c r="X102" s="279"/>
      <c r="Z102" t="s">
        <v>3738</v>
      </c>
      <c r="AA102" s="124">
        <v>8</v>
      </c>
      <c r="AB102">
        <f t="shared" si="22"/>
        <v>0</v>
      </c>
      <c r="AC102">
        <f t="shared" si="23"/>
        <v>8</v>
      </c>
      <c r="AF102" t="s">
        <v>3641</v>
      </c>
      <c r="AG102" s="124">
        <v>4</v>
      </c>
      <c r="AH102">
        <f t="shared" si="24"/>
        <v>4</v>
      </c>
      <c r="AI102" t="str">
        <f t="shared" si="25"/>
        <v/>
      </c>
    </row>
    <row r="103" spans="3:35" x14ac:dyDescent="0.25">
      <c r="C103" t="str">
        <f t="shared" ref="C103:C134" si="26">D103&amp;E103</f>
        <v>RES1069063240743-39</v>
      </c>
      <c r="D103" t="s">
        <v>3738</v>
      </c>
      <c r="E103" t="s">
        <v>3964</v>
      </c>
      <c r="F103" s="124">
        <v>8</v>
      </c>
      <c r="G103" t="str">
        <f t="shared" ref="G103:G134" si="27">IFERROR(IF(F103=H103,0,F103-H103),"N/A")</f>
        <v>N/A</v>
      </c>
      <c r="H103" t="str">
        <f t="shared" ref="H103:H134" si="28">IFERROR(INDEX($S:$S,MATCH(C103,$P:$P,0)),"-")</f>
        <v>-</v>
      </c>
      <c r="P103" t="str">
        <f t="shared" ref="P103:P134" si="29">Q103&amp;R103</f>
        <v>RES1061040N/A</v>
      </c>
      <c r="Q103" t="s">
        <v>3600</v>
      </c>
      <c r="R103" t="s">
        <v>255</v>
      </c>
      <c r="S103" s="124">
        <v>0</v>
      </c>
      <c r="T103" s="53" t="str">
        <f t="shared" si="20"/>
        <v>N/A</v>
      </c>
      <c r="U103" t="str">
        <f t="shared" si="21"/>
        <v>-</v>
      </c>
      <c r="X103" s="279"/>
      <c r="Z103" t="s">
        <v>3748</v>
      </c>
      <c r="AA103" s="124">
        <v>3</v>
      </c>
      <c r="AB103">
        <f t="shared" ref="AB103:AB134" si="30">IFERROR(INDEX(AG:AG,MATCH(Z103,AF:AF,0)),"-")</f>
        <v>0</v>
      </c>
      <c r="AC103">
        <f t="shared" ref="AC103:AC134" si="31">IFERROR(IF(AB103=AA103,"",AA103-AB103),"-")</f>
        <v>3</v>
      </c>
      <c r="AF103" t="s">
        <v>3642</v>
      </c>
      <c r="AG103" s="124">
        <v>0</v>
      </c>
      <c r="AH103" t="str">
        <f t="shared" si="24"/>
        <v>-</v>
      </c>
      <c r="AI103" t="str">
        <f t="shared" si="25"/>
        <v>-</v>
      </c>
    </row>
    <row r="104" spans="3:35" x14ac:dyDescent="0.25">
      <c r="C104" t="str">
        <f t="shared" si="26"/>
        <v>RES1070009106420-18</v>
      </c>
      <c r="D104" t="s">
        <v>3748</v>
      </c>
      <c r="E104" t="s">
        <v>3967</v>
      </c>
      <c r="F104" s="124">
        <v>3</v>
      </c>
      <c r="G104" t="str">
        <f t="shared" si="27"/>
        <v>N/A</v>
      </c>
      <c r="H104" t="str">
        <f t="shared" si="28"/>
        <v>-</v>
      </c>
      <c r="P104" t="str">
        <f t="shared" si="29"/>
        <v>RES1061040170182-90</v>
      </c>
      <c r="Q104" t="s">
        <v>3600</v>
      </c>
      <c r="R104" t="s">
        <v>3495</v>
      </c>
      <c r="S104" s="124">
        <v>3</v>
      </c>
      <c r="T104" s="53" t="str">
        <f t="shared" si="20"/>
        <v>N/A</v>
      </c>
      <c r="U104" t="str">
        <f t="shared" si="21"/>
        <v>-</v>
      </c>
      <c r="X104" s="279"/>
      <c r="Z104" t="s">
        <v>3749</v>
      </c>
      <c r="AA104" s="124">
        <v>13</v>
      </c>
      <c r="AB104">
        <f t="shared" si="30"/>
        <v>0</v>
      </c>
      <c r="AC104">
        <f t="shared" si="31"/>
        <v>13</v>
      </c>
      <c r="AF104" t="s">
        <v>3643</v>
      </c>
      <c r="AG104" s="124">
        <v>24.5</v>
      </c>
      <c r="AH104" t="str">
        <f t="shared" si="24"/>
        <v>-</v>
      </c>
      <c r="AI104" t="str">
        <f t="shared" si="25"/>
        <v>-</v>
      </c>
    </row>
    <row r="105" spans="3:35" x14ac:dyDescent="0.25">
      <c r="C105" t="str">
        <f t="shared" si="26"/>
        <v>RES1070086-</v>
      </c>
      <c r="D105" t="s">
        <v>3749</v>
      </c>
      <c r="E105" t="s">
        <v>226</v>
      </c>
      <c r="F105" s="124">
        <v>13</v>
      </c>
      <c r="G105" t="str">
        <f t="shared" si="27"/>
        <v>N/A</v>
      </c>
      <c r="H105" t="str">
        <f t="shared" si="28"/>
        <v>-</v>
      </c>
      <c r="P105" t="str">
        <f t="shared" si="29"/>
        <v>RES1061169N/A</v>
      </c>
      <c r="Q105" t="s">
        <v>3601</v>
      </c>
      <c r="R105" t="s">
        <v>255</v>
      </c>
      <c r="S105" s="124">
        <v>0</v>
      </c>
      <c r="T105" s="53" t="str">
        <f t="shared" si="20"/>
        <v>N/A</v>
      </c>
      <c r="U105" t="str">
        <f t="shared" si="21"/>
        <v>-</v>
      </c>
      <c r="X105" s="279"/>
      <c r="Z105" t="s">
        <v>3751</v>
      </c>
      <c r="AA105" s="124">
        <v>21</v>
      </c>
      <c r="AB105">
        <f t="shared" si="30"/>
        <v>0</v>
      </c>
      <c r="AC105">
        <f t="shared" si="31"/>
        <v>21</v>
      </c>
      <c r="AF105" t="s">
        <v>3644</v>
      </c>
      <c r="AG105" s="124">
        <v>2</v>
      </c>
      <c r="AH105" t="str">
        <f t="shared" si="24"/>
        <v>-</v>
      </c>
      <c r="AI105" t="str">
        <f t="shared" si="25"/>
        <v>-</v>
      </c>
    </row>
    <row r="106" spans="3:35" x14ac:dyDescent="0.25">
      <c r="C106" t="str">
        <f t="shared" si="26"/>
        <v>RES1070148240883-51</v>
      </c>
      <c r="D106" t="s">
        <v>3751</v>
      </c>
      <c r="E106" t="s">
        <v>603</v>
      </c>
      <c r="F106" s="124">
        <v>21</v>
      </c>
      <c r="G106" t="str">
        <f t="shared" si="27"/>
        <v>N/A</v>
      </c>
      <c r="H106" t="str">
        <f t="shared" si="28"/>
        <v>-</v>
      </c>
      <c r="P106" t="str">
        <f t="shared" si="29"/>
        <v>RES1061169281392-22</v>
      </c>
      <c r="Q106" t="s">
        <v>3601</v>
      </c>
      <c r="R106" t="s">
        <v>3504</v>
      </c>
      <c r="S106" s="124">
        <v>3</v>
      </c>
      <c r="T106" s="53" t="str">
        <f t="shared" si="20"/>
        <v>N/A</v>
      </c>
      <c r="U106" t="str">
        <f t="shared" si="21"/>
        <v>-</v>
      </c>
      <c r="X106" s="279"/>
      <c r="Z106" t="s">
        <v>3752</v>
      </c>
      <c r="AA106" s="124">
        <v>32</v>
      </c>
      <c r="AB106">
        <f t="shared" si="30"/>
        <v>0</v>
      </c>
      <c r="AC106">
        <f t="shared" si="31"/>
        <v>32</v>
      </c>
      <c r="AF106" t="s">
        <v>3645</v>
      </c>
      <c r="AG106" s="124">
        <v>19.5</v>
      </c>
      <c r="AH106">
        <f t="shared" si="24"/>
        <v>19.5</v>
      </c>
      <c r="AI106" t="str">
        <f t="shared" si="25"/>
        <v/>
      </c>
    </row>
    <row r="107" spans="3:35" x14ac:dyDescent="0.25">
      <c r="C107" t="str">
        <f t="shared" si="26"/>
        <v>RES1070157387228-00</v>
      </c>
      <c r="D107" t="s">
        <v>3752</v>
      </c>
      <c r="E107" t="s">
        <v>3885</v>
      </c>
      <c r="F107" s="124">
        <v>32</v>
      </c>
      <c r="G107" t="str">
        <f t="shared" si="27"/>
        <v>N/A</v>
      </c>
      <c r="H107" t="str">
        <f t="shared" si="28"/>
        <v>-</v>
      </c>
      <c r="P107" t="str">
        <f t="shared" si="29"/>
        <v>RES1061268N/A</v>
      </c>
      <c r="Q107" t="s">
        <v>3602</v>
      </c>
      <c r="R107" t="s">
        <v>255</v>
      </c>
      <c r="S107" s="124">
        <v>0</v>
      </c>
      <c r="T107" s="53" t="str">
        <f t="shared" si="20"/>
        <v>N/A</v>
      </c>
      <c r="U107" t="str">
        <f t="shared" si="21"/>
        <v>-</v>
      </c>
      <c r="X107" s="279"/>
      <c r="Z107" t="s">
        <v>3754</v>
      </c>
      <c r="AA107" s="124">
        <v>11</v>
      </c>
      <c r="AB107">
        <f t="shared" si="30"/>
        <v>0</v>
      </c>
      <c r="AC107">
        <f t="shared" si="31"/>
        <v>11</v>
      </c>
      <c r="AF107" t="s">
        <v>3646</v>
      </c>
      <c r="AG107" s="124">
        <v>25</v>
      </c>
      <c r="AH107" t="str">
        <f t="shared" si="24"/>
        <v>-</v>
      </c>
      <c r="AI107" t="str">
        <f t="shared" si="25"/>
        <v>-</v>
      </c>
    </row>
    <row r="108" spans="3:35" x14ac:dyDescent="0.25">
      <c r="C108" t="str">
        <f t="shared" si="26"/>
        <v>RES1070314-</v>
      </c>
      <c r="D108" t="s">
        <v>3754</v>
      </c>
      <c r="E108" t="s">
        <v>226</v>
      </c>
      <c r="F108" s="124">
        <v>11</v>
      </c>
      <c r="G108" t="str">
        <f t="shared" si="27"/>
        <v>N/A</v>
      </c>
      <c r="H108" t="str">
        <f t="shared" si="28"/>
        <v>-</v>
      </c>
      <c r="P108" t="str">
        <f t="shared" si="29"/>
        <v>RES1061221N/A</v>
      </c>
      <c r="Q108" t="s">
        <v>3603</v>
      </c>
      <c r="R108" t="s">
        <v>255</v>
      </c>
      <c r="S108" s="124">
        <v>0</v>
      </c>
      <c r="T108" s="53" t="str">
        <f t="shared" si="20"/>
        <v>N/A</v>
      </c>
      <c r="U108" t="str">
        <f t="shared" si="21"/>
        <v>-</v>
      </c>
      <c r="X108" s="279"/>
      <c r="Z108" t="s">
        <v>3756</v>
      </c>
      <c r="AA108" s="124">
        <v>32</v>
      </c>
      <c r="AB108">
        <f t="shared" si="30"/>
        <v>0</v>
      </c>
      <c r="AC108">
        <f t="shared" si="31"/>
        <v>32</v>
      </c>
      <c r="AF108" t="s">
        <v>3647</v>
      </c>
      <c r="AG108" s="124">
        <v>20.5</v>
      </c>
      <c r="AH108" t="str">
        <f t="shared" si="24"/>
        <v>-</v>
      </c>
      <c r="AI108" t="str">
        <f t="shared" si="25"/>
        <v>-</v>
      </c>
    </row>
    <row r="109" spans="3:35" x14ac:dyDescent="0.25">
      <c r="C109" t="str">
        <f t="shared" si="26"/>
        <v>RES1070373222183-61</v>
      </c>
      <c r="D109" t="s">
        <v>3756</v>
      </c>
      <c r="E109" t="s">
        <v>3851</v>
      </c>
      <c r="F109" s="124">
        <v>32</v>
      </c>
      <c r="G109" t="str">
        <f t="shared" si="27"/>
        <v>N/A</v>
      </c>
      <c r="H109" t="str">
        <f t="shared" si="28"/>
        <v>-</v>
      </c>
      <c r="P109" t="str">
        <f t="shared" si="29"/>
        <v>RES1061221116560-27</v>
      </c>
      <c r="Q109" t="s">
        <v>3603</v>
      </c>
      <c r="R109" t="s">
        <v>3497</v>
      </c>
      <c r="S109" s="124">
        <v>1.5</v>
      </c>
      <c r="T109" s="53" t="str">
        <f t="shared" si="20"/>
        <v>N/A</v>
      </c>
      <c r="U109" t="str">
        <f t="shared" si="21"/>
        <v>-</v>
      </c>
      <c r="X109" s="279"/>
      <c r="Z109" t="s">
        <v>3970</v>
      </c>
      <c r="AA109" s="124">
        <v>4</v>
      </c>
      <c r="AB109" t="str">
        <f t="shared" si="30"/>
        <v>-</v>
      </c>
      <c r="AC109" t="str">
        <f t="shared" si="31"/>
        <v>-</v>
      </c>
      <c r="AF109" t="s">
        <v>3648</v>
      </c>
      <c r="AG109" s="124">
        <v>0</v>
      </c>
      <c r="AH109" t="str">
        <f t="shared" si="24"/>
        <v>-</v>
      </c>
      <c r="AI109" t="str">
        <f t="shared" si="25"/>
        <v>-</v>
      </c>
    </row>
    <row r="110" spans="3:35" x14ac:dyDescent="0.25">
      <c r="C110" t="str">
        <f t="shared" si="26"/>
        <v>RES1070469230940-38</v>
      </c>
      <c r="D110" t="s">
        <v>3970</v>
      </c>
      <c r="E110" t="s">
        <v>3972</v>
      </c>
      <c r="F110" s="124">
        <v>4</v>
      </c>
      <c r="G110" t="str">
        <f t="shared" si="27"/>
        <v>N/A</v>
      </c>
      <c r="H110" t="str">
        <f t="shared" si="28"/>
        <v>-</v>
      </c>
      <c r="P110" t="str">
        <f t="shared" si="29"/>
        <v>RES1059622N/A</v>
      </c>
      <c r="Q110" t="s">
        <v>2141</v>
      </c>
      <c r="R110" t="s">
        <v>255</v>
      </c>
      <c r="S110" s="124">
        <v>0</v>
      </c>
      <c r="T110" s="53" t="str">
        <f t="shared" si="20"/>
        <v>N/A</v>
      </c>
      <c r="U110" t="str">
        <f t="shared" si="21"/>
        <v>-</v>
      </c>
      <c r="X110" s="279"/>
      <c r="Z110" t="s">
        <v>3973</v>
      </c>
      <c r="AA110" s="124">
        <v>3</v>
      </c>
      <c r="AB110" t="str">
        <f t="shared" si="30"/>
        <v>-</v>
      </c>
      <c r="AC110" t="str">
        <f t="shared" si="31"/>
        <v>-</v>
      </c>
      <c r="AF110" t="s">
        <v>3649</v>
      </c>
      <c r="AG110" s="124">
        <v>14</v>
      </c>
      <c r="AH110" t="str">
        <f t="shared" si="24"/>
        <v>-</v>
      </c>
      <c r="AI110" t="str">
        <f t="shared" si="25"/>
        <v>-</v>
      </c>
    </row>
    <row r="111" spans="3:35" x14ac:dyDescent="0.25">
      <c r="C111" t="str">
        <f t="shared" si="26"/>
        <v>RES1070471170640-11</v>
      </c>
      <c r="D111" t="s">
        <v>3973</v>
      </c>
      <c r="E111" t="s">
        <v>294</v>
      </c>
      <c r="F111" s="124">
        <v>3</v>
      </c>
      <c r="G111" t="str">
        <f t="shared" si="27"/>
        <v>N/A</v>
      </c>
      <c r="H111" t="str">
        <f t="shared" si="28"/>
        <v>-</v>
      </c>
      <c r="P111" t="str">
        <f t="shared" si="29"/>
        <v>RES1059622368178-04</v>
      </c>
      <c r="Q111" t="s">
        <v>2141</v>
      </c>
      <c r="R111" t="s">
        <v>2143</v>
      </c>
      <c r="S111" s="124">
        <v>0</v>
      </c>
      <c r="T111" s="53">
        <f t="shared" si="20"/>
        <v>-9</v>
      </c>
      <c r="U111">
        <f t="shared" si="21"/>
        <v>9</v>
      </c>
      <c r="X111" s="279"/>
      <c r="Z111" t="s">
        <v>3758</v>
      </c>
      <c r="AA111" s="124">
        <v>4</v>
      </c>
      <c r="AB111">
        <f t="shared" si="30"/>
        <v>0</v>
      </c>
      <c r="AC111">
        <f t="shared" si="31"/>
        <v>4</v>
      </c>
      <c r="AF111" t="s">
        <v>3650</v>
      </c>
      <c r="AG111" s="124">
        <v>5</v>
      </c>
      <c r="AH111">
        <f t="shared" si="24"/>
        <v>5</v>
      </c>
      <c r="AI111" t="str">
        <f t="shared" si="25"/>
        <v/>
      </c>
    </row>
    <row r="112" spans="3:35" x14ac:dyDescent="0.25">
      <c r="C112" t="str">
        <f t="shared" si="26"/>
        <v>RES1070503159161-42</v>
      </c>
      <c r="D112" t="s">
        <v>3758</v>
      </c>
      <c r="E112" t="s">
        <v>3977</v>
      </c>
      <c r="F112" s="124">
        <v>4</v>
      </c>
      <c r="G112" t="str">
        <f t="shared" si="27"/>
        <v>N/A</v>
      </c>
      <c r="H112" t="str">
        <f t="shared" si="28"/>
        <v>-</v>
      </c>
      <c r="P112" t="str">
        <f t="shared" si="29"/>
        <v>RES1061403N/A</v>
      </c>
      <c r="Q112" t="s">
        <v>3604</v>
      </c>
      <c r="R112" t="s">
        <v>255</v>
      </c>
      <c r="S112" s="124">
        <v>0</v>
      </c>
      <c r="T112" s="53" t="str">
        <f t="shared" si="20"/>
        <v>N/A</v>
      </c>
      <c r="U112" t="str">
        <f t="shared" si="21"/>
        <v>-</v>
      </c>
      <c r="X112" s="279"/>
      <c r="Z112" t="s">
        <v>3761</v>
      </c>
      <c r="AA112" s="124">
        <v>1.5</v>
      </c>
      <c r="AB112">
        <f t="shared" si="30"/>
        <v>0</v>
      </c>
      <c r="AC112">
        <f t="shared" si="31"/>
        <v>1.5</v>
      </c>
      <c r="AF112" t="s">
        <v>3651</v>
      </c>
      <c r="AG112" s="124">
        <v>22.5</v>
      </c>
      <c r="AH112">
        <f t="shared" si="24"/>
        <v>22.5</v>
      </c>
      <c r="AI112" t="str">
        <f t="shared" si="25"/>
        <v/>
      </c>
    </row>
    <row r="113" spans="3:35" x14ac:dyDescent="0.25">
      <c r="C113" t="str">
        <f t="shared" si="26"/>
        <v>RES1070568159161-42</v>
      </c>
      <c r="D113" t="s">
        <v>3761</v>
      </c>
      <c r="E113" t="s">
        <v>3977</v>
      </c>
      <c r="F113" s="124">
        <v>1.5</v>
      </c>
      <c r="G113" t="str">
        <f t="shared" si="27"/>
        <v>N/A</v>
      </c>
      <c r="H113" t="str">
        <f t="shared" si="28"/>
        <v>-</v>
      </c>
      <c r="P113" t="str">
        <f t="shared" si="29"/>
        <v>RES1061403219721-75</v>
      </c>
      <c r="Q113" t="s">
        <v>3604</v>
      </c>
      <c r="R113" t="s">
        <v>3507</v>
      </c>
      <c r="S113" s="124">
        <v>6</v>
      </c>
      <c r="T113" s="53">
        <f t="shared" si="20"/>
        <v>0</v>
      </c>
      <c r="U113">
        <f t="shared" si="21"/>
        <v>6</v>
      </c>
      <c r="X113" s="279"/>
      <c r="Z113" t="s">
        <v>3978</v>
      </c>
      <c r="AA113" s="124">
        <v>7</v>
      </c>
      <c r="AB113" t="str">
        <f t="shared" si="30"/>
        <v>-</v>
      </c>
      <c r="AC113" t="str">
        <f t="shared" si="31"/>
        <v>-</v>
      </c>
      <c r="AF113" t="s">
        <v>3652</v>
      </c>
      <c r="AG113" s="124">
        <v>1</v>
      </c>
      <c r="AH113" t="str">
        <f t="shared" si="24"/>
        <v>-</v>
      </c>
      <c r="AI113" t="str">
        <f t="shared" si="25"/>
        <v>-</v>
      </c>
    </row>
    <row r="114" spans="3:35" x14ac:dyDescent="0.25">
      <c r="C114" t="str">
        <f t="shared" si="26"/>
        <v>RES1070863-</v>
      </c>
      <c r="D114" t="s">
        <v>3978</v>
      </c>
      <c r="E114" t="s">
        <v>226</v>
      </c>
      <c r="F114" s="124">
        <v>7</v>
      </c>
      <c r="G114" t="str">
        <f t="shared" si="27"/>
        <v>N/A</v>
      </c>
      <c r="H114" t="str">
        <f t="shared" si="28"/>
        <v>-</v>
      </c>
      <c r="P114" t="str">
        <f t="shared" si="29"/>
        <v>RES1059080N/A</v>
      </c>
      <c r="Q114" t="s">
        <v>3605</v>
      </c>
      <c r="R114" t="s">
        <v>255</v>
      </c>
      <c r="S114" s="124">
        <v>0</v>
      </c>
      <c r="T114" s="53" t="str">
        <f t="shared" si="20"/>
        <v>N/A</v>
      </c>
      <c r="U114" t="str">
        <f t="shared" si="21"/>
        <v>-</v>
      </c>
      <c r="X114" s="279"/>
      <c r="Z114" t="s">
        <v>3853</v>
      </c>
      <c r="AA114" s="124">
        <v>15.5</v>
      </c>
      <c r="AB114" t="str">
        <f t="shared" si="30"/>
        <v>-</v>
      </c>
      <c r="AC114" t="str">
        <f t="shared" si="31"/>
        <v>-</v>
      </c>
      <c r="AF114" t="s">
        <v>3653</v>
      </c>
      <c r="AG114" s="124">
        <v>10</v>
      </c>
      <c r="AH114">
        <f t="shared" si="24"/>
        <v>10</v>
      </c>
      <c r="AI114" t="str">
        <f t="shared" si="25"/>
        <v/>
      </c>
    </row>
    <row r="115" spans="3:35" x14ac:dyDescent="0.25">
      <c r="C115" t="str">
        <f t="shared" si="26"/>
        <v>RES1070868-</v>
      </c>
      <c r="D115" t="s">
        <v>3853</v>
      </c>
      <c r="E115" t="s">
        <v>226</v>
      </c>
      <c r="F115" s="124">
        <v>15.5</v>
      </c>
      <c r="G115" t="str">
        <f t="shared" si="27"/>
        <v>N/A</v>
      </c>
      <c r="H115" t="str">
        <f t="shared" si="28"/>
        <v>-</v>
      </c>
      <c r="P115" t="str">
        <f t="shared" si="29"/>
        <v>RESearch fN/A</v>
      </c>
      <c r="Q115" t="s">
        <v>3606</v>
      </c>
      <c r="R115" t="s">
        <v>255</v>
      </c>
      <c r="S115" s="124">
        <v>0</v>
      </c>
      <c r="T115" s="53" t="str">
        <f t="shared" si="20"/>
        <v>N/A</v>
      </c>
      <c r="U115" t="str">
        <f t="shared" si="21"/>
        <v>-</v>
      </c>
      <c r="X115" s="279"/>
      <c r="Z115" t="s">
        <v>3981</v>
      </c>
      <c r="AA115" s="124">
        <v>7</v>
      </c>
      <c r="AB115" t="str">
        <f t="shared" si="30"/>
        <v>-</v>
      </c>
      <c r="AC115" t="str">
        <f t="shared" si="31"/>
        <v>-</v>
      </c>
      <c r="AF115" t="s">
        <v>3654</v>
      </c>
      <c r="AG115" s="124">
        <v>4.5</v>
      </c>
      <c r="AH115">
        <f t="shared" si="24"/>
        <v>4.5</v>
      </c>
      <c r="AI115" t="str">
        <f t="shared" si="25"/>
        <v/>
      </c>
    </row>
    <row r="116" spans="3:35" x14ac:dyDescent="0.25">
      <c r="C116" t="str">
        <f t="shared" si="26"/>
        <v>RES1071802343715-06</v>
      </c>
      <c r="D116" t="s">
        <v>3981</v>
      </c>
      <c r="E116" t="s">
        <v>3578</v>
      </c>
      <c r="F116" s="124">
        <v>7</v>
      </c>
      <c r="G116" t="str">
        <f t="shared" si="27"/>
        <v>N/A</v>
      </c>
      <c r="H116" t="str">
        <f t="shared" si="28"/>
        <v>-</v>
      </c>
      <c r="P116" t="str">
        <f t="shared" si="29"/>
        <v>RESearch f162240-74</v>
      </c>
      <c r="Q116" t="s">
        <v>3606</v>
      </c>
      <c r="R116" t="s">
        <v>3506</v>
      </c>
      <c r="S116" s="124">
        <v>7.5</v>
      </c>
      <c r="T116" s="53" t="str">
        <f t="shared" si="20"/>
        <v>N/A</v>
      </c>
      <c r="U116" t="str">
        <f t="shared" si="21"/>
        <v>-</v>
      </c>
      <c r="X116" s="279"/>
      <c r="Z116" t="s">
        <v>3746</v>
      </c>
      <c r="AA116" s="124">
        <v>16</v>
      </c>
      <c r="AB116">
        <f t="shared" si="30"/>
        <v>0</v>
      </c>
      <c r="AC116">
        <f t="shared" si="31"/>
        <v>16</v>
      </c>
      <c r="AF116" t="s">
        <v>3655</v>
      </c>
      <c r="AG116" s="124">
        <v>0</v>
      </c>
      <c r="AH116" t="str">
        <f t="shared" si="24"/>
        <v>-</v>
      </c>
      <c r="AI116" t="str">
        <f t="shared" si="25"/>
        <v>-</v>
      </c>
    </row>
    <row r="117" spans="3:35" x14ac:dyDescent="0.25">
      <c r="C117" t="str">
        <f t="shared" si="26"/>
        <v>RES106971468802-00</v>
      </c>
      <c r="D117" t="s">
        <v>3746</v>
      </c>
      <c r="E117" t="s">
        <v>372</v>
      </c>
      <c r="F117" s="124">
        <v>16</v>
      </c>
      <c r="G117" t="str">
        <f t="shared" si="27"/>
        <v>N/A</v>
      </c>
      <c r="H117" t="str">
        <f t="shared" si="28"/>
        <v>-</v>
      </c>
      <c r="P117" t="str">
        <f t="shared" si="29"/>
        <v>RES1061589N/A</v>
      </c>
      <c r="Q117" t="s">
        <v>3607</v>
      </c>
      <c r="R117" t="s">
        <v>255</v>
      </c>
      <c r="S117" s="124">
        <v>0</v>
      </c>
      <c r="T117" s="53" t="str">
        <f t="shared" si="20"/>
        <v>N/A</v>
      </c>
      <c r="U117" t="str">
        <f t="shared" si="21"/>
        <v>-</v>
      </c>
      <c r="X117" s="279"/>
      <c r="Z117" t="s">
        <v>3760</v>
      </c>
      <c r="AA117" s="124">
        <v>14</v>
      </c>
      <c r="AB117">
        <f t="shared" si="30"/>
        <v>0</v>
      </c>
      <c r="AC117">
        <f t="shared" si="31"/>
        <v>14</v>
      </c>
      <c r="AF117" t="s">
        <v>3656</v>
      </c>
      <c r="AG117" s="124">
        <v>2.5</v>
      </c>
      <c r="AH117">
        <f t="shared" si="24"/>
        <v>2.5</v>
      </c>
      <c r="AI117" t="str">
        <f t="shared" si="25"/>
        <v/>
      </c>
    </row>
    <row r="118" spans="3:35" x14ac:dyDescent="0.25">
      <c r="C118" t="str">
        <f t="shared" si="26"/>
        <v>RES1070775-</v>
      </c>
      <c r="D118" t="s">
        <v>3760</v>
      </c>
      <c r="E118" t="s">
        <v>226</v>
      </c>
      <c r="F118" s="124">
        <v>14</v>
      </c>
      <c r="G118" t="str">
        <f t="shared" si="27"/>
        <v>N/A</v>
      </c>
      <c r="H118" t="str">
        <f t="shared" si="28"/>
        <v>-</v>
      </c>
      <c r="P118" t="str">
        <f t="shared" si="29"/>
        <v>RES1061607N/A</v>
      </c>
      <c r="Q118" t="s">
        <v>3608</v>
      </c>
      <c r="R118" t="s">
        <v>255</v>
      </c>
      <c r="S118" s="124">
        <v>0</v>
      </c>
      <c r="T118" s="53" t="str">
        <f t="shared" si="20"/>
        <v>N/A</v>
      </c>
      <c r="U118" t="str">
        <f t="shared" si="21"/>
        <v>-</v>
      </c>
      <c r="X118" s="279"/>
      <c r="Z118" t="s">
        <v>3901</v>
      </c>
      <c r="AA118" s="124">
        <v>2.5</v>
      </c>
      <c r="AB118" t="str">
        <f t="shared" si="30"/>
        <v>-</v>
      </c>
      <c r="AC118" t="str">
        <f t="shared" si="31"/>
        <v>-</v>
      </c>
      <c r="AF118" t="s">
        <v>3657</v>
      </c>
      <c r="AG118" s="124">
        <v>45.5</v>
      </c>
      <c r="AH118" t="str">
        <f t="shared" si="24"/>
        <v>-</v>
      </c>
      <c r="AI118" t="str">
        <f t="shared" si="25"/>
        <v>-</v>
      </c>
    </row>
    <row r="119" spans="3:35" x14ac:dyDescent="0.25">
      <c r="C119" t="str">
        <f t="shared" si="26"/>
        <v>RES1071142-</v>
      </c>
      <c r="D119" t="s">
        <v>3901</v>
      </c>
      <c r="E119" t="s">
        <v>226</v>
      </c>
      <c r="F119" s="124">
        <v>2.5</v>
      </c>
      <c r="G119" t="str">
        <f t="shared" si="27"/>
        <v>N/A</v>
      </c>
      <c r="H119" t="str">
        <f t="shared" si="28"/>
        <v>-</v>
      </c>
      <c r="P119" t="str">
        <f t="shared" si="29"/>
        <v>RES1061607219721-75</v>
      </c>
      <c r="Q119" t="s">
        <v>3608</v>
      </c>
      <c r="R119" t="s">
        <v>3507</v>
      </c>
      <c r="S119" s="124">
        <v>13</v>
      </c>
      <c r="T119" s="53" t="str">
        <f t="shared" si="20"/>
        <v>N/A</v>
      </c>
      <c r="U119" t="str">
        <f t="shared" si="21"/>
        <v>-</v>
      </c>
      <c r="X119" s="279"/>
      <c r="Z119" t="s">
        <v>3857</v>
      </c>
      <c r="AA119" s="124">
        <v>3</v>
      </c>
      <c r="AB119" t="str">
        <f t="shared" si="30"/>
        <v>-</v>
      </c>
      <c r="AC119" t="str">
        <f t="shared" si="31"/>
        <v>-</v>
      </c>
      <c r="AF119" t="s">
        <v>3658</v>
      </c>
      <c r="AG119" s="124">
        <v>2.5</v>
      </c>
      <c r="AH119">
        <f t="shared" si="24"/>
        <v>2.5</v>
      </c>
      <c r="AI119" t="str">
        <f t="shared" si="25"/>
        <v/>
      </c>
    </row>
    <row r="120" spans="3:35" x14ac:dyDescent="0.25">
      <c r="C120" t="str">
        <f t="shared" si="26"/>
        <v>RES1071153-</v>
      </c>
      <c r="D120" t="s">
        <v>3857</v>
      </c>
      <c r="E120" t="s">
        <v>226</v>
      </c>
      <c r="F120" s="124">
        <v>3</v>
      </c>
      <c r="G120" t="str">
        <f t="shared" si="27"/>
        <v>N/A</v>
      </c>
      <c r="H120" t="str">
        <f t="shared" si="28"/>
        <v>-</v>
      </c>
      <c r="P120" t="str">
        <f t="shared" si="29"/>
        <v>RES1060120N/A</v>
      </c>
      <c r="Q120" t="s">
        <v>3609</v>
      </c>
      <c r="R120" t="s">
        <v>255</v>
      </c>
      <c r="S120" s="124">
        <v>0</v>
      </c>
      <c r="T120" s="53" t="str">
        <f t="shared" si="20"/>
        <v>N/A</v>
      </c>
      <c r="U120" t="str">
        <f t="shared" si="21"/>
        <v>-</v>
      </c>
      <c r="X120" s="279"/>
      <c r="Z120" t="s">
        <v>3896</v>
      </c>
      <c r="AA120" s="124">
        <v>7</v>
      </c>
      <c r="AB120" t="str">
        <f t="shared" si="30"/>
        <v>-</v>
      </c>
      <c r="AC120" t="str">
        <f t="shared" si="31"/>
        <v>-</v>
      </c>
      <c r="AF120" t="s">
        <v>3659</v>
      </c>
      <c r="AG120" s="124">
        <v>18.5</v>
      </c>
      <c r="AH120" t="str">
        <f t="shared" si="24"/>
        <v>-</v>
      </c>
      <c r="AI120" t="str">
        <f t="shared" si="25"/>
        <v>-</v>
      </c>
    </row>
    <row r="121" spans="3:35" x14ac:dyDescent="0.25">
      <c r="C121" t="str">
        <f t="shared" si="26"/>
        <v>RES1071176-</v>
      </c>
      <c r="D121" t="s">
        <v>3896</v>
      </c>
      <c r="E121" t="s">
        <v>226</v>
      </c>
      <c r="F121" s="124">
        <v>7</v>
      </c>
      <c r="G121" t="str">
        <f t="shared" si="27"/>
        <v>N/A</v>
      </c>
      <c r="H121" t="str">
        <f t="shared" si="28"/>
        <v>-</v>
      </c>
      <c r="P121" t="str">
        <f t="shared" si="29"/>
        <v>RES1060120339101-59</v>
      </c>
      <c r="Q121" t="s">
        <v>3609</v>
      </c>
      <c r="R121" t="s">
        <v>3502</v>
      </c>
      <c r="S121" s="124">
        <v>4.5</v>
      </c>
      <c r="T121" s="53" t="str">
        <f t="shared" si="20"/>
        <v>N/A</v>
      </c>
      <c r="U121" t="str">
        <f t="shared" si="21"/>
        <v>-</v>
      </c>
      <c r="X121" s="279"/>
      <c r="Z121" t="s">
        <v>3891</v>
      </c>
      <c r="AA121" s="124">
        <v>22</v>
      </c>
      <c r="AB121" t="str">
        <f t="shared" si="30"/>
        <v>-</v>
      </c>
      <c r="AC121" t="str">
        <f t="shared" si="31"/>
        <v>-</v>
      </c>
      <c r="AF121" t="s">
        <v>3660</v>
      </c>
      <c r="AG121" s="124">
        <v>18</v>
      </c>
      <c r="AH121">
        <f t="shared" si="24"/>
        <v>17</v>
      </c>
      <c r="AI121">
        <f t="shared" si="25"/>
        <v>1</v>
      </c>
    </row>
    <row r="122" spans="3:35" x14ac:dyDescent="0.25">
      <c r="C122" t="str">
        <f t="shared" si="26"/>
        <v>RES107122368802-00</v>
      </c>
      <c r="D122" t="s">
        <v>3891</v>
      </c>
      <c r="E122" t="s">
        <v>372</v>
      </c>
      <c r="F122" s="124">
        <v>22</v>
      </c>
      <c r="G122" t="str">
        <f t="shared" si="27"/>
        <v>N/A</v>
      </c>
      <c r="H122" t="str">
        <f t="shared" si="28"/>
        <v>-</v>
      </c>
      <c r="P122" t="str">
        <f t="shared" si="29"/>
        <v>RES1061643N/A</v>
      </c>
      <c r="Q122" t="s">
        <v>3610</v>
      </c>
      <c r="R122" t="s">
        <v>255</v>
      </c>
      <c r="S122" s="124">
        <v>0</v>
      </c>
      <c r="T122" s="53" t="str">
        <f t="shared" si="20"/>
        <v>N/A</v>
      </c>
      <c r="U122" t="str">
        <f t="shared" si="21"/>
        <v>-</v>
      </c>
      <c r="X122" s="279"/>
      <c r="Z122" t="s">
        <v>3860</v>
      </c>
      <c r="AA122" s="124">
        <v>5</v>
      </c>
      <c r="AB122" t="str">
        <f t="shared" si="30"/>
        <v>-</v>
      </c>
      <c r="AC122" t="str">
        <f t="shared" si="31"/>
        <v>-</v>
      </c>
      <c r="AF122" t="s">
        <v>3661</v>
      </c>
      <c r="AG122" s="124">
        <v>2</v>
      </c>
      <c r="AH122" t="str">
        <f t="shared" si="24"/>
        <v>-</v>
      </c>
      <c r="AI122" t="str">
        <f t="shared" si="25"/>
        <v>-</v>
      </c>
    </row>
    <row r="123" spans="3:35" x14ac:dyDescent="0.25">
      <c r="C123" t="str">
        <f t="shared" si="26"/>
        <v>RES1071480157560-35</v>
      </c>
      <c r="D123" t="s">
        <v>3860</v>
      </c>
      <c r="E123" t="s">
        <v>3911</v>
      </c>
      <c r="F123" s="124">
        <v>5</v>
      </c>
      <c r="G123" t="str">
        <f t="shared" si="27"/>
        <v>N/A</v>
      </c>
      <c r="H123" t="str">
        <f t="shared" si="28"/>
        <v>-</v>
      </c>
      <c r="P123" t="str">
        <f t="shared" si="29"/>
        <v>RES1061643Por favor co</v>
      </c>
      <c r="Q123" t="s">
        <v>3610</v>
      </c>
      <c r="R123" t="s">
        <v>3393</v>
      </c>
      <c r="S123" s="124">
        <v>0</v>
      </c>
      <c r="T123" s="53" t="str">
        <f t="shared" si="20"/>
        <v>N/A</v>
      </c>
      <c r="U123" t="str">
        <f t="shared" si="21"/>
        <v>-</v>
      </c>
      <c r="X123" s="279"/>
      <c r="Z123" t="s">
        <v>3848</v>
      </c>
      <c r="AA123" s="124">
        <v>8</v>
      </c>
      <c r="AB123" t="str">
        <f t="shared" si="30"/>
        <v>-</v>
      </c>
      <c r="AC123" t="str">
        <f t="shared" si="31"/>
        <v>-</v>
      </c>
      <c r="AF123" t="s">
        <v>373</v>
      </c>
      <c r="AG123" s="124">
        <v>3</v>
      </c>
      <c r="AH123">
        <f t="shared" si="24"/>
        <v>3</v>
      </c>
      <c r="AI123" t="str">
        <f t="shared" si="25"/>
        <v/>
      </c>
    </row>
    <row r="124" spans="3:35" x14ac:dyDescent="0.25">
      <c r="C124" t="str">
        <f t="shared" si="26"/>
        <v>RES1071513206035-08</v>
      </c>
      <c r="D124" t="s">
        <v>3848</v>
      </c>
      <c r="E124" t="s">
        <v>321</v>
      </c>
      <c r="F124" s="124">
        <v>8</v>
      </c>
      <c r="G124" t="str">
        <f t="shared" si="27"/>
        <v>N/A</v>
      </c>
      <c r="H124" t="str">
        <f t="shared" si="28"/>
        <v>-</v>
      </c>
      <c r="P124" t="str">
        <f t="shared" si="29"/>
        <v>RES1061574426437-00</v>
      </c>
      <c r="Q124" t="s">
        <v>3611</v>
      </c>
      <c r="R124" t="s">
        <v>283</v>
      </c>
      <c r="S124" s="124">
        <v>4</v>
      </c>
      <c r="T124" s="53" t="str">
        <f t="shared" si="20"/>
        <v>N/A</v>
      </c>
      <c r="U124" t="str">
        <f t="shared" si="21"/>
        <v>-</v>
      </c>
      <c r="X124" s="279"/>
      <c r="Z124" t="s">
        <v>3863</v>
      </c>
      <c r="AA124" s="124">
        <v>4</v>
      </c>
      <c r="AB124" t="str">
        <f t="shared" si="30"/>
        <v>-</v>
      </c>
      <c r="AC124" t="str">
        <f t="shared" si="31"/>
        <v>-</v>
      </c>
      <c r="AF124" t="s">
        <v>3662</v>
      </c>
      <c r="AG124" s="124">
        <v>6</v>
      </c>
      <c r="AH124" t="str">
        <f t="shared" si="24"/>
        <v>-</v>
      </c>
      <c r="AI124" t="str">
        <f t="shared" si="25"/>
        <v>-</v>
      </c>
    </row>
    <row r="125" spans="3:35" x14ac:dyDescent="0.25">
      <c r="C125" t="str">
        <f t="shared" si="26"/>
        <v>RES107151873000-39</v>
      </c>
      <c r="D125" t="s">
        <v>3863</v>
      </c>
      <c r="E125" t="s">
        <v>3913</v>
      </c>
      <c r="F125" s="124">
        <v>4</v>
      </c>
      <c r="G125" t="str">
        <f t="shared" si="27"/>
        <v>N/A</v>
      </c>
      <c r="H125" t="str">
        <f t="shared" si="28"/>
        <v>-</v>
      </c>
      <c r="P125" t="str">
        <f t="shared" si="29"/>
        <v>RES1061574N/A</v>
      </c>
      <c r="Q125" t="s">
        <v>3611</v>
      </c>
      <c r="R125" t="s">
        <v>255</v>
      </c>
      <c r="S125" s="124">
        <v>0</v>
      </c>
      <c r="T125" s="53" t="str">
        <f t="shared" si="20"/>
        <v>N/A</v>
      </c>
      <c r="U125" t="str">
        <f t="shared" si="21"/>
        <v>-</v>
      </c>
      <c r="X125" s="279"/>
      <c r="Z125" t="s">
        <v>3867</v>
      </c>
      <c r="AA125" s="124">
        <v>14</v>
      </c>
      <c r="AB125" t="str">
        <f t="shared" si="30"/>
        <v>-</v>
      </c>
      <c r="AC125" t="str">
        <f t="shared" si="31"/>
        <v>-</v>
      </c>
      <c r="AF125" t="s">
        <v>3663</v>
      </c>
      <c r="AG125" s="124">
        <v>3.75</v>
      </c>
      <c r="AH125">
        <f t="shared" si="24"/>
        <v>1.5</v>
      </c>
      <c r="AI125">
        <f t="shared" si="25"/>
        <v>2.25</v>
      </c>
    </row>
    <row r="126" spans="3:35" x14ac:dyDescent="0.25">
      <c r="C126" t="str">
        <f t="shared" si="26"/>
        <v>RES1071528210120-82</v>
      </c>
      <c r="D126" t="s">
        <v>3867</v>
      </c>
      <c r="E126" t="s">
        <v>3869</v>
      </c>
      <c r="F126" s="124">
        <v>14</v>
      </c>
      <c r="G126" t="str">
        <f t="shared" si="27"/>
        <v>N/A</v>
      </c>
      <c r="H126" t="str">
        <f t="shared" si="28"/>
        <v>-</v>
      </c>
      <c r="P126" t="str">
        <f t="shared" si="29"/>
        <v>RES1061689343212-34</v>
      </c>
      <c r="Q126" t="s">
        <v>3612</v>
      </c>
      <c r="R126" t="s">
        <v>381</v>
      </c>
      <c r="S126" s="124">
        <v>1</v>
      </c>
      <c r="T126" s="53" t="str">
        <f t="shared" si="20"/>
        <v>N/A</v>
      </c>
      <c r="U126" t="str">
        <f t="shared" si="21"/>
        <v>-</v>
      </c>
      <c r="X126" s="279"/>
      <c r="Z126" t="s">
        <v>3870</v>
      </c>
      <c r="AA126" s="124">
        <v>2</v>
      </c>
      <c r="AB126" t="str">
        <f t="shared" si="30"/>
        <v>-</v>
      </c>
      <c r="AC126" t="str">
        <f t="shared" si="31"/>
        <v>-</v>
      </c>
      <c r="AF126" t="s">
        <v>3664</v>
      </c>
      <c r="AG126" s="124">
        <v>8</v>
      </c>
      <c r="AH126" t="str">
        <f t="shared" si="24"/>
        <v>-</v>
      </c>
      <c r="AI126" t="str">
        <f t="shared" si="25"/>
        <v>-</v>
      </c>
    </row>
    <row r="127" spans="3:35" x14ac:dyDescent="0.25">
      <c r="C127" t="str">
        <f t="shared" si="26"/>
        <v>RES107170009411-33</v>
      </c>
      <c r="D127" t="s">
        <v>3870</v>
      </c>
      <c r="E127" t="s">
        <v>3915</v>
      </c>
      <c r="F127" s="124">
        <v>2</v>
      </c>
      <c r="G127" t="str">
        <f t="shared" si="27"/>
        <v>N/A</v>
      </c>
      <c r="H127" t="str">
        <f t="shared" si="28"/>
        <v>-</v>
      </c>
      <c r="P127" t="str">
        <f t="shared" si="29"/>
        <v>RES1061681N/A</v>
      </c>
      <c r="Q127" t="s">
        <v>3613</v>
      </c>
      <c r="R127" t="s">
        <v>255</v>
      </c>
      <c r="S127" s="124">
        <v>0</v>
      </c>
      <c r="T127" s="53" t="str">
        <f t="shared" si="20"/>
        <v>N/A</v>
      </c>
      <c r="U127" t="str">
        <f t="shared" si="21"/>
        <v>-</v>
      </c>
      <c r="X127" s="279"/>
      <c r="Z127" t="s">
        <v>3899</v>
      </c>
      <c r="AA127" s="124">
        <v>1.5</v>
      </c>
      <c r="AB127" t="str">
        <f t="shared" si="30"/>
        <v>-</v>
      </c>
      <c r="AC127" t="str">
        <f t="shared" si="31"/>
        <v>-</v>
      </c>
      <c r="AF127" t="s">
        <v>3665</v>
      </c>
      <c r="AG127" s="124">
        <v>15</v>
      </c>
      <c r="AH127" t="str">
        <f t="shared" si="24"/>
        <v>-</v>
      </c>
      <c r="AI127" t="str">
        <f t="shared" si="25"/>
        <v>-</v>
      </c>
    </row>
    <row r="128" spans="3:35" x14ac:dyDescent="0.25">
      <c r="C128" t="str">
        <f t="shared" si="26"/>
        <v>RES1071721 342012-28</v>
      </c>
      <c r="D128" t="s">
        <v>3899</v>
      </c>
      <c r="E128" t="s">
        <v>3917</v>
      </c>
      <c r="F128" s="124">
        <v>1.5</v>
      </c>
      <c r="G128" t="str">
        <f t="shared" si="27"/>
        <v>N/A</v>
      </c>
      <c r="H128" t="str">
        <f t="shared" si="28"/>
        <v>-</v>
      </c>
      <c r="P128" t="str">
        <f t="shared" si="29"/>
        <v>RES1061681425797-00</v>
      </c>
      <c r="Q128" t="s">
        <v>3613</v>
      </c>
      <c r="R128" t="s">
        <v>3508</v>
      </c>
      <c r="S128" s="124">
        <v>11</v>
      </c>
      <c r="T128" s="53" t="str">
        <f t="shared" si="20"/>
        <v>N/A</v>
      </c>
      <c r="U128" t="str">
        <f t="shared" si="21"/>
        <v>-</v>
      </c>
      <c r="X128" s="279"/>
      <c r="Z128" t="s">
        <v>3907</v>
      </c>
      <c r="AA128" s="124">
        <v>5.5</v>
      </c>
      <c r="AB128" t="str">
        <f t="shared" si="30"/>
        <v>-</v>
      </c>
      <c r="AC128" t="str">
        <f t="shared" si="31"/>
        <v>-</v>
      </c>
      <c r="AF128" t="s">
        <v>3666</v>
      </c>
      <c r="AG128" s="124">
        <v>7.5</v>
      </c>
      <c r="AH128" t="str">
        <f t="shared" si="24"/>
        <v>-</v>
      </c>
      <c r="AI128" t="str">
        <f t="shared" si="25"/>
        <v>-</v>
      </c>
    </row>
    <row r="129" spans="3:35" x14ac:dyDescent="0.25">
      <c r="C129" t="str">
        <f t="shared" si="26"/>
        <v>RES1071910  -</v>
      </c>
      <c r="D129" t="s">
        <v>3907</v>
      </c>
      <c r="E129" t="s">
        <v>226</v>
      </c>
      <c r="F129" s="124">
        <v>5.5</v>
      </c>
      <c r="G129" t="str">
        <f t="shared" si="27"/>
        <v>N/A</v>
      </c>
      <c r="H129" t="str">
        <f t="shared" si="28"/>
        <v>-</v>
      </c>
      <c r="P129" t="str">
        <f t="shared" si="29"/>
        <v>RES1061713N/A</v>
      </c>
      <c r="Q129" t="s">
        <v>3614</v>
      </c>
      <c r="R129" t="s">
        <v>255</v>
      </c>
      <c r="S129" s="124">
        <v>0</v>
      </c>
      <c r="T129" s="53" t="str">
        <f t="shared" si="20"/>
        <v>N/A</v>
      </c>
      <c r="U129" t="str">
        <f t="shared" si="21"/>
        <v>-</v>
      </c>
      <c r="X129" s="279"/>
      <c r="Z129" t="s">
        <v>3878</v>
      </c>
      <c r="AA129" s="124">
        <v>1</v>
      </c>
      <c r="AB129" t="str">
        <f t="shared" si="30"/>
        <v>-</v>
      </c>
      <c r="AC129" t="str">
        <f t="shared" si="31"/>
        <v>-</v>
      </c>
      <c r="AF129" t="s">
        <v>3667</v>
      </c>
      <c r="AG129" s="124">
        <v>0</v>
      </c>
      <c r="AH129" t="str">
        <f t="shared" si="24"/>
        <v>-</v>
      </c>
      <c r="AI129" t="str">
        <f t="shared" si="25"/>
        <v>-</v>
      </c>
    </row>
    <row r="130" spans="3:35" x14ac:dyDescent="0.25">
      <c r="C130" t="str">
        <f t="shared" si="26"/>
        <v>RES1071947-</v>
      </c>
      <c r="D130" t="s">
        <v>3878</v>
      </c>
      <c r="E130" t="s">
        <v>226</v>
      </c>
      <c r="F130" s="124">
        <v>1</v>
      </c>
      <c r="G130" t="str">
        <f t="shared" si="27"/>
        <v>N/A</v>
      </c>
      <c r="H130" t="str">
        <f t="shared" si="28"/>
        <v>-</v>
      </c>
      <c r="P130" t="str">
        <f t="shared" si="29"/>
        <v>RES1061713142460-80</v>
      </c>
      <c r="Q130" t="s">
        <v>3614</v>
      </c>
      <c r="R130" t="s">
        <v>3515</v>
      </c>
      <c r="S130" s="124">
        <v>6.5</v>
      </c>
      <c r="T130" s="53" t="str">
        <f t="shared" si="20"/>
        <v>N/A</v>
      </c>
      <c r="U130" t="str">
        <f t="shared" si="21"/>
        <v>-</v>
      </c>
      <c r="X130" s="279"/>
      <c r="Z130" t="s">
        <v>3919</v>
      </c>
      <c r="AA130" s="124">
        <v>4</v>
      </c>
      <c r="AB130" t="str">
        <f t="shared" si="30"/>
        <v>-</v>
      </c>
      <c r="AC130" t="str">
        <f t="shared" si="31"/>
        <v>-</v>
      </c>
      <c r="AF130" t="s">
        <v>3668</v>
      </c>
      <c r="AG130" s="124">
        <v>0</v>
      </c>
      <c r="AH130" t="str">
        <f t="shared" si="24"/>
        <v>-</v>
      </c>
      <c r="AI130" t="str">
        <f t="shared" si="25"/>
        <v>-</v>
      </c>
    </row>
    <row r="131" spans="3:35" x14ac:dyDescent="0.25">
      <c r="C131" t="str">
        <f t="shared" si="26"/>
        <v>RES1072003-</v>
      </c>
      <c r="D131" t="s">
        <v>3919</v>
      </c>
      <c r="E131" t="s">
        <v>226</v>
      </c>
      <c r="F131" s="124">
        <v>4</v>
      </c>
      <c r="G131" t="str">
        <f t="shared" si="27"/>
        <v>N/A</v>
      </c>
      <c r="H131" t="str">
        <f t="shared" si="28"/>
        <v>-</v>
      </c>
      <c r="P131" t="str">
        <f t="shared" si="29"/>
        <v>RES1061690N/A</v>
      </c>
      <c r="Q131" t="s">
        <v>3615</v>
      </c>
      <c r="R131" t="s">
        <v>255</v>
      </c>
      <c r="S131" s="124">
        <v>0</v>
      </c>
      <c r="T131" s="53" t="str">
        <f t="shared" si="20"/>
        <v>N/A</v>
      </c>
      <c r="U131" t="str">
        <f t="shared" si="21"/>
        <v>-</v>
      </c>
      <c r="X131" s="279"/>
      <c r="Z131" t="s">
        <v>3874</v>
      </c>
      <c r="AA131" s="124">
        <v>13</v>
      </c>
      <c r="AB131" t="str">
        <f t="shared" si="30"/>
        <v>-</v>
      </c>
      <c r="AC131" t="str">
        <f t="shared" si="31"/>
        <v>-</v>
      </c>
      <c r="AF131" t="s">
        <v>3669</v>
      </c>
      <c r="AG131" s="124">
        <v>0</v>
      </c>
      <c r="AH131" t="str">
        <f t="shared" si="24"/>
        <v>-</v>
      </c>
      <c r="AI131" t="str">
        <f t="shared" si="25"/>
        <v>-</v>
      </c>
    </row>
    <row r="132" spans="3:35" x14ac:dyDescent="0.25">
      <c r="C132" t="str">
        <f t="shared" si="26"/>
        <v>RES1072145424317-02</v>
      </c>
      <c r="D132" t="s">
        <v>3874</v>
      </c>
      <c r="E132" t="s">
        <v>3876</v>
      </c>
      <c r="F132" s="124">
        <v>13</v>
      </c>
      <c r="G132" t="str">
        <f t="shared" si="27"/>
        <v>N/A</v>
      </c>
      <c r="H132" t="str">
        <f t="shared" si="28"/>
        <v>-</v>
      </c>
      <c r="P132" t="str">
        <f t="shared" si="29"/>
        <v>RES1061690125680-47</v>
      </c>
      <c r="Q132" t="s">
        <v>3615</v>
      </c>
      <c r="R132" t="s">
        <v>3491</v>
      </c>
      <c r="S132" s="124">
        <v>4.5</v>
      </c>
      <c r="T132" s="53" t="str">
        <f t="shared" si="20"/>
        <v>N/A</v>
      </c>
      <c r="U132" t="str">
        <f t="shared" si="21"/>
        <v>-</v>
      </c>
      <c r="X132" s="279"/>
      <c r="Z132" t="s">
        <v>3988</v>
      </c>
      <c r="AA132" s="124">
        <v>4.5</v>
      </c>
      <c r="AB132" t="str">
        <f t="shared" si="30"/>
        <v>-</v>
      </c>
      <c r="AC132" t="str">
        <f t="shared" si="31"/>
        <v>-</v>
      </c>
      <c r="AF132" t="s">
        <v>3670</v>
      </c>
      <c r="AG132" s="124">
        <v>0</v>
      </c>
      <c r="AH132" t="str">
        <f t="shared" si="24"/>
        <v>-</v>
      </c>
      <c r="AI132" t="str">
        <f t="shared" si="25"/>
        <v>-</v>
      </c>
    </row>
    <row r="133" spans="3:35" x14ac:dyDescent="0.25">
      <c r="C133" t="str">
        <f t="shared" si="26"/>
        <v xml:space="preserve"> RES1074305-</v>
      </c>
      <c r="D133" t="s">
        <v>3988</v>
      </c>
      <c r="E133" t="s">
        <v>226</v>
      </c>
      <c r="F133" s="124">
        <v>4.5</v>
      </c>
      <c r="G133" t="str">
        <f t="shared" si="27"/>
        <v>N/A</v>
      </c>
      <c r="H133" t="str">
        <f t="shared" si="28"/>
        <v>-</v>
      </c>
      <c r="P133" t="str">
        <f t="shared" si="29"/>
        <v>RES1061841N/A</v>
      </c>
      <c r="Q133" t="s">
        <v>3616</v>
      </c>
      <c r="R133" t="s">
        <v>255</v>
      </c>
      <c r="S133" s="124">
        <v>0</v>
      </c>
      <c r="T133" s="53" t="str">
        <f t="shared" si="20"/>
        <v>N/A</v>
      </c>
      <c r="U133" t="str">
        <f t="shared" si="21"/>
        <v>-</v>
      </c>
      <c r="X133" s="279"/>
      <c r="Z133" t="s">
        <v>3992</v>
      </c>
      <c r="AA133" s="124">
        <v>2.5</v>
      </c>
      <c r="AB133" t="str">
        <f t="shared" si="30"/>
        <v>-</v>
      </c>
      <c r="AC133" t="str">
        <f t="shared" si="31"/>
        <v>-</v>
      </c>
      <c r="AF133" t="s">
        <v>3671</v>
      </c>
      <c r="AG133" s="124">
        <v>1.5</v>
      </c>
      <c r="AH133">
        <f t="shared" si="24"/>
        <v>3</v>
      </c>
      <c r="AI133">
        <f t="shared" si="25"/>
        <v>-1.5</v>
      </c>
    </row>
    <row r="134" spans="3:35" x14ac:dyDescent="0.25">
      <c r="C134" t="str">
        <f t="shared" si="26"/>
        <v>NL_09-</v>
      </c>
      <c r="D134" t="s">
        <v>3992</v>
      </c>
      <c r="E134" t="s">
        <v>226</v>
      </c>
      <c r="F134" s="124">
        <v>2.5</v>
      </c>
      <c r="G134" t="str">
        <f t="shared" si="27"/>
        <v>N/A</v>
      </c>
      <c r="H134" t="str">
        <f t="shared" si="28"/>
        <v>-</v>
      </c>
      <c r="P134" t="str">
        <f t="shared" si="29"/>
        <v>RES1061943N/A</v>
      </c>
      <c r="Q134" t="s">
        <v>3617</v>
      </c>
      <c r="R134" t="s">
        <v>255</v>
      </c>
      <c r="S134" s="124">
        <v>0</v>
      </c>
      <c r="T134" s="53" t="str">
        <f t="shared" si="20"/>
        <v>N/A</v>
      </c>
      <c r="U134" t="str">
        <f t="shared" si="21"/>
        <v>-</v>
      </c>
      <c r="X134" s="279"/>
      <c r="Z134" t="s">
        <v>3995</v>
      </c>
      <c r="AA134" s="124">
        <v>5</v>
      </c>
      <c r="AB134" t="str">
        <f t="shared" si="30"/>
        <v>-</v>
      </c>
      <c r="AC134" t="str">
        <f t="shared" si="31"/>
        <v>-</v>
      </c>
      <c r="AF134" t="s">
        <v>3672</v>
      </c>
      <c r="AG134" s="124">
        <v>31.5</v>
      </c>
      <c r="AH134">
        <f t="shared" si="24"/>
        <v>31.5</v>
      </c>
      <c r="AI134" t="str">
        <f t="shared" si="25"/>
        <v/>
      </c>
    </row>
    <row r="135" spans="3:35" x14ac:dyDescent="0.25">
      <c r="C135" t="str">
        <f t="shared" ref="C135:C144" si="32">D135&amp;E135</f>
        <v>RES1072474133181-13</v>
      </c>
      <c r="D135" t="s">
        <v>3995</v>
      </c>
      <c r="E135" t="s">
        <v>3512</v>
      </c>
      <c r="F135" s="124">
        <v>5</v>
      </c>
      <c r="G135" t="str">
        <f t="shared" ref="G135:G144" si="33">IFERROR(IF(F135=H135,0,F135-H135),"N/A")</f>
        <v>N/A</v>
      </c>
      <c r="H135" t="str">
        <f t="shared" ref="H135:H144" si="34">IFERROR(INDEX($S:$S,MATCH(C135,$P:$P,0)),"-")</f>
        <v>-</v>
      </c>
      <c r="P135" t="str">
        <f t="shared" ref="P135:P144" si="35">Q135&amp;R135</f>
        <v>RES1061943Please provi</v>
      </c>
      <c r="Q135" t="s">
        <v>3617</v>
      </c>
      <c r="R135" t="s">
        <v>326</v>
      </c>
      <c r="S135" s="124">
        <v>6</v>
      </c>
      <c r="T135" s="53" t="str">
        <f t="shared" ref="T135:T198" si="36">IFERROR(IF(S135=U135,0,S135-U135),"N/A")</f>
        <v>N/A</v>
      </c>
      <c r="U135" t="str">
        <f t="shared" ref="U135:U198" si="37">IFERROR(INDEX($F:$F,MATCH(P135,$C:$C,0)),"-")</f>
        <v>-</v>
      </c>
      <c r="X135" s="279"/>
      <c r="Z135" t="s">
        <v>3999</v>
      </c>
      <c r="AA135" s="124">
        <v>9</v>
      </c>
      <c r="AB135" t="str">
        <f t="shared" ref="AB135:AB143" si="38">IFERROR(INDEX(AG:AG,MATCH(Z135,AF:AF,0)),"-")</f>
        <v>-</v>
      </c>
      <c r="AC135" t="str">
        <f t="shared" ref="AC135:AC143" si="39">IFERROR(IF(AB135=AA135,"",AA135-AB135),"-")</f>
        <v>-</v>
      </c>
      <c r="AF135" t="s">
        <v>3673</v>
      </c>
      <c r="AG135" s="124">
        <v>2.5</v>
      </c>
      <c r="AH135" t="str">
        <f t="shared" ref="AH135:AH198" si="40">IFERROR(INDEX(AA:AA,MATCH(AF135,Z:Z,0)),"-")</f>
        <v>-</v>
      </c>
      <c r="AI135" t="str">
        <f t="shared" ref="AI135:AI198" si="41">IFERROR(IF(AH135=AG135,"",AG135-AH135),"-")</f>
        <v>-</v>
      </c>
    </row>
    <row r="136" spans="3:35" x14ac:dyDescent="0.25">
      <c r="C136" t="str">
        <f t="shared" si="32"/>
        <v>RES1072479215443-36</v>
      </c>
      <c r="D136" t="s">
        <v>3999</v>
      </c>
      <c r="E136" t="s">
        <v>3499</v>
      </c>
      <c r="F136" s="124">
        <v>9</v>
      </c>
      <c r="G136" t="str">
        <f t="shared" si="33"/>
        <v>N/A</v>
      </c>
      <c r="H136" t="str">
        <f t="shared" si="34"/>
        <v>-</v>
      </c>
      <c r="P136" t="str">
        <f t="shared" si="35"/>
        <v>RES1061943247767-57</v>
      </c>
      <c r="Q136" t="s">
        <v>3617</v>
      </c>
      <c r="R136" t="s">
        <v>3516</v>
      </c>
      <c r="S136" s="124">
        <v>50</v>
      </c>
      <c r="T136" s="53" t="str">
        <f t="shared" si="36"/>
        <v>N/A</v>
      </c>
      <c r="U136" t="str">
        <f t="shared" si="37"/>
        <v>-</v>
      </c>
      <c r="X136" s="279"/>
      <c r="Z136" t="s">
        <v>4003</v>
      </c>
      <c r="AA136" s="124">
        <v>3.5</v>
      </c>
      <c r="AB136" t="str">
        <f t="shared" si="38"/>
        <v>-</v>
      </c>
      <c r="AC136" t="str">
        <f t="shared" si="39"/>
        <v>-</v>
      </c>
      <c r="AF136" t="s">
        <v>3674</v>
      </c>
      <c r="AG136" s="124">
        <v>4.5</v>
      </c>
      <c r="AH136" t="str">
        <f t="shared" si="40"/>
        <v>-</v>
      </c>
      <c r="AI136" t="str">
        <f t="shared" si="41"/>
        <v>-</v>
      </c>
    </row>
    <row r="137" spans="3:35" x14ac:dyDescent="0.25">
      <c r="C137" t="str">
        <f t="shared" si="32"/>
        <v>RES1072523103500-38</v>
      </c>
      <c r="D137" t="s">
        <v>4003</v>
      </c>
      <c r="E137" t="s">
        <v>230</v>
      </c>
      <c r="F137" s="124">
        <v>3.5</v>
      </c>
      <c r="G137" t="str">
        <f t="shared" si="33"/>
        <v>N/A</v>
      </c>
      <c r="H137" t="str">
        <f t="shared" si="34"/>
        <v>-</v>
      </c>
      <c r="P137" t="str">
        <f t="shared" si="35"/>
        <v>RES1061935N/A</v>
      </c>
      <c r="Q137" t="s">
        <v>3618</v>
      </c>
      <c r="R137" t="s">
        <v>255</v>
      </c>
      <c r="S137" s="124">
        <v>0</v>
      </c>
      <c r="T137" s="53" t="str">
        <f t="shared" si="36"/>
        <v>N/A</v>
      </c>
      <c r="U137" t="str">
        <f t="shared" si="37"/>
        <v>-</v>
      </c>
      <c r="X137" s="279"/>
      <c r="Z137" t="s">
        <v>4007</v>
      </c>
      <c r="AA137" s="124">
        <v>2</v>
      </c>
      <c r="AB137" t="str">
        <f t="shared" si="38"/>
        <v>-</v>
      </c>
      <c r="AC137" t="str">
        <f t="shared" si="39"/>
        <v>-</v>
      </c>
      <c r="AF137" t="s">
        <v>3675</v>
      </c>
      <c r="AG137" s="124">
        <v>4</v>
      </c>
      <c r="AH137" t="str">
        <f t="shared" si="40"/>
        <v>-</v>
      </c>
      <c r="AI137" t="str">
        <f t="shared" si="41"/>
        <v>-</v>
      </c>
    </row>
    <row r="138" spans="3:35" x14ac:dyDescent="0.25">
      <c r="C138" t="str">
        <f t="shared" si="32"/>
        <v>RES1072586-</v>
      </c>
      <c r="D138" t="s">
        <v>4007</v>
      </c>
      <c r="E138" t="s">
        <v>226</v>
      </c>
      <c r="F138" s="124">
        <v>2</v>
      </c>
      <c r="G138" t="str">
        <f t="shared" si="33"/>
        <v>N/A</v>
      </c>
      <c r="H138" t="str">
        <f t="shared" si="34"/>
        <v>-</v>
      </c>
      <c r="P138" t="str">
        <f t="shared" si="35"/>
        <v>RES1062014N/A</v>
      </c>
      <c r="Q138" t="s">
        <v>3619</v>
      </c>
      <c r="R138" t="s">
        <v>255</v>
      </c>
      <c r="S138" s="124">
        <v>0</v>
      </c>
      <c r="T138" s="53" t="str">
        <f t="shared" si="36"/>
        <v>N/A</v>
      </c>
      <c r="U138" t="str">
        <f t="shared" si="37"/>
        <v>-</v>
      </c>
      <c r="X138" s="279"/>
      <c r="Z138" t="s">
        <v>4011</v>
      </c>
      <c r="AA138" s="124">
        <v>11.5</v>
      </c>
      <c r="AB138" t="str">
        <f t="shared" si="38"/>
        <v>-</v>
      </c>
      <c r="AC138" t="str">
        <f t="shared" si="39"/>
        <v>-</v>
      </c>
      <c r="AF138" t="s">
        <v>3676</v>
      </c>
      <c r="AG138" s="124">
        <v>7</v>
      </c>
      <c r="AH138">
        <f t="shared" si="40"/>
        <v>7</v>
      </c>
      <c r="AI138" t="str">
        <f t="shared" si="41"/>
        <v/>
      </c>
    </row>
    <row r="139" spans="3:35" x14ac:dyDescent="0.25">
      <c r="C139" t="str">
        <f t="shared" si="32"/>
        <v>RES1072783-</v>
      </c>
      <c r="D139" t="s">
        <v>4011</v>
      </c>
      <c r="E139" t="s">
        <v>226</v>
      </c>
      <c r="F139" s="124">
        <v>11.5</v>
      </c>
      <c r="G139" t="str">
        <f t="shared" si="33"/>
        <v>N/A</v>
      </c>
      <c r="H139" t="str">
        <f t="shared" si="34"/>
        <v>-</v>
      </c>
      <c r="P139" t="str">
        <f t="shared" si="35"/>
        <v>RES106201468802-00</v>
      </c>
      <c r="Q139" t="s">
        <v>3619</v>
      </c>
      <c r="R139" t="s">
        <v>372</v>
      </c>
      <c r="S139" s="124">
        <v>2</v>
      </c>
      <c r="T139" s="53" t="str">
        <f t="shared" si="36"/>
        <v>N/A</v>
      </c>
      <c r="U139" t="str">
        <f t="shared" si="37"/>
        <v>-</v>
      </c>
      <c r="X139" s="279"/>
      <c r="Z139" t="s">
        <v>4015</v>
      </c>
      <c r="AA139" s="124">
        <v>7</v>
      </c>
      <c r="AB139" t="str">
        <f t="shared" si="38"/>
        <v>-</v>
      </c>
      <c r="AC139" t="str">
        <f t="shared" si="39"/>
        <v>-</v>
      </c>
      <c r="AF139" t="s">
        <v>3677</v>
      </c>
      <c r="AG139" s="124">
        <v>4</v>
      </c>
      <c r="AH139">
        <f t="shared" si="40"/>
        <v>4</v>
      </c>
      <c r="AI139" t="str">
        <f t="shared" si="41"/>
        <v/>
      </c>
    </row>
    <row r="140" spans="3:35" x14ac:dyDescent="0.25">
      <c r="C140" t="str">
        <f t="shared" si="32"/>
        <v>RES1072831240883-51</v>
      </c>
      <c r="D140" t="s">
        <v>4015</v>
      </c>
      <c r="E140" t="s">
        <v>603</v>
      </c>
      <c r="F140" s="124">
        <v>7</v>
      </c>
      <c r="G140" t="str">
        <f t="shared" si="33"/>
        <v>N/A</v>
      </c>
      <c r="H140" t="str">
        <f t="shared" si="34"/>
        <v>-</v>
      </c>
      <c r="P140" t="str">
        <f t="shared" si="35"/>
        <v>RES1062106N/A</v>
      </c>
      <c r="Q140" t="s">
        <v>3620</v>
      </c>
      <c r="R140" t="s">
        <v>255</v>
      </c>
      <c r="S140" s="124">
        <v>0</v>
      </c>
      <c r="T140" s="53" t="str">
        <f t="shared" si="36"/>
        <v>N/A</v>
      </c>
      <c r="U140" t="str">
        <f t="shared" si="37"/>
        <v>-</v>
      </c>
      <c r="X140" s="279"/>
      <c r="Z140" t="s">
        <v>4017</v>
      </c>
      <c r="AA140" s="124">
        <v>12</v>
      </c>
      <c r="AB140" t="str">
        <f t="shared" si="38"/>
        <v>-</v>
      </c>
      <c r="AC140" t="str">
        <f t="shared" si="39"/>
        <v>-</v>
      </c>
      <c r="AF140" t="s">
        <v>3678</v>
      </c>
      <c r="AG140" s="124">
        <v>2.5</v>
      </c>
      <c r="AH140">
        <f t="shared" si="40"/>
        <v>2.5</v>
      </c>
      <c r="AI140" t="str">
        <f t="shared" si="41"/>
        <v/>
      </c>
    </row>
    <row r="141" spans="3:35" x14ac:dyDescent="0.25">
      <c r="C141" t="str">
        <f t="shared" si="32"/>
        <v>RES1072852-</v>
      </c>
      <c r="D141" t="s">
        <v>4017</v>
      </c>
      <c r="E141" t="s">
        <v>226</v>
      </c>
      <c r="F141" s="124">
        <v>12</v>
      </c>
      <c r="G141" t="str">
        <f t="shared" si="33"/>
        <v>N/A</v>
      </c>
      <c r="H141" t="str">
        <f t="shared" si="34"/>
        <v>-</v>
      </c>
      <c r="P141" t="str">
        <f t="shared" si="35"/>
        <v>RES1062116N/A</v>
      </c>
      <c r="Q141" t="s">
        <v>3621</v>
      </c>
      <c r="R141" t="s">
        <v>255</v>
      </c>
      <c r="S141" s="124">
        <v>0</v>
      </c>
      <c r="T141" s="53" t="str">
        <f t="shared" si="36"/>
        <v>N/A</v>
      </c>
      <c r="U141" t="str">
        <f t="shared" si="37"/>
        <v>-</v>
      </c>
      <c r="X141" s="279"/>
      <c r="Z141" t="s">
        <v>4018</v>
      </c>
      <c r="AA141" s="124">
        <v>1.5</v>
      </c>
      <c r="AB141" t="str">
        <f t="shared" si="38"/>
        <v>-</v>
      </c>
      <c r="AC141" t="str">
        <f t="shared" si="39"/>
        <v>-</v>
      </c>
      <c r="AF141" t="s">
        <v>3679</v>
      </c>
      <c r="AG141" s="124">
        <v>3</v>
      </c>
      <c r="AH141" t="str">
        <f t="shared" si="40"/>
        <v>-</v>
      </c>
      <c r="AI141" t="str">
        <f t="shared" si="41"/>
        <v>-</v>
      </c>
    </row>
    <row r="142" spans="3:35" x14ac:dyDescent="0.25">
      <c r="C142" t="str">
        <f t="shared" si="32"/>
        <v>RES1073043-</v>
      </c>
      <c r="D142" t="s">
        <v>4018</v>
      </c>
      <c r="E142" t="s">
        <v>226</v>
      </c>
      <c r="F142" s="124">
        <v>1.5</v>
      </c>
      <c r="G142" t="str">
        <f t="shared" si="33"/>
        <v>N/A</v>
      </c>
      <c r="H142" t="str">
        <f t="shared" si="34"/>
        <v>-</v>
      </c>
      <c r="P142" t="str">
        <f t="shared" si="35"/>
        <v>RES1062116331606-31</v>
      </c>
      <c r="Q142" t="s">
        <v>3621</v>
      </c>
      <c r="R142" t="s">
        <v>3518</v>
      </c>
      <c r="S142" s="124">
        <v>7.5</v>
      </c>
      <c r="T142" s="53" t="str">
        <f t="shared" si="36"/>
        <v>N/A</v>
      </c>
      <c r="U142" t="str">
        <f t="shared" si="37"/>
        <v>-</v>
      </c>
      <c r="X142" s="279"/>
      <c r="Z142" t="s">
        <v>4021</v>
      </c>
      <c r="AA142" s="124">
        <v>7</v>
      </c>
      <c r="AB142" t="str">
        <f t="shared" si="38"/>
        <v>-</v>
      </c>
      <c r="AC142" t="str">
        <f t="shared" si="39"/>
        <v>-</v>
      </c>
      <c r="AF142" t="s">
        <v>3680</v>
      </c>
      <c r="AG142" s="124">
        <v>5</v>
      </c>
      <c r="AH142" t="str">
        <f t="shared" si="40"/>
        <v>-</v>
      </c>
      <c r="AI142" t="str">
        <f t="shared" si="41"/>
        <v>-</v>
      </c>
    </row>
    <row r="143" spans="3:35" x14ac:dyDescent="0.25">
      <c r="C143" t="str">
        <f t="shared" si="32"/>
        <v>RES1073138 -</v>
      </c>
      <c r="D143" t="s">
        <v>4021</v>
      </c>
      <c r="E143" t="s">
        <v>226</v>
      </c>
      <c r="F143" s="124">
        <v>7</v>
      </c>
      <c r="G143" t="str">
        <f t="shared" si="33"/>
        <v>N/A</v>
      </c>
      <c r="H143" t="str">
        <f t="shared" si="34"/>
        <v>-</v>
      </c>
      <c r="P143" t="str">
        <f t="shared" si="35"/>
        <v>RES1062149N/A</v>
      </c>
      <c r="Q143" t="s">
        <v>3622</v>
      </c>
      <c r="R143" t="s">
        <v>255</v>
      </c>
      <c r="S143" s="124">
        <v>0</v>
      </c>
      <c r="T143" s="53" t="str">
        <f t="shared" si="36"/>
        <v>N/A</v>
      </c>
      <c r="U143" t="str">
        <f t="shared" si="37"/>
        <v>-</v>
      </c>
      <c r="X143" s="279"/>
      <c r="Z143" t="s">
        <v>398</v>
      </c>
      <c r="AA143" s="124">
        <v>1523.5</v>
      </c>
      <c r="AB143">
        <f t="shared" si="38"/>
        <v>1734</v>
      </c>
      <c r="AC143">
        <f t="shared" si="39"/>
        <v>-210.5</v>
      </c>
      <c r="AF143" t="s">
        <v>3681</v>
      </c>
      <c r="AG143" s="124">
        <v>3</v>
      </c>
      <c r="AH143">
        <f t="shared" si="40"/>
        <v>3</v>
      </c>
      <c r="AI143" t="str">
        <f t="shared" si="41"/>
        <v/>
      </c>
    </row>
    <row r="144" spans="3:35" x14ac:dyDescent="0.25">
      <c r="C144" t="str">
        <f t="shared" si="32"/>
        <v>Grand Total</v>
      </c>
      <c r="D144" t="s">
        <v>398</v>
      </c>
      <c r="F144" s="124">
        <v>1523.5</v>
      </c>
      <c r="G144">
        <f t="shared" si="33"/>
        <v>-210.5</v>
      </c>
      <c r="H144">
        <f t="shared" si="34"/>
        <v>1734</v>
      </c>
      <c r="P144" t="str">
        <f t="shared" si="35"/>
        <v>RES1062149133181-13</v>
      </c>
      <c r="Q144" t="s">
        <v>3622</v>
      </c>
      <c r="R144" t="s">
        <v>3512</v>
      </c>
      <c r="S144" s="124">
        <v>10</v>
      </c>
      <c r="T144" s="53">
        <f t="shared" si="36"/>
        <v>0</v>
      </c>
      <c r="U144">
        <f t="shared" si="37"/>
        <v>10</v>
      </c>
      <c r="X144" s="279"/>
      <c r="AF144" t="s">
        <v>3682</v>
      </c>
      <c r="AG144" s="124">
        <v>36.5</v>
      </c>
      <c r="AH144">
        <f t="shared" si="40"/>
        <v>28.5</v>
      </c>
      <c r="AI144">
        <f t="shared" si="41"/>
        <v>8</v>
      </c>
    </row>
    <row r="145" spans="3:35" x14ac:dyDescent="0.25">
      <c r="C145" t="str">
        <f t="shared" ref="C145:C198" si="42">D145&amp;E145</f>
        <v/>
      </c>
      <c r="G145" s="53"/>
      <c r="P145" t="str">
        <f t="shared" ref="P145:P198" si="43">Q145&amp;R145</f>
        <v>RES1062365N/A</v>
      </c>
      <c r="Q145" t="s">
        <v>3623</v>
      </c>
      <c r="R145" t="s">
        <v>255</v>
      </c>
      <c r="S145" s="124">
        <v>0</v>
      </c>
      <c r="T145" s="53" t="str">
        <f t="shared" si="36"/>
        <v>N/A</v>
      </c>
      <c r="U145" t="str">
        <f t="shared" si="37"/>
        <v>-</v>
      </c>
      <c r="X145" s="279"/>
      <c r="AF145" t="s">
        <v>3683</v>
      </c>
      <c r="AG145" s="124">
        <v>2</v>
      </c>
      <c r="AH145">
        <f t="shared" si="40"/>
        <v>2</v>
      </c>
      <c r="AI145" t="str">
        <f t="shared" si="41"/>
        <v/>
      </c>
    </row>
    <row r="146" spans="3:35" x14ac:dyDescent="0.25">
      <c r="C146" t="str">
        <f t="shared" si="42"/>
        <v/>
      </c>
      <c r="G146" s="53"/>
      <c r="P146" t="str">
        <f t="shared" si="43"/>
        <v>RES1062365119180-13</v>
      </c>
      <c r="Q146" t="s">
        <v>3623</v>
      </c>
      <c r="R146" t="s">
        <v>3513</v>
      </c>
      <c r="S146" s="124">
        <v>5</v>
      </c>
      <c r="T146" s="53">
        <f t="shared" si="36"/>
        <v>0</v>
      </c>
      <c r="U146">
        <f t="shared" si="37"/>
        <v>5</v>
      </c>
      <c r="X146" s="279"/>
      <c r="AF146" t="s">
        <v>3684</v>
      </c>
      <c r="AG146" s="124">
        <v>37</v>
      </c>
      <c r="AH146" t="str">
        <f t="shared" si="40"/>
        <v>-</v>
      </c>
      <c r="AI146" t="str">
        <f t="shared" si="41"/>
        <v>-</v>
      </c>
    </row>
    <row r="147" spans="3:35" x14ac:dyDescent="0.25">
      <c r="C147" t="str">
        <f t="shared" si="42"/>
        <v/>
      </c>
      <c r="G147" s="53"/>
      <c r="P147" t="str">
        <f t="shared" si="43"/>
        <v>RES1062164N/A</v>
      </c>
      <c r="Q147" t="s">
        <v>3624</v>
      </c>
      <c r="R147" t="s">
        <v>255</v>
      </c>
      <c r="S147" s="124">
        <v>0</v>
      </c>
      <c r="T147" s="53" t="str">
        <f t="shared" si="36"/>
        <v>N/A</v>
      </c>
      <c r="U147" t="str">
        <f t="shared" si="37"/>
        <v>-</v>
      </c>
      <c r="X147" s="279"/>
      <c r="AF147" t="s">
        <v>3685</v>
      </c>
      <c r="AG147" s="124">
        <v>8</v>
      </c>
      <c r="AH147" t="str">
        <f t="shared" si="40"/>
        <v>-</v>
      </c>
      <c r="AI147" t="str">
        <f t="shared" si="41"/>
        <v>-</v>
      </c>
    </row>
    <row r="148" spans="3:35" x14ac:dyDescent="0.25">
      <c r="C148" t="str">
        <f t="shared" si="42"/>
        <v/>
      </c>
      <c r="G148" s="53"/>
      <c r="P148" t="str">
        <f t="shared" si="43"/>
        <v>RES1062164193560-92</v>
      </c>
      <c r="Q148" t="s">
        <v>3624</v>
      </c>
      <c r="R148" t="s">
        <v>3514</v>
      </c>
      <c r="S148" s="124">
        <v>20</v>
      </c>
      <c r="T148" s="53">
        <f t="shared" si="36"/>
        <v>0</v>
      </c>
      <c r="U148">
        <f t="shared" si="37"/>
        <v>20</v>
      </c>
      <c r="X148" s="279"/>
      <c r="AF148" t="s">
        <v>3686</v>
      </c>
      <c r="AG148" s="124">
        <v>0</v>
      </c>
      <c r="AH148" t="str">
        <f t="shared" si="40"/>
        <v>-</v>
      </c>
      <c r="AI148" t="str">
        <f t="shared" si="41"/>
        <v>-</v>
      </c>
    </row>
    <row r="149" spans="3:35" x14ac:dyDescent="0.25">
      <c r="C149" t="str">
        <f t="shared" si="42"/>
        <v/>
      </c>
      <c r="G149" s="53"/>
      <c r="P149" t="str">
        <f t="shared" si="43"/>
        <v>RES1062183N/A</v>
      </c>
      <c r="Q149" t="s">
        <v>3625</v>
      </c>
      <c r="R149" t="s">
        <v>255</v>
      </c>
      <c r="S149" s="124">
        <v>0</v>
      </c>
      <c r="T149" s="53" t="str">
        <f t="shared" si="36"/>
        <v>N/A</v>
      </c>
      <c r="U149" t="str">
        <f t="shared" si="37"/>
        <v>-</v>
      </c>
      <c r="X149" s="279"/>
      <c r="AF149" t="s">
        <v>3687</v>
      </c>
      <c r="AG149" s="124">
        <v>3</v>
      </c>
      <c r="AH149">
        <f t="shared" si="40"/>
        <v>3</v>
      </c>
      <c r="AI149" t="str">
        <f t="shared" si="41"/>
        <v/>
      </c>
    </row>
    <row r="150" spans="3:35" x14ac:dyDescent="0.25">
      <c r="C150" t="str">
        <f t="shared" si="42"/>
        <v/>
      </c>
      <c r="G150" s="53"/>
      <c r="P150" t="str">
        <f t="shared" si="43"/>
        <v>RES1062183397273-10</v>
      </c>
      <c r="Q150" t="s">
        <v>3625</v>
      </c>
      <c r="R150" t="s">
        <v>358</v>
      </c>
      <c r="S150" s="124">
        <v>52.5</v>
      </c>
      <c r="T150" s="53" t="str">
        <f t="shared" si="36"/>
        <v>N/A</v>
      </c>
      <c r="U150" t="str">
        <f t="shared" si="37"/>
        <v>-</v>
      </c>
      <c r="X150" s="279"/>
      <c r="AF150" t="s">
        <v>3688</v>
      </c>
      <c r="AG150" s="124">
        <v>4</v>
      </c>
      <c r="AH150">
        <f t="shared" si="40"/>
        <v>4</v>
      </c>
      <c r="AI150" t="str">
        <f t="shared" si="41"/>
        <v/>
      </c>
    </row>
    <row r="151" spans="3:35" x14ac:dyDescent="0.25">
      <c r="C151" t="str">
        <f t="shared" si="42"/>
        <v/>
      </c>
      <c r="G151" s="53"/>
      <c r="P151" t="str">
        <f t="shared" si="43"/>
        <v>RES1062231N/A</v>
      </c>
      <c r="Q151" t="s">
        <v>3626</v>
      </c>
      <c r="R151" t="s">
        <v>255</v>
      </c>
      <c r="S151" s="124">
        <v>0</v>
      </c>
      <c r="T151" s="53" t="str">
        <f t="shared" si="36"/>
        <v>N/A</v>
      </c>
      <c r="U151" t="str">
        <f t="shared" si="37"/>
        <v>-</v>
      </c>
      <c r="X151" s="279"/>
      <c r="AF151" t="s">
        <v>3689</v>
      </c>
      <c r="AG151" s="124">
        <v>5.5</v>
      </c>
      <c r="AH151">
        <f t="shared" si="40"/>
        <v>5.5</v>
      </c>
      <c r="AI151" t="str">
        <f t="shared" si="41"/>
        <v/>
      </c>
    </row>
    <row r="152" spans="3:35" x14ac:dyDescent="0.25">
      <c r="C152" t="str">
        <f t="shared" si="42"/>
        <v/>
      </c>
      <c r="G152" s="53"/>
      <c r="P152" t="str">
        <f t="shared" si="43"/>
        <v>RES1062231325437-23</v>
      </c>
      <c r="Q152" t="s">
        <v>3626</v>
      </c>
      <c r="R152" t="s">
        <v>3511</v>
      </c>
      <c r="S152" s="124">
        <v>6</v>
      </c>
      <c r="T152" s="53">
        <f t="shared" si="36"/>
        <v>0</v>
      </c>
      <c r="U152">
        <f t="shared" si="37"/>
        <v>6</v>
      </c>
      <c r="X152" s="279"/>
      <c r="AF152" t="s">
        <v>3690</v>
      </c>
      <c r="AG152" s="124">
        <v>0</v>
      </c>
      <c r="AH152" t="str">
        <f t="shared" si="40"/>
        <v>-</v>
      </c>
      <c r="AI152" t="str">
        <f t="shared" si="41"/>
        <v>-</v>
      </c>
    </row>
    <row r="153" spans="3:35" x14ac:dyDescent="0.25">
      <c r="C153" t="str">
        <f t="shared" si="42"/>
        <v/>
      </c>
      <c r="G153" s="53"/>
      <c r="P153" t="str">
        <f t="shared" si="43"/>
        <v>RES1062196N/A</v>
      </c>
      <c r="Q153" t="s">
        <v>3627</v>
      </c>
      <c r="R153" t="s">
        <v>255</v>
      </c>
      <c r="S153" s="124">
        <v>0</v>
      </c>
      <c r="T153" s="53" t="str">
        <f t="shared" si="36"/>
        <v>N/A</v>
      </c>
      <c r="U153" t="str">
        <f t="shared" si="37"/>
        <v>-</v>
      </c>
      <c r="X153" s="279"/>
      <c r="AF153" t="s">
        <v>3691</v>
      </c>
      <c r="AG153" s="124">
        <v>20</v>
      </c>
      <c r="AH153">
        <f t="shared" si="40"/>
        <v>31</v>
      </c>
      <c r="AI153">
        <f t="shared" si="41"/>
        <v>-11</v>
      </c>
    </row>
    <row r="154" spans="3:35" x14ac:dyDescent="0.25">
      <c r="C154" t="str">
        <f t="shared" si="42"/>
        <v/>
      </c>
      <c r="G154" s="53"/>
      <c r="P154" t="str">
        <f t="shared" si="43"/>
        <v>RES1062201N/A</v>
      </c>
      <c r="Q154" t="s">
        <v>3628</v>
      </c>
      <c r="R154" t="s">
        <v>255</v>
      </c>
      <c r="S154" s="124">
        <v>0</v>
      </c>
      <c r="T154" s="53" t="str">
        <f t="shared" si="36"/>
        <v>N/A</v>
      </c>
      <c r="U154" t="str">
        <f t="shared" si="37"/>
        <v>-</v>
      </c>
      <c r="X154" s="279"/>
      <c r="AF154" t="s">
        <v>3692</v>
      </c>
      <c r="AG154" s="124">
        <v>11.5</v>
      </c>
      <c r="AH154" t="str">
        <f t="shared" si="40"/>
        <v>-</v>
      </c>
      <c r="AI154" t="str">
        <f t="shared" si="41"/>
        <v>-</v>
      </c>
    </row>
    <row r="155" spans="3:35" x14ac:dyDescent="0.25">
      <c r="C155" t="str">
        <f t="shared" si="42"/>
        <v/>
      </c>
      <c r="G155" s="53"/>
      <c r="P155" t="str">
        <f t="shared" si="43"/>
        <v>RES1062397N/A</v>
      </c>
      <c r="Q155" t="s">
        <v>3629</v>
      </c>
      <c r="R155" t="s">
        <v>255</v>
      </c>
      <c r="S155" s="124">
        <v>0</v>
      </c>
      <c r="T155" s="53" t="str">
        <f t="shared" si="36"/>
        <v>N/A</v>
      </c>
      <c r="U155" t="str">
        <f t="shared" si="37"/>
        <v>-</v>
      </c>
      <c r="X155" s="279"/>
      <c r="AF155" t="s">
        <v>3693</v>
      </c>
      <c r="AG155" s="124">
        <v>12</v>
      </c>
      <c r="AH155">
        <f t="shared" si="40"/>
        <v>12</v>
      </c>
      <c r="AI155" t="str">
        <f t="shared" si="41"/>
        <v/>
      </c>
    </row>
    <row r="156" spans="3:35" x14ac:dyDescent="0.25">
      <c r="C156" t="str">
        <f t="shared" si="42"/>
        <v/>
      </c>
      <c r="G156" s="53"/>
      <c r="P156" t="str">
        <f t="shared" si="43"/>
        <v>RES1062397249945-97</v>
      </c>
      <c r="Q156" t="s">
        <v>3629</v>
      </c>
      <c r="R156" t="s">
        <v>3509</v>
      </c>
      <c r="S156" s="124">
        <v>13</v>
      </c>
      <c r="T156" s="53">
        <f t="shared" si="36"/>
        <v>-3</v>
      </c>
      <c r="U156">
        <f t="shared" si="37"/>
        <v>16</v>
      </c>
      <c r="X156" s="279"/>
      <c r="AF156" t="s">
        <v>3694</v>
      </c>
      <c r="AG156" s="124">
        <v>0</v>
      </c>
      <c r="AH156" t="str">
        <f t="shared" si="40"/>
        <v>-</v>
      </c>
      <c r="AI156" t="str">
        <f t="shared" si="41"/>
        <v>-</v>
      </c>
    </row>
    <row r="157" spans="3:35" x14ac:dyDescent="0.25">
      <c r="C157" t="str">
        <f t="shared" si="42"/>
        <v/>
      </c>
      <c r="G157" s="53"/>
      <c r="P157" t="str">
        <f t="shared" si="43"/>
        <v>RESearch eN/A</v>
      </c>
      <c r="Q157" t="s">
        <v>3630</v>
      </c>
      <c r="R157" t="s">
        <v>255</v>
      </c>
      <c r="S157" s="124">
        <v>0</v>
      </c>
      <c r="T157" s="53" t="str">
        <f t="shared" si="36"/>
        <v>N/A</v>
      </c>
      <c r="U157" t="str">
        <f t="shared" si="37"/>
        <v>-</v>
      </c>
      <c r="X157" s="279"/>
      <c r="AF157" t="s">
        <v>3695</v>
      </c>
      <c r="AG157" s="124">
        <v>8</v>
      </c>
      <c r="AH157" t="str">
        <f t="shared" si="40"/>
        <v>-</v>
      </c>
      <c r="AI157" t="str">
        <f t="shared" si="41"/>
        <v>-</v>
      </c>
    </row>
    <row r="158" spans="3:35" x14ac:dyDescent="0.25">
      <c r="C158" t="str">
        <f t="shared" si="42"/>
        <v/>
      </c>
      <c r="G158" s="53"/>
      <c r="P158" t="str">
        <f t="shared" si="43"/>
        <v>RES1062458N/A</v>
      </c>
      <c r="Q158" t="s">
        <v>3631</v>
      </c>
      <c r="R158" t="s">
        <v>255</v>
      </c>
      <c r="S158" s="124">
        <v>0</v>
      </c>
      <c r="T158" s="53" t="str">
        <f t="shared" si="36"/>
        <v>N/A</v>
      </c>
      <c r="U158" t="str">
        <f t="shared" si="37"/>
        <v>-</v>
      </c>
      <c r="X158" s="279"/>
      <c r="AF158" t="s">
        <v>3696</v>
      </c>
      <c r="AG158" s="124">
        <v>26.5</v>
      </c>
      <c r="AH158" t="str">
        <f t="shared" si="40"/>
        <v>-</v>
      </c>
      <c r="AI158" t="str">
        <f t="shared" si="41"/>
        <v>-</v>
      </c>
    </row>
    <row r="159" spans="3:35" x14ac:dyDescent="0.25">
      <c r="C159" t="str">
        <f t="shared" si="42"/>
        <v/>
      </c>
      <c r="G159" s="53"/>
      <c r="P159" t="str">
        <f t="shared" si="43"/>
        <v>RES1062458295631-11</v>
      </c>
      <c r="Q159" t="s">
        <v>3631</v>
      </c>
      <c r="R159" t="s">
        <v>3530</v>
      </c>
      <c r="S159" s="124">
        <v>19</v>
      </c>
      <c r="T159" s="53" t="str">
        <f t="shared" si="36"/>
        <v>N/A</v>
      </c>
      <c r="U159" t="str">
        <f t="shared" si="37"/>
        <v>-</v>
      </c>
      <c r="X159" s="279"/>
      <c r="AF159" t="s">
        <v>3697</v>
      </c>
      <c r="AG159" s="124">
        <v>2</v>
      </c>
      <c r="AH159" t="str">
        <f t="shared" si="40"/>
        <v>-</v>
      </c>
      <c r="AI159" t="str">
        <f t="shared" si="41"/>
        <v>-</v>
      </c>
    </row>
    <row r="160" spans="3:35" x14ac:dyDescent="0.25">
      <c r="C160" t="str">
        <f t="shared" si="42"/>
        <v/>
      </c>
      <c r="G160" s="53"/>
      <c r="P160" t="str">
        <f t="shared" si="43"/>
        <v>RES1062464N/A</v>
      </c>
      <c r="Q160" t="s">
        <v>3632</v>
      </c>
      <c r="R160" t="s">
        <v>255</v>
      </c>
      <c r="S160" s="124">
        <v>0</v>
      </c>
      <c r="T160" s="53" t="str">
        <f t="shared" si="36"/>
        <v>N/A</v>
      </c>
      <c r="U160" t="str">
        <f t="shared" si="37"/>
        <v>-</v>
      </c>
      <c r="X160" s="279"/>
      <c r="AF160" t="s">
        <v>3698</v>
      </c>
      <c r="AG160" s="124">
        <v>2</v>
      </c>
      <c r="AH160" t="str">
        <f t="shared" si="40"/>
        <v>-</v>
      </c>
      <c r="AI160" t="str">
        <f t="shared" si="41"/>
        <v>-</v>
      </c>
    </row>
    <row r="161" spans="3:35" x14ac:dyDescent="0.25">
      <c r="C161" t="str">
        <f t="shared" si="42"/>
        <v/>
      </c>
      <c r="G161" s="53"/>
      <c r="P161" t="str">
        <f t="shared" si="43"/>
        <v>RES1062464180380-05</v>
      </c>
      <c r="Q161" t="s">
        <v>3632</v>
      </c>
      <c r="R161" t="s">
        <v>3510</v>
      </c>
      <c r="S161" s="124">
        <v>1</v>
      </c>
      <c r="T161" s="53" t="str">
        <f t="shared" si="36"/>
        <v>N/A</v>
      </c>
      <c r="U161" t="str">
        <f t="shared" si="37"/>
        <v>-</v>
      </c>
      <c r="X161" s="279"/>
      <c r="AF161" t="s">
        <v>3699</v>
      </c>
      <c r="AG161" s="124">
        <v>9.5</v>
      </c>
      <c r="AH161" t="str">
        <f t="shared" si="40"/>
        <v>-</v>
      </c>
      <c r="AI161" t="str">
        <f t="shared" si="41"/>
        <v>-</v>
      </c>
    </row>
    <row r="162" spans="3:35" x14ac:dyDescent="0.25">
      <c r="C162" t="str">
        <f t="shared" si="42"/>
        <v/>
      </c>
      <c r="G162" s="53"/>
      <c r="P162" t="str">
        <f t="shared" si="43"/>
        <v>RES1062515N/A</v>
      </c>
      <c r="Q162" t="s">
        <v>3633</v>
      </c>
      <c r="R162" t="s">
        <v>255</v>
      </c>
      <c r="S162" s="124">
        <v>0</v>
      </c>
      <c r="T162" s="53" t="str">
        <f t="shared" si="36"/>
        <v>N/A</v>
      </c>
      <c r="U162" t="str">
        <f t="shared" si="37"/>
        <v>-</v>
      </c>
      <c r="X162" s="279"/>
      <c r="AF162" t="s">
        <v>3700</v>
      </c>
      <c r="AG162" s="124">
        <v>5</v>
      </c>
      <c r="AH162">
        <f t="shared" si="40"/>
        <v>5</v>
      </c>
      <c r="AI162" t="str">
        <f t="shared" si="41"/>
        <v/>
      </c>
    </row>
    <row r="163" spans="3:35" x14ac:dyDescent="0.25">
      <c r="C163" t="str">
        <f t="shared" si="42"/>
        <v/>
      </c>
      <c r="G163" s="53"/>
      <c r="P163" t="str">
        <f t="shared" si="43"/>
        <v>RES1062620N/A</v>
      </c>
      <c r="Q163" t="s">
        <v>3634</v>
      </c>
      <c r="R163" t="s">
        <v>255</v>
      </c>
      <c r="S163" s="124">
        <v>0</v>
      </c>
      <c r="T163" s="53" t="str">
        <f t="shared" si="36"/>
        <v>N/A</v>
      </c>
      <c r="U163" t="str">
        <f t="shared" si="37"/>
        <v>-</v>
      </c>
      <c r="X163" s="279"/>
      <c r="AF163" t="s">
        <v>3701</v>
      </c>
      <c r="AG163" s="124">
        <v>33</v>
      </c>
      <c r="AH163">
        <f t="shared" si="40"/>
        <v>38.5</v>
      </c>
      <c r="AI163">
        <f t="shared" si="41"/>
        <v>-5.5</v>
      </c>
    </row>
    <row r="164" spans="3:35" x14ac:dyDescent="0.25">
      <c r="C164" t="str">
        <f t="shared" si="42"/>
        <v/>
      </c>
      <c r="G164" s="53"/>
      <c r="P164" t="str">
        <f t="shared" si="43"/>
        <v>RES1062620184504-01</v>
      </c>
      <c r="Q164" t="s">
        <v>3634</v>
      </c>
      <c r="R164" t="s">
        <v>3519</v>
      </c>
      <c r="S164" s="124">
        <v>24</v>
      </c>
      <c r="T164" s="53" t="str">
        <f t="shared" si="36"/>
        <v>N/A</v>
      </c>
      <c r="U164" t="str">
        <f t="shared" si="37"/>
        <v>-</v>
      </c>
      <c r="X164" s="279"/>
      <c r="AF164" t="s">
        <v>3702</v>
      </c>
      <c r="AG164" s="124">
        <v>9.5</v>
      </c>
      <c r="AH164" t="str">
        <f t="shared" si="40"/>
        <v>-</v>
      </c>
      <c r="AI164" t="str">
        <f t="shared" si="41"/>
        <v>-</v>
      </c>
    </row>
    <row r="165" spans="3:35" x14ac:dyDescent="0.25">
      <c r="C165" t="str">
        <f t="shared" si="42"/>
        <v/>
      </c>
      <c r="G165" s="53"/>
      <c r="P165" t="str">
        <f t="shared" si="43"/>
        <v>RES1062581N/A</v>
      </c>
      <c r="Q165" t="s">
        <v>3635</v>
      </c>
      <c r="R165" t="s">
        <v>255</v>
      </c>
      <c r="S165" s="124">
        <v>0</v>
      </c>
      <c r="T165" s="53" t="str">
        <f t="shared" si="36"/>
        <v>N/A</v>
      </c>
      <c r="U165" t="str">
        <f t="shared" si="37"/>
        <v>-</v>
      </c>
      <c r="X165" s="279"/>
      <c r="AF165" t="s">
        <v>3703</v>
      </c>
      <c r="AG165" s="124">
        <v>7.5</v>
      </c>
      <c r="AH165">
        <f t="shared" si="40"/>
        <v>7.5</v>
      </c>
      <c r="AI165" t="str">
        <f t="shared" si="41"/>
        <v/>
      </c>
    </row>
    <row r="166" spans="3:35" x14ac:dyDescent="0.25">
      <c r="C166" t="str">
        <f t="shared" si="42"/>
        <v/>
      </c>
      <c r="G166" s="53"/>
      <c r="P166" t="str">
        <f t="shared" si="43"/>
        <v>RES1062581268836-06</v>
      </c>
      <c r="Q166" t="s">
        <v>3635</v>
      </c>
      <c r="R166" t="s">
        <v>344</v>
      </c>
      <c r="S166" s="124">
        <v>8</v>
      </c>
      <c r="T166" s="53" t="str">
        <f t="shared" si="36"/>
        <v>N/A</v>
      </c>
      <c r="U166" t="str">
        <f t="shared" si="37"/>
        <v>-</v>
      </c>
      <c r="X166" s="279"/>
      <c r="AF166" t="s">
        <v>3704</v>
      </c>
      <c r="AG166" s="124">
        <v>4</v>
      </c>
      <c r="AH166" t="str">
        <f t="shared" si="40"/>
        <v>-</v>
      </c>
      <c r="AI166" t="str">
        <f t="shared" si="41"/>
        <v>-</v>
      </c>
    </row>
    <row r="167" spans="3:35" x14ac:dyDescent="0.25">
      <c r="C167" t="str">
        <f t="shared" si="42"/>
        <v/>
      </c>
      <c r="G167" s="53"/>
      <c r="P167" t="str">
        <f t="shared" si="43"/>
        <v>RES1062664N/A</v>
      </c>
      <c r="Q167" t="s">
        <v>3636</v>
      </c>
      <c r="R167" t="s">
        <v>255</v>
      </c>
      <c r="S167" s="124">
        <v>0</v>
      </c>
      <c r="T167" s="53" t="str">
        <f t="shared" si="36"/>
        <v>N/A</v>
      </c>
      <c r="U167" t="str">
        <f t="shared" si="37"/>
        <v>-</v>
      </c>
      <c r="X167" s="279"/>
      <c r="AF167" t="s">
        <v>3705</v>
      </c>
      <c r="AG167" s="124">
        <v>0</v>
      </c>
      <c r="AH167" t="str">
        <f t="shared" si="40"/>
        <v>-</v>
      </c>
      <c r="AI167" t="str">
        <f t="shared" si="41"/>
        <v>-</v>
      </c>
    </row>
    <row r="168" spans="3:35" x14ac:dyDescent="0.25">
      <c r="C168" t="str">
        <f t="shared" si="42"/>
        <v/>
      </c>
      <c r="G168" s="53"/>
      <c r="P168" t="str">
        <f t="shared" si="43"/>
        <v>RES1062664Please Share</v>
      </c>
      <c r="Q168" t="s">
        <v>3636</v>
      </c>
      <c r="R168" t="s">
        <v>276</v>
      </c>
      <c r="S168" s="124">
        <v>7</v>
      </c>
      <c r="T168" s="53" t="str">
        <f t="shared" si="36"/>
        <v>N/A</v>
      </c>
      <c r="U168" t="str">
        <f t="shared" si="37"/>
        <v>-</v>
      </c>
      <c r="X168" s="279"/>
      <c r="AF168" t="s">
        <v>3706</v>
      </c>
      <c r="AG168" s="124">
        <v>15.5</v>
      </c>
      <c r="AH168">
        <f t="shared" si="40"/>
        <v>15.5</v>
      </c>
      <c r="AI168" t="str">
        <f t="shared" si="41"/>
        <v/>
      </c>
    </row>
    <row r="169" spans="3:35" x14ac:dyDescent="0.25">
      <c r="C169" t="str">
        <f t="shared" si="42"/>
        <v/>
      </c>
      <c r="G169" s="53"/>
      <c r="P169" t="str">
        <f t="shared" si="43"/>
        <v>RES1062773N/A</v>
      </c>
      <c r="Q169" t="s">
        <v>3637</v>
      </c>
      <c r="R169" t="s">
        <v>255</v>
      </c>
      <c r="S169" s="124">
        <v>0</v>
      </c>
      <c r="T169" s="53" t="str">
        <f t="shared" si="36"/>
        <v>N/A</v>
      </c>
      <c r="U169" t="str">
        <f t="shared" si="37"/>
        <v>-</v>
      </c>
      <c r="X169" s="279"/>
      <c r="AF169" t="s">
        <v>3707</v>
      </c>
      <c r="AG169" s="124">
        <v>6</v>
      </c>
      <c r="AH169" t="str">
        <f t="shared" si="40"/>
        <v>-</v>
      </c>
      <c r="AI169" t="str">
        <f t="shared" si="41"/>
        <v>-</v>
      </c>
    </row>
    <row r="170" spans="3:35" x14ac:dyDescent="0.25">
      <c r="C170" t="str">
        <f t="shared" si="42"/>
        <v/>
      </c>
      <c r="G170" s="53"/>
      <c r="P170" t="str">
        <f t="shared" si="43"/>
        <v>RES1062773187403-87</v>
      </c>
      <c r="Q170" t="s">
        <v>3637</v>
      </c>
      <c r="R170" t="s">
        <v>3524</v>
      </c>
      <c r="S170" s="124">
        <v>2</v>
      </c>
      <c r="T170" s="53" t="str">
        <f t="shared" si="36"/>
        <v>N/A</v>
      </c>
      <c r="U170" t="str">
        <f t="shared" si="37"/>
        <v>-</v>
      </c>
      <c r="X170" s="279"/>
      <c r="AF170" t="s">
        <v>3708</v>
      </c>
      <c r="AG170" s="124">
        <v>2</v>
      </c>
      <c r="AH170" t="str">
        <f t="shared" si="40"/>
        <v>-</v>
      </c>
      <c r="AI170" t="str">
        <f t="shared" si="41"/>
        <v>-</v>
      </c>
    </row>
    <row r="171" spans="3:35" x14ac:dyDescent="0.25">
      <c r="C171" t="str">
        <f t="shared" si="42"/>
        <v/>
      </c>
      <c r="G171" s="53"/>
      <c r="P171" t="str">
        <f t="shared" si="43"/>
        <v>RES1062808N/A</v>
      </c>
      <c r="Q171" t="s">
        <v>3638</v>
      </c>
      <c r="R171" t="s">
        <v>255</v>
      </c>
      <c r="S171" s="124">
        <v>0</v>
      </c>
      <c r="T171" s="53" t="str">
        <f t="shared" si="36"/>
        <v>N/A</v>
      </c>
      <c r="U171" t="str">
        <f t="shared" si="37"/>
        <v>-</v>
      </c>
      <c r="X171" s="279"/>
      <c r="AF171" t="s">
        <v>3709</v>
      </c>
      <c r="AG171" s="124">
        <v>0</v>
      </c>
      <c r="AH171" t="str">
        <f t="shared" si="40"/>
        <v>-</v>
      </c>
      <c r="AI171" t="str">
        <f t="shared" si="41"/>
        <v>-</v>
      </c>
    </row>
    <row r="172" spans="3:35" x14ac:dyDescent="0.25">
      <c r="C172" t="str">
        <f t="shared" si="42"/>
        <v/>
      </c>
      <c r="G172" s="53"/>
      <c r="P172" t="str">
        <f t="shared" si="43"/>
        <v>RES1062808187405-03</v>
      </c>
      <c r="Q172" t="s">
        <v>3638</v>
      </c>
      <c r="R172" t="s">
        <v>3517</v>
      </c>
      <c r="S172" s="124">
        <v>16</v>
      </c>
      <c r="T172" s="53" t="str">
        <f t="shared" si="36"/>
        <v>N/A</v>
      </c>
      <c r="U172" t="str">
        <f t="shared" si="37"/>
        <v>-</v>
      </c>
      <c r="X172" s="279"/>
      <c r="AF172" t="s">
        <v>3710</v>
      </c>
      <c r="AG172" s="124">
        <v>11.5</v>
      </c>
      <c r="AH172">
        <f t="shared" si="40"/>
        <v>11.5</v>
      </c>
      <c r="AI172" t="str">
        <f t="shared" si="41"/>
        <v/>
      </c>
    </row>
    <row r="173" spans="3:35" x14ac:dyDescent="0.25">
      <c r="C173" t="str">
        <f t="shared" si="42"/>
        <v/>
      </c>
      <c r="G173" s="53"/>
      <c r="P173" t="str">
        <f t="shared" si="43"/>
        <v>RES1062740N/A</v>
      </c>
      <c r="Q173" t="s">
        <v>3639</v>
      </c>
      <c r="R173" t="s">
        <v>255</v>
      </c>
      <c r="S173" s="124">
        <v>0</v>
      </c>
      <c r="T173" s="53" t="str">
        <f t="shared" si="36"/>
        <v>N/A</v>
      </c>
      <c r="U173" t="str">
        <f t="shared" si="37"/>
        <v>-</v>
      </c>
      <c r="X173" s="279"/>
      <c r="AF173" t="s">
        <v>3711</v>
      </c>
      <c r="AG173" s="124">
        <v>14.5</v>
      </c>
      <c r="AH173" t="str">
        <f t="shared" si="40"/>
        <v>-</v>
      </c>
      <c r="AI173" t="str">
        <f t="shared" si="41"/>
        <v>-</v>
      </c>
    </row>
    <row r="174" spans="3:35" x14ac:dyDescent="0.25">
      <c r="C174" t="str">
        <f t="shared" si="42"/>
        <v/>
      </c>
      <c r="G174" s="53"/>
      <c r="P174" t="str">
        <f t="shared" si="43"/>
        <v>RES1062740119321-16</v>
      </c>
      <c r="Q174" t="s">
        <v>3639</v>
      </c>
      <c r="R174" t="s">
        <v>2139</v>
      </c>
      <c r="S174" s="124">
        <v>2.5</v>
      </c>
      <c r="T174" s="53">
        <f t="shared" si="36"/>
        <v>0</v>
      </c>
      <c r="U174">
        <f t="shared" si="37"/>
        <v>2.5</v>
      </c>
      <c r="X174" s="279"/>
      <c r="AF174" t="s">
        <v>3712</v>
      </c>
      <c r="AG174" s="124">
        <v>8</v>
      </c>
      <c r="AH174">
        <f t="shared" si="40"/>
        <v>8</v>
      </c>
      <c r="AI174" t="str">
        <f t="shared" si="41"/>
        <v/>
      </c>
    </row>
    <row r="175" spans="3:35" x14ac:dyDescent="0.25">
      <c r="C175" t="str">
        <f t="shared" si="42"/>
        <v/>
      </c>
      <c r="G175" s="53"/>
      <c r="P175" t="str">
        <f t="shared" si="43"/>
        <v>RES1062832N/A</v>
      </c>
      <c r="Q175" t="s">
        <v>3640</v>
      </c>
      <c r="R175" t="s">
        <v>255</v>
      </c>
      <c r="S175" s="124">
        <v>0</v>
      </c>
      <c r="T175" s="53" t="str">
        <f t="shared" si="36"/>
        <v>N/A</v>
      </c>
      <c r="U175" t="str">
        <f t="shared" si="37"/>
        <v>-</v>
      </c>
      <c r="X175" s="279"/>
      <c r="AF175" t="s">
        <v>3713</v>
      </c>
      <c r="AG175" s="124">
        <v>52</v>
      </c>
      <c r="AH175" t="str">
        <f t="shared" si="40"/>
        <v>-</v>
      </c>
      <c r="AI175" t="str">
        <f t="shared" si="41"/>
        <v>-</v>
      </c>
    </row>
    <row r="176" spans="3:35" x14ac:dyDescent="0.25">
      <c r="C176" t="str">
        <f t="shared" si="42"/>
        <v/>
      </c>
      <c r="G176" s="53"/>
      <c r="P176" t="str">
        <f t="shared" si="43"/>
        <v>RES1062832318994-00</v>
      </c>
      <c r="Q176" t="s">
        <v>3640</v>
      </c>
      <c r="R176" t="s">
        <v>3529</v>
      </c>
      <c r="S176" s="124">
        <v>11.5</v>
      </c>
      <c r="T176" s="53" t="str">
        <f t="shared" si="36"/>
        <v>N/A</v>
      </c>
      <c r="U176" t="str">
        <f t="shared" si="37"/>
        <v>-</v>
      </c>
      <c r="X176" s="279"/>
      <c r="AF176" t="s">
        <v>3714</v>
      </c>
      <c r="AG176" s="124">
        <v>13.5</v>
      </c>
      <c r="AH176" t="str">
        <f t="shared" si="40"/>
        <v>-</v>
      </c>
      <c r="AI176" t="str">
        <f t="shared" si="41"/>
        <v>-</v>
      </c>
    </row>
    <row r="177" spans="3:35" x14ac:dyDescent="0.25">
      <c r="C177" t="str">
        <f t="shared" si="42"/>
        <v/>
      </c>
      <c r="G177" s="53"/>
      <c r="P177" t="str">
        <f t="shared" si="43"/>
        <v>RES1062912N/A</v>
      </c>
      <c r="Q177" t="s">
        <v>3641</v>
      </c>
      <c r="R177" t="s">
        <v>255</v>
      </c>
      <c r="S177" s="124">
        <v>0</v>
      </c>
      <c r="T177" s="53" t="str">
        <f t="shared" si="36"/>
        <v>N/A</v>
      </c>
      <c r="U177" t="str">
        <f t="shared" si="37"/>
        <v>-</v>
      </c>
      <c r="X177" s="279"/>
      <c r="AF177" t="s">
        <v>3715</v>
      </c>
      <c r="AG177" s="124">
        <v>14</v>
      </c>
      <c r="AH177">
        <f t="shared" si="40"/>
        <v>14</v>
      </c>
      <c r="AI177" t="str">
        <f t="shared" si="41"/>
        <v/>
      </c>
    </row>
    <row r="178" spans="3:35" x14ac:dyDescent="0.25">
      <c r="C178" t="str">
        <f t="shared" si="42"/>
        <v/>
      </c>
      <c r="G178" s="53"/>
      <c r="P178" t="str">
        <f t="shared" si="43"/>
        <v>RES1062912264593-69</v>
      </c>
      <c r="Q178" t="s">
        <v>3641</v>
      </c>
      <c r="R178" t="s">
        <v>3523</v>
      </c>
      <c r="S178" s="124">
        <v>4</v>
      </c>
      <c r="T178" s="53" t="str">
        <f t="shared" si="36"/>
        <v>N/A</v>
      </c>
      <c r="U178" t="str">
        <f t="shared" si="37"/>
        <v>-</v>
      </c>
      <c r="X178" s="279"/>
      <c r="AF178" t="s">
        <v>3716</v>
      </c>
      <c r="AG178" s="124">
        <v>0</v>
      </c>
      <c r="AH178" t="str">
        <f t="shared" si="40"/>
        <v>-</v>
      </c>
      <c r="AI178" t="str">
        <f t="shared" si="41"/>
        <v>-</v>
      </c>
    </row>
    <row r="179" spans="3:35" x14ac:dyDescent="0.25">
      <c r="C179" t="str">
        <f t="shared" si="42"/>
        <v/>
      </c>
      <c r="G179" s="53"/>
      <c r="P179" t="str">
        <f t="shared" si="43"/>
        <v>RES1063006N/A</v>
      </c>
      <c r="Q179" t="s">
        <v>3642</v>
      </c>
      <c r="R179" t="s">
        <v>255</v>
      </c>
      <c r="S179" s="124">
        <v>0</v>
      </c>
      <c r="T179" s="53" t="str">
        <f t="shared" si="36"/>
        <v>N/A</v>
      </c>
      <c r="U179" t="str">
        <f t="shared" si="37"/>
        <v>-</v>
      </c>
      <c r="X179" s="279"/>
      <c r="AF179" t="s">
        <v>3717</v>
      </c>
      <c r="AG179" s="124">
        <v>2</v>
      </c>
      <c r="AH179" t="str">
        <f t="shared" si="40"/>
        <v>-</v>
      </c>
      <c r="AI179" t="str">
        <f t="shared" si="41"/>
        <v>-</v>
      </c>
    </row>
    <row r="180" spans="3:35" x14ac:dyDescent="0.25">
      <c r="C180" t="str">
        <f t="shared" si="42"/>
        <v/>
      </c>
      <c r="G180" s="53"/>
      <c r="P180" t="str">
        <f t="shared" si="43"/>
        <v>RES1063031N/A</v>
      </c>
      <c r="Q180" t="s">
        <v>3643</v>
      </c>
      <c r="R180" t="s">
        <v>255</v>
      </c>
      <c r="S180" s="124">
        <v>0</v>
      </c>
      <c r="T180" s="53" t="str">
        <f t="shared" si="36"/>
        <v>N/A</v>
      </c>
      <c r="U180" t="str">
        <f t="shared" si="37"/>
        <v>-</v>
      </c>
      <c r="X180" s="279"/>
      <c r="AF180" t="s">
        <v>3718</v>
      </c>
      <c r="AG180" s="124">
        <v>13</v>
      </c>
      <c r="AH180" t="str">
        <f t="shared" si="40"/>
        <v>-</v>
      </c>
      <c r="AI180" t="str">
        <f t="shared" si="41"/>
        <v>-</v>
      </c>
    </row>
    <row r="181" spans="3:35" x14ac:dyDescent="0.25">
      <c r="C181" t="str">
        <f t="shared" si="42"/>
        <v/>
      </c>
      <c r="G181" s="53"/>
      <c r="P181" t="str">
        <f t="shared" si="43"/>
        <v>RES106303164503-01</v>
      </c>
      <c r="Q181" t="s">
        <v>3643</v>
      </c>
      <c r="R181" t="s">
        <v>3521</v>
      </c>
      <c r="S181" s="124">
        <v>24.5</v>
      </c>
      <c r="T181" s="53" t="str">
        <f t="shared" si="36"/>
        <v>N/A</v>
      </c>
      <c r="U181" t="str">
        <f t="shared" si="37"/>
        <v>-</v>
      </c>
      <c r="X181" s="279"/>
      <c r="AF181" t="s">
        <v>3719</v>
      </c>
      <c r="AG181" s="124">
        <v>3.5</v>
      </c>
      <c r="AH181" t="str">
        <f t="shared" si="40"/>
        <v>-</v>
      </c>
      <c r="AI181" t="str">
        <f t="shared" si="41"/>
        <v>-</v>
      </c>
    </row>
    <row r="182" spans="3:35" x14ac:dyDescent="0.25">
      <c r="C182" t="str">
        <f t="shared" si="42"/>
        <v/>
      </c>
      <c r="G182" s="53"/>
      <c r="P182" t="str">
        <f t="shared" si="43"/>
        <v>RES1063075N/A</v>
      </c>
      <c r="Q182" t="s">
        <v>3644</v>
      </c>
      <c r="R182" t="s">
        <v>255</v>
      </c>
      <c r="S182" s="124">
        <v>0</v>
      </c>
      <c r="T182" s="53" t="str">
        <f t="shared" si="36"/>
        <v>N/A</v>
      </c>
      <c r="U182" t="str">
        <f t="shared" si="37"/>
        <v>-</v>
      </c>
      <c r="X182" s="279"/>
      <c r="AF182" t="s">
        <v>3720</v>
      </c>
      <c r="AG182" s="124">
        <v>0</v>
      </c>
      <c r="AH182" t="str">
        <f t="shared" si="40"/>
        <v>-</v>
      </c>
      <c r="AI182" t="str">
        <f t="shared" si="41"/>
        <v>-</v>
      </c>
    </row>
    <row r="183" spans="3:35" x14ac:dyDescent="0.25">
      <c r="C183" t="str">
        <f t="shared" si="42"/>
        <v/>
      </c>
      <c r="G183" s="53"/>
      <c r="P183" t="str">
        <f t="shared" si="43"/>
        <v>RES1063075350405-07</v>
      </c>
      <c r="Q183" t="s">
        <v>3644</v>
      </c>
      <c r="R183" t="s">
        <v>334</v>
      </c>
      <c r="S183" s="124">
        <v>2</v>
      </c>
      <c r="T183" s="53" t="str">
        <f t="shared" si="36"/>
        <v>N/A</v>
      </c>
      <c r="U183" t="str">
        <f t="shared" si="37"/>
        <v>-</v>
      </c>
      <c r="X183" s="279"/>
      <c r="AF183" t="s">
        <v>3721</v>
      </c>
      <c r="AG183" s="124">
        <v>5</v>
      </c>
      <c r="AH183" t="str">
        <f t="shared" si="40"/>
        <v>-</v>
      </c>
      <c r="AI183" t="str">
        <f t="shared" si="41"/>
        <v>-</v>
      </c>
    </row>
    <row r="184" spans="3:35" x14ac:dyDescent="0.25">
      <c r="C184" t="str">
        <f t="shared" si="42"/>
        <v/>
      </c>
      <c r="G184" s="53"/>
      <c r="P184" t="str">
        <f t="shared" si="43"/>
        <v>RES1063197N/A</v>
      </c>
      <c r="Q184" t="s">
        <v>3645</v>
      </c>
      <c r="R184" t="s">
        <v>255</v>
      </c>
      <c r="S184" s="124">
        <v>0</v>
      </c>
      <c r="T184" s="53" t="str">
        <f t="shared" si="36"/>
        <v>N/A</v>
      </c>
      <c r="U184" t="str">
        <f t="shared" si="37"/>
        <v>-</v>
      </c>
      <c r="X184" s="279"/>
      <c r="AF184" t="s">
        <v>3722</v>
      </c>
      <c r="AG184" s="124">
        <v>4</v>
      </c>
      <c r="AH184" t="str">
        <f t="shared" si="40"/>
        <v>-</v>
      </c>
      <c r="AI184" t="str">
        <f t="shared" si="41"/>
        <v>-</v>
      </c>
    </row>
    <row r="185" spans="3:35" x14ac:dyDescent="0.25">
      <c r="C185" t="str">
        <f t="shared" si="42"/>
        <v/>
      </c>
      <c r="G185" s="53"/>
      <c r="P185" t="str">
        <f t="shared" si="43"/>
        <v>RES1063197293948-41</v>
      </c>
      <c r="Q185" t="s">
        <v>3645</v>
      </c>
      <c r="R185" t="s">
        <v>3528</v>
      </c>
      <c r="S185" s="124">
        <v>19.5</v>
      </c>
      <c r="T185" s="53" t="str">
        <f t="shared" si="36"/>
        <v>N/A</v>
      </c>
      <c r="U185" t="str">
        <f t="shared" si="37"/>
        <v>-</v>
      </c>
      <c r="X185" s="279"/>
      <c r="AF185" t="s">
        <v>3723</v>
      </c>
      <c r="AG185" s="124">
        <v>8</v>
      </c>
      <c r="AH185" t="str">
        <f t="shared" si="40"/>
        <v>-</v>
      </c>
      <c r="AI185" t="str">
        <f t="shared" si="41"/>
        <v>-</v>
      </c>
    </row>
    <row r="186" spans="3:35" x14ac:dyDescent="0.25">
      <c r="C186" t="str">
        <f t="shared" si="42"/>
        <v/>
      </c>
      <c r="G186" s="53"/>
      <c r="P186" t="str">
        <f t="shared" si="43"/>
        <v>RES1063166N/A</v>
      </c>
      <c r="Q186" t="s">
        <v>3646</v>
      </c>
      <c r="R186" t="s">
        <v>255</v>
      </c>
      <c r="S186" s="124">
        <v>0</v>
      </c>
      <c r="T186" s="53" t="str">
        <f t="shared" si="36"/>
        <v>N/A</v>
      </c>
      <c r="U186" t="str">
        <f t="shared" si="37"/>
        <v>-</v>
      </c>
      <c r="X186" s="279"/>
      <c r="AF186" t="s">
        <v>3724</v>
      </c>
      <c r="AG186" s="124">
        <v>0</v>
      </c>
      <c r="AH186" t="str">
        <f t="shared" si="40"/>
        <v>-</v>
      </c>
      <c r="AI186" t="str">
        <f t="shared" si="41"/>
        <v>-</v>
      </c>
    </row>
    <row r="187" spans="3:35" x14ac:dyDescent="0.25">
      <c r="C187" t="str">
        <f t="shared" si="42"/>
        <v/>
      </c>
      <c r="G187" s="53"/>
      <c r="P187" t="str">
        <f t="shared" si="43"/>
        <v>RES106316609800-19</v>
      </c>
      <c r="Q187" t="s">
        <v>3646</v>
      </c>
      <c r="R187" t="s">
        <v>3531</v>
      </c>
      <c r="S187" s="124">
        <v>2</v>
      </c>
      <c r="T187" s="53" t="str">
        <f t="shared" si="36"/>
        <v>N/A</v>
      </c>
      <c r="U187" t="str">
        <f t="shared" si="37"/>
        <v>-</v>
      </c>
      <c r="X187" s="279"/>
      <c r="AF187" t="s">
        <v>3725</v>
      </c>
      <c r="AG187" s="124">
        <v>0</v>
      </c>
      <c r="AH187" t="str">
        <f t="shared" si="40"/>
        <v>-</v>
      </c>
      <c r="AI187" t="str">
        <f t="shared" si="41"/>
        <v>-</v>
      </c>
    </row>
    <row r="188" spans="3:35" x14ac:dyDescent="0.25">
      <c r="C188" t="str">
        <f t="shared" si="42"/>
        <v/>
      </c>
      <c r="G188" s="53"/>
      <c r="P188" t="str">
        <f t="shared" si="43"/>
        <v>RES1063166317298-78</v>
      </c>
      <c r="Q188" t="s">
        <v>3646</v>
      </c>
      <c r="R188" t="s">
        <v>3533</v>
      </c>
      <c r="S188" s="124">
        <v>23</v>
      </c>
      <c r="T188" s="53" t="str">
        <f t="shared" si="36"/>
        <v>N/A</v>
      </c>
      <c r="U188" t="str">
        <f t="shared" si="37"/>
        <v>-</v>
      </c>
      <c r="X188" s="279"/>
      <c r="AF188" t="s">
        <v>3726</v>
      </c>
      <c r="AG188" s="124">
        <v>10</v>
      </c>
      <c r="AH188">
        <f t="shared" si="40"/>
        <v>10</v>
      </c>
      <c r="AI188" t="str">
        <f t="shared" si="41"/>
        <v/>
      </c>
    </row>
    <row r="189" spans="3:35" x14ac:dyDescent="0.25">
      <c r="C189" t="str">
        <f t="shared" si="42"/>
        <v/>
      </c>
      <c r="G189" s="53"/>
      <c r="P189" t="str">
        <f t="shared" si="43"/>
        <v>RES1063333N/A</v>
      </c>
      <c r="Q189" t="s">
        <v>3647</v>
      </c>
      <c r="R189" t="s">
        <v>255</v>
      </c>
      <c r="S189" s="124">
        <v>0</v>
      </c>
      <c r="T189" s="53" t="str">
        <f t="shared" si="36"/>
        <v>N/A</v>
      </c>
      <c r="U189" t="str">
        <f t="shared" si="37"/>
        <v>-</v>
      </c>
      <c r="X189" s="279"/>
      <c r="AF189" t="s">
        <v>3727</v>
      </c>
      <c r="AG189" s="124">
        <v>3.5</v>
      </c>
      <c r="AH189">
        <f t="shared" si="40"/>
        <v>1.5</v>
      </c>
      <c r="AI189">
        <f t="shared" si="41"/>
        <v>2</v>
      </c>
    </row>
    <row r="190" spans="3:35" x14ac:dyDescent="0.25">
      <c r="C190" t="str">
        <f t="shared" si="42"/>
        <v/>
      </c>
      <c r="G190" s="53"/>
      <c r="P190" t="str">
        <f t="shared" si="43"/>
        <v>RES1063333315789-50</v>
      </c>
      <c r="Q190" t="s">
        <v>3647</v>
      </c>
      <c r="R190" t="s">
        <v>3534</v>
      </c>
      <c r="S190" s="124">
        <v>20.5</v>
      </c>
      <c r="T190" s="53" t="str">
        <f t="shared" si="36"/>
        <v>N/A</v>
      </c>
      <c r="U190" t="str">
        <f t="shared" si="37"/>
        <v>-</v>
      </c>
      <c r="X190" s="279"/>
      <c r="AF190" t="s">
        <v>3728</v>
      </c>
      <c r="AG190" s="124">
        <v>1.5</v>
      </c>
      <c r="AH190">
        <f t="shared" si="40"/>
        <v>3.5</v>
      </c>
      <c r="AI190">
        <f t="shared" si="41"/>
        <v>-2</v>
      </c>
    </row>
    <row r="191" spans="3:35" x14ac:dyDescent="0.25">
      <c r="C191" t="str">
        <f t="shared" si="42"/>
        <v/>
      </c>
      <c r="G191" s="53"/>
      <c r="P191" t="str">
        <f t="shared" si="43"/>
        <v>RES1063017194900-03</v>
      </c>
      <c r="Q191" t="s">
        <v>3648</v>
      </c>
      <c r="R191" t="s">
        <v>3520</v>
      </c>
      <c r="S191" s="124">
        <v>0</v>
      </c>
      <c r="T191" s="53" t="str">
        <f t="shared" si="36"/>
        <v>N/A</v>
      </c>
      <c r="U191" t="str">
        <f t="shared" si="37"/>
        <v>-</v>
      </c>
      <c r="X191" s="279"/>
      <c r="AF191" t="s">
        <v>3729</v>
      </c>
      <c r="AG191" s="124">
        <v>0</v>
      </c>
      <c r="AH191">
        <f t="shared" si="40"/>
        <v>1.5</v>
      </c>
      <c r="AI191">
        <f t="shared" si="41"/>
        <v>-1.5</v>
      </c>
    </row>
    <row r="192" spans="3:35" x14ac:dyDescent="0.25">
      <c r="C192" t="str">
        <f t="shared" si="42"/>
        <v/>
      </c>
      <c r="G192" s="53"/>
      <c r="P192" t="str">
        <f t="shared" si="43"/>
        <v>RES1063023Please Share</v>
      </c>
      <c r="Q192" t="s">
        <v>3649</v>
      </c>
      <c r="R192" t="s">
        <v>276</v>
      </c>
      <c r="S192" s="124">
        <v>14</v>
      </c>
      <c r="T192" s="53" t="str">
        <f t="shared" si="36"/>
        <v>N/A</v>
      </c>
      <c r="U192" t="str">
        <f t="shared" si="37"/>
        <v>-</v>
      </c>
      <c r="X192" s="279"/>
      <c r="AF192" t="s">
        <v>3730</v>
      </c>
      <c r="AG192" s="124">
        <v>5</v>
      </c>
      <c r="AH192">
        <f t="shared" si="40"/>
        <v>10.5</v>
      </c>
      <c r="AI192">
        <f t="shared" si="41"/>
        <v>-5.5</v>
      </c>
    </row>
    <row r="193" spans="3:35" x14ac:dyDescent="0.25">
      <c r="C193" t="str">
        <f t="shared" si="42"/>
        <v/>
      </c>
      <c r="G193" s="53"/>
      <c r="P193" t="str">
        <f t="shared" si="43"/>
        <v>RES1063425396393-14</v>
      </c>
      <c r="Q193" t="s">
        <v>3650</v>
      </c>
      <c r="R193" t="s">
        <v>298</v>
      </c>
      <c r="S193" s="124">
        <v>5</v>
      </c>
      <c r="T193" s="53">
        <f t="shared" si="36"/>
        <v>0</v>
      </c>
      <c r="U193">
        <f t="shared" si="37"/>
        <v>5</v>
      </c>
      <c r="X193" s="279"/>
      <c r="AF193" t="s">
        <v>3731</v>
      </c>
      <c r="AG193" s="124">
        <v>11</v>
      </c>
      <c r="AH193">
        <f t="shared" si="40"/>
        <v>11</v>
      </c>
      <c r="AI193" t="str">
        <f t="shared" si="41"/>
        <v/>
      </c>
    </row>
    <row r="194" spans="3:35" x14ac:dyDescent="0.25">
      <c r="C194" t="str">
        <f t="shared" si="42"/>
        <v/>
      </c>
      <c r="G194" s="53"/>
      <c r="P194" t="str">
        <f t="shared" si="43"/>
        <v>RES1063425N/A</v>
      </c>
      <c r="Q194" t="s">
        <v>3650</v>
      </c>
      <c r="R194" t="s">
        <v>255</v>
      </c>
      <c r="S194" s="124">
        <v>0</v>
      </c>
      <c r="T194" s="53" t="str">
        <f t="shared" si="36"/>
        <v>N/A</v>
      </c>
      <c r="U194" t="str">
        <f t="shared" si="37"/>
        <v>-</v>
      </c>
      <c r="X194" s="279"/>
      <c r="AF194" t="s">
        <v>3732</v>
      </c>
      <c r="AG194" s="124">
        <v>13</v>
      </c>
      <c r="AH194">
        <f t="shared" si="40"/>
        <v>13</v>
      </c>
      <c r="AI194" t="str">
        <f t="shared" si="41"/>
        <v/>
      </c>
    </row>
    <row r="195" spans="3:35" x14ac:dyDescent="0.25">
      <c r="C195" t="str">
        <f t="shared" si="42"/>
        <v/>
      </c>
      <c r="G195" s="53"/>
      <c r="P195" t="str">
        <f t="shared" si="43"/>
        <v>RES1063621N/A</v>
      </c>
      <c r="Q195" t="s">
        <v>3651</v>
      </c>
      <c r="R195" t="s">
        <v>255</v>
      </c>
      <c r="S195" s="124">
        <v>0</v>
      </c>
      <c r="T195" s="53" t="str">
        <f t="shared" si="36"/>
        <v>N/A</v>
      </c>
      <c r="U195" t="str">
        <f t="shared" si="37"/>
        <v>-</v>
      </c>
      <c r="X195" s="279"/>
      <c r="AF195" t="s">
        <v>3733</v>
      </c>
      <c r="AG195" s="124">
        <v>1.5</v>
      </c>
      <c r="AH195" t="str">
        <f t="shared" si="40"/>
        <v>-</v>
      </c>
      <c r="AI195" t="str">
        <f t="shared" si="41"/>
        <v>-</v>
      </c>
    </row>
    <row r="196" spans="3:35" x14ac:dyDescent="0.25">
      <c r="C196" t="str">
        <f t="shared" si="42"/>
        <v/>
      </c>
      <c r="G196" s="53"/>
      <c r="P196" t="str">
        <f t="shared" si="43"/>
        <v>RES1063621Please Share</v>
      </c>
      <c r="Q196" t="s">
        <v>3651</v>
      </c>
      <c r="R196" t="s">
        <v>276</v>
      </c>
      <c r="S196" s="124">
        <v>21</v>
      </c>
      <c r="T196" s="53" t="str">
        <f t="shared" si="36"/>
        <v>N/A</v>
      </c>
      <c r="U196" t="str">
        <f t="shared" si="37"/>
        <v>-</v>
      </c>
      <c r="X196" s="279"/>
      <c r="AF196" t="s">
        <v>3734</v>
      </c>
      <c r="AG196" s="124">
        <v>7</v>
      </c>
      <c r="AH196">
        <f t="shared" si="40"/>
        <v>17</v>
      </c>
      <c r="AI196">
        <f t="shared" si="41"/>
        <v>-10</v>
      </c>
    </row>
    <row r="197" spans="3:35" x14ac:dyDescent="0.25">
      <c r="C197" t="str">
        <f t="shared" si="42"/>
        <v/>
      </c>
      <c r="G197" s="53"/>
      <c r="P197" t="str">
        <f t="shared" si="43"/>
        <v>RES1063621109982-34</v>
      </c>
      <c r="Q197" t="s">
        <v>3651</v>
      </c>
      <c r="R197" t="s">
        <v>3527</v>
      </c>
      <c r="S197" s="124">
        <v>1.5</v>
      </c>
      <c r="T197" s="53" t="str">
        <f t="shared" si="36"/>
        <v>N/A</v>
      </c>
      <c r="U197" t="str">
        <f t="shared" si="37"/>
        <v>-</v>
      </c>
      <c r="X197" s="279"/>
      <c r="AF197" t="s">
        <v>3735</v>
      </c>
      <c r="AG197" s="124">
        <v>0</v>
      </c>
      <c r="AH197" t="str">
        <f t="shared" si="40"/>
        <v>-</v>
      </c>
      <c r="AI197" t="str">
        <f t="shared" si="41"/>
        <v>-</v>
      </c>
    </row>
    <row r="198" spans="3:35" x14ac:dyDescent="0.25">
      <c r="C198" t="str">
        <f t="shared" si="42"/>
        <v/>
      </c>
      <c r="G198" s="53"/>
      <c r="P198" t="str">
        <f t="shared" si="43"/>
        <v>RES1063568N/A</v>
      </c>
      <c r="Q198" t="s">
        <v>3652</v>
      </c>
      <c r="R198" t="s">
        <v>255</v>
      </c>
      <c r="S198" s="124">
        <v>0</v>
      </c>
      <c r="T198" s="53" t="str">
        <f t="shared" si="36"/>
        <v>N/A</v>
      </c>
      <c r="U198" t="str">
        <f t="shared" si="37"/>
        <v>-</v>
      </c>
      <c r="X198" s="279"/>
      <c r="AF198" t="s">
        <v>3736</v>
      </c>
      <c r="AG198" s="124">
        <v>0</v>
      </c>
      <c r="AH198">
        <f t="shared" si="40"/>
        <v>5</v>
      </c>
      <c r="AI198">
        <f t="shared" si="41"/>
        <v>-5</v>
      </c>
    </row>
    <row r="199" spans="3:35" x14ac:dyDescent="0.25">
      <c r="C199" t="str">
        <f t="shared" ref="C199:C239" si="44">D199&amp;E199</f>
        <v/>
      </c>
      <c r="G199" s="53"/>
      <c r="P199" t="str">
        <f t="shared" ref="P199:P239" si="45">Q199&amp;R199</f>
        <v>RES1063568418795-01</v>
      </c>
      <c r="Q199" t="s">
        <v>3652</v>
      </c>
      <c r="R199" t="s">
        <v>3522</v>
      </c>
      <c r="S199" s="124">
        <v>1</v>
      </c>
      <c r="T199" s="53" t="str">
        <f t="shared" ref="T199:T262" si="46">IFERROR(IF(S199=U199,0,S199-U199),"N/A")</f>
        <v>N/A</v>
      </c>
      <c r="U199" t="str">
        <f t="shared" ref="U199:U262" si="47">IFERROR(INDEX($F:$F,MATCH(P199,$C:$C,0)),"-")</f>
        <v>-</v>
      </c>
      <c r="X199" s="279"/>
      <c r="AF199" t="s">
        <v>3737</v>
      </c>
      <c r="AG199" s="124">
        <v>3.5</v>
      </c>
      <c r="AH199" t="str">
        <f t="shared" ref="AH199:AH224" si="48">IFERROR(INDEX(AA:AA,MATCH(AF199,Z:Z,0)),"-")</f>
        <v>-</v>
      </c>
      <c r="AI199" t="str">
        <f t="shared" ref="AI199:AI224" si="49">IFERROR(IF(AH199=AG199,"",AG199-AH199),"-")</f>
        <v>-</v>
      </c>
    </row>
    <row r="200" spans="3:35" x14ac:dyDescent="0.25">
      <c r="C200" t="str">
        <f t="shared" si="44"/>
        <v/>
      </c>
      <c r="G200" s="53"/>
      <c r="P200" t="str">
        <f t="shared" si="45"/>
        <v>RES1063453N/A</v>
      </c>
      <c r="Q200" t="s">
        <v>3653</v>
      </c>
      <c r="R200" t="s">
        <v>255</v>
      </c>
      <c r="S200" s="124">
        <v>0</v>
      </c>
      <c r="T200" s="53" t="str">
        <f t="shared" si="46"/>
        <v>N/A</v>
      </c>
      <c r="U200" t="str">
        <f t="shared" si="47"/>
        <v>-</v>
      </c>
      <c r="X200" s="279"/>
      <c r="AF200" t="s">
        <v>3738</v>
      </c>
      <c r="AG200" s="124">
        <v>0</v>
      </c>
      <c r="AH200">
        <f t="shared" si="48"/>
        <v>8</v>
      </c>
      <c r="AI200">
        <f t="shared" si="49"/>
        <v>-8</v>
      </c>
    </row>
    <row r="201" spans="3:35" x14ac:dyDescent="0.25">
      <c r="C201" t="str">
        <f t="shared" si="44"/>
        <v/>
      </c>
      <c r="G201" s="53"/>
      <c r="P201" t="str">
        <f t="shared" si="45"/>
        <v>RES1063453199154-86</v>
      </c>
      <c r="Q201" t="s">
        <v>3653</v>
      </c>
      <c r="R201" t="s">
        <v>3539</v>
      </c>
      <c r="S201" s="124">
        <v>10</v>
      </c>
      <c r="T201" s="53">
        <f t="shared" si="46"/>
        <v>0</v>
      </c>
      <c r="U201">
        <f t="shared" si="47"/>
        <v>10</v>
      </c>
      <c r="X201" s="279"/>
      <c r="AF201" t="s">
        <v>3739</v>
      </c>
      <c r="AG201" s="124">
        <v>0</v>
      </c>
      <c r="AH201" t="str">
        <f t="shared" si="48"/>
        <v>-</v>
      </c>
      <c r="AI201" t="str">
        <f t="shared" si="49"/>
        <v>-</v>
      </c>
    </row>
    <row r="202" spans="3:35" x14ac:dyDescent="0.25">
      <c r="C202" t="str">
        <f t="shared" si="44"/>
        <v/>
      </c>
      <c r="G202" s="53"/>
      <c r="P202" t="str">
        <f t="shared" si="45"/>
        <v>RES1063463N/A</v>
      </c>
      <c r="Q202" t="s">
        <v>3654</v>
      </c>
      <c r="R202" t="s">
        <v>255</v>
      </c>
      <c r="S202" s="124">
        <v>0</v>
      </c>
      <c r="T202" s="53" t="str">
        <f t="shared" si="46"/>
        <v>N/A</v>
      </c>
      <c r="U202" t="str">
        <f t="shared" si="47"/>
        <v>-</v>
      </c>
      <c r="X202" s="279"/>
      <c r="AF202" t="s">
        <v>3740</v>
      </c>
      <c r="AG202" s="124">
        <v>0</v>
      </c>
      <c r="AH202" t="str">
        <f t="shared" si="48"/>
        <v>-</v>
      </c>
      <c r="AI202" t="str">
        <f t="shared" si="49"/>
        <v>-</v>
      </c>
    </row>
    <row r="203" spans="3:35" x14ac:dyDescent="0.25">
      <c r="C203" t="str">
        <f t="shared" si="44"/>
        <v/>
      </c>
      <c r="G203" s="53"/>
      <c r="P203" t="str">
        <f t="shared" si="45"/>
        <v>RES1063463280347-25</v>
      </c>
      <c r="Q203" t="s">
        <v>3654</v>
      </c>
      <c r="R203" t="s">
        <v>3526</v>
      </c>
      <c r="S203" s="124">
        <v>4.5</v>
      </c>
      <c r="T203" s="53" t="str">
        <f t="shared" si="46"/>
        <v>N/A</v>
      </c>
      <c r="U203" t="str">
        <f t="shared" si="47"/>
        <v>-</v>
      </c>
      <c r="X203" s="279"/>
      <c r="AF203" t="s">
        <v>3741</v>
      </c>
      <c r="AG203" s="124">
        <v>1</v>
      </c>
      <c r="AH203" t="str">
        <f t="shared" si="48"/>
        <v>-</v>
      </c>
      <c r="AI203" t="str">
        <f t="shared" si="49"/>
        <v>-</v>
      </c>
    </row>
    <row r="204" spans="3:35" x14ac:dyDescent="0.25">
      <c r="C204" t="str">
        <f t="shared" si="44"/>
        <v/>
      </c>
      <c r="G204" s="53"/>
      <c r="P204" t="str">
        <f t="shared" si="45"/>
        <v>RES1063472N/A</v>
      </c>
      <c r="Q204" t="s">
        <v>3655</v>
      </c>
      <c r="R204" t="s">
        <v>255</v>
      </c>
      <c r="S204" s="124">
        <v>0</v>
      </c>
      <c r="T204" s="53" t="str">
        <f t="shared" si="46"/>
        <v>N/A</v>
      </c>
      <c r="U204" t="str">
        <f t="shared" si="47"/>
        <v>-</v>
      </c>
      <c r="X204" s="279"/>
      <c r="AF204" t="s">
        <v>3742</v>
      </c>
      <c r="AG204" s="124">
        <v>4</v>
      </c>
      <c r="AH204">
        <f t="shared" si="48"/>
        <v>4</v>
      </c>
      <c r="AI204" t="str">
        <f t="shared" si="49"/>
        <v/>
      </c>
    </row>
    <row r="205" spans="3:35" x14ac:dyDescent="0.25">
      <c r="C205" t="str">
        <f t="shared" si="44"/>
        <v/>
      </c>
      <c r="G205" s="53"/>
      <c r="P205" t="str">
        <f t="shared" si="45"/>
        <v>RES1063581N/A</v>
      </c>
      <c r="Q205" t="s">
        <v>3656</v>
      </c>
      <c r="R205" t="s">
        <v>255</v>
      </c>
      <c r="S205" s="124">
        <v>0</v>
      </c>
      <c r="T205" s="53" t="str">
        <f t="shared" si="46"/>
        <v>N/A</v>
      </c>
      <c r="U205" t="str">
        <f t="shared" si="47"/>
        <v>-</v>
      </c>
      <c r="X205" s="279"/>
      <c r="AF205" t="s">
        <v>3743</v>
      </c>
      <c r="AG205" s="124">
        <v>6.5</v>
      </c>
      <c r="AH205">
        <f t="shared" si="48"/>
        <v>6.5</v>
      </c>
      <c r="AI205" t="str">
        <f t="shared" si="49"/>
        <v/>
      </c>
    </row>
    <row r="206" spans="3:35" x14ac:dyDescent="0.25">
      <c r="C206" t="str">
        <f t="shared" si="44"/>
        <v/>
      </c>
      <c r="G206" s="53"/>
      <c r="P206" t="str">
        <f t="shared" si="45"/>
        <v>RES1063581Please Share</v>
      </c>
      <c r="Q206" t="s">
        <v>3656</v>
      </c>
      <c r="R206" t="s">
        <v>276</v>
      </c>
      <c r="S206" s="124">
        <v>2.5</v>
      </c>
      <c r="T206" s="53" t="str">
        <f t="shared" si="46"/>
        <v>N/A</v>
      </c>
      <c r="U206" t="str">
        <f t="shared" si="47"/>
        <v>-</v>
      </c>
      <c r="X206" s="279"/>
      <c r="AF206" t="s">
        <v>3744</v>
      </c>
      <c r="AG206" s="124">
        <v>4</v>
      </c>
      <c r="AH206" t="str">
        <f t="shared" si="48"/>
        <v>-</v>
      </c>
      <c r="AI206" t="str">
        <f t="shared" si="49"/>
        <v>-</v>
      </c>
    </row>
    <row r="207" spans="3:35" x14ac:dyDescent="0.25">
      <c r="C207" t="str">
        <f t="shared" si="44"/>
        <v/>
      </c>
      <c r="G207" s="53"/>
      <c r="P207" t="str">
        <f t="shared" si="45"/>
        <v>RES1063648269176-42</v>
      </c>
      <c r="Q207" t="s">
        <v>3657</v>
      </c>
      <c r="R207" t="s">
        <v>237</v>
      </c>
      <c r="S207" s="124">
        <v>45.5</v>
      </c>
      <c r="T207" s="53" t="str">
        <f t="shared" si="46"/>
        <v>N/A</v>
      </c>
      <c r="U207" t="str">
        <f t="shared" si="47"/>
        <v>-</v>
      </c>
      <c r="X207" s="279"/>
      <c r="AF207" t="s">
        <v>3745</v>
      </c>
      <c r="AG207" s="124">
        <v>4</v>
      </c>
      <c r="AH207" t="str">
        <f t="shared" si="48"/>
        <v>-</v>
      </c>
      <c r="AI207" t="str">
        <f t="shared" si="49"/>
        <v>-</v>
      </c>
    </row>
    <row r="208" spans="3:35" x14ac:dyDescent="0.25">
      <c r="C208" t="str">
        <f t="shared" si="44"/>
        <v/>
      </c>
      <c r="G208" s="53"/>
      <c r="P208" t="str">
        <f t="shared" si="45"/>
        <v>RES1063648N/A</v>
      </c>
      <c r="Q208" t="s">
        <v>3657</v>
      </c>
      <c r="R208" t="s">
        <v>255</v>
      </c>
      <c r="S208" s="124">
        <v>0</v>
      </c>
      <c r="T208" s="53" t="str">
        <f t="shared" si="46"/>
        <v>N/A</v>
      </c>
      <c r="U208" t="str">
        <f t="shared" si="47"/>
        <v>-</v>
      </c>
      <c r="X208" s="279"/>
      <c r="AF208" t="s">
        <v>3746</v>
      </c>
      <c r="AG208" s="124">
        <v>0</v>
      </c>
      <c r="AH208">
        <f t="shared" si="48"/>
        <v>16</v>
      </c>
      <c r="AI208">
        <f t="shared" si="49"/>
        <v>-16</v>
      </c>
    </row>
    <row r="209" spans="3:35" x14ac:dyDescent="0.25">
      <c r="C209" t="str">
        <f t="shared" si="44"/>
        <v/>
      </c>
      <c r="G209" s="53"/>
      <c r="P209" t="str">
        <f t="shared" si="45"/>
        <v>RES1063723N/A</v>
      </c>
      <c r="Q209" t="s">
        <v>3658</v>
      </c>
      <c r="R209" t="s">
        <v>255</v>
      </c>
      <c r="S209" s="124">
        <v>0</v>
      </c>
      <c r="T209" s="53" t="str">
        <f t="shared" si="46"/>
        <v>N/A</v>
      </c>
      <c r="U209" t="str">
        <f t="shared" si="47"/>
        <v>-</v>
      </c>
      <c r="X209" s="279"/>
      <c r="AF209" t="s">
        <v>3747</v>
      </c>
      <c r="AG209" s="124">
        <v>0</v>
      </c>
      <c r="AH209" t="str">
        <f t="shared" si="48"/>
        <v>-</v>
      </c>
      <c r="AI209" t="str">
        <f t="shared" si="49"/>
        <v>-</v>
      </c>
    </row>
    <row r="210" spans="3:35" x14ac:dyDescent="0.25">
      <c r="C210" t="str">
        <f t="shared" si="44"/>
        <v/>
      </c>
      <c r="G210" s="53"/>
      <c r="P210" t="str">
        <f t="shared" si="45"/>
        <v>RES1063723196841-62</v>
      </c>
      <c r="Q210" t="s">
        <v>3658</v>
      </c>
      <c r="R210" t="s">
        <v>3541</v>
      </c>
      <c r="S210" s="124">
        <v>2.5</v>
      </c>
      <c r="T210" s="53">
        <f t="shared" si="46"/>
        <v>0</v>
      </c>
      <c r="U210">
        <f t="shared" si="47"/>
        <v>2.5</v>
      </c>
      <c r="X210" s="279"/>
      <c r="AF210" t="s">
        <v>3748</v>
      </c>
      <c r="AG210" s="124">
        <v>0</v>
      </c>
      <c r="AH210">
        <f t="shared" si="48"/>
        <v>3</v>
      </c>
      <c r="AI210">
        <f t="shared" si="49"/>
        <v>-3</v>
      </c>
    </row>
    <row r="211" spans="3:35" x14ac:dyDescent="0.25">
      <c r="C211" t="str">
        <f t="shared" si="44"/>
        <v/>
      </c>
      <c r="G211" s="53"/>
      <c r="P211" t="str">
        <f t="shared" si="45"/>
        <v>RES1063906N/A</v>
      </c>
      <c r="Q211" t="s">
        <v>3659</v>
      </c>
      <c r="R211" t="s">
        <v>255</v>
      </c>
      <c r="S211" s="124">
        <v>0</v>
      </c>
      <c r="T211" s="53" t="str">
        <f t="shared" si="46"/>
        <v>N/A</v>
      </c>
      <c r="U211" t="str">
        <f t="shared" si="47"/>
        <v>-</v>
      </c>
      <c r="X211" s="279"/>
      <c r="AF211" t="s">
        <v>3749</v>
      </c>
      <c r="AG211" s="124">
        <v>0</v>
      </c>
      <c r="AH211">
        <f t="shared" si="48"/>
        <v>13</v>
      </c>
      <c r="AI211">
        <f t="shared" si="49"/>
        <v>-13</v>
      </c>
    </row>
    <row r="212" spans="3:35" x14ac:dyDescent="0.25">
      <c r="C212" t="str">
        <f t="shared" si="44"/>
        <v/>
      </c>
      <c r="G212" s="53"/>
      <c r="P212" t="str">
        <f t="shared" si="45"/>
        <v>RES106390612335-20</v>
      </c>
      <c r="Q212" t="s">
        <v>3659</v>
      </c>
      <c r="R212" t="s">
        <v>3525</v>
      </c>
      <c r="S212" s="124">
        <v>18.5</v>
      </c>
      <c r="T212" s="53" t="str">
        <f t="shared" si="46"/>
        <v>N/A</v>
      </c>
      <c r="U212" t="str">
        <f t="shared" si="47"/>
        <v>-</v>
      </c>
      <c r="X212" s="279"/>
      <c r="AF212" t="s">
        <v>3750</v>
      </c>
      <c r="AG212" s="124">
        <v>0</v>
      </c>
      <c r="AH212" t="str">
        <f t="shared" si="48"/>
        <v>-</v>
      </c>
      <c r="AI212" t="str">
        <f t="shared" si="49"/>
        <v>-</v>
      </c>
    </row>
    <row r="213" spans="3:35" x14ac:dyDescent="0.25">
      <c r="C213" t="str">
        <f t="shared" si="44"/>
        <v/>
      </c>
      <c r="G213" s="53"/>
      <c r="P213" t="str">
        <f t="shared" si="45"/>
        <v>RES1064073N/A</v>
      </c>
      <c r="Q213" t="s">
        <v>3660</v>
      </c>
      <c r="R213" t="s">
        <v>255</v>
      </c>
      <c r="S213" s="124">
        <v>0</v>
      </c>
      <c r="T213" s="53" t="str">
        <f t="shared" si="46"/>
        <v>N/A</v>
      </c>
      <c r="U213" t="str">
        <f t="shared" si="47"/>
        <v>-</v>
      </c>
      <c r="X213" s="279"/>
      <c r="AF213" t="s">
        <v>3751</v>
      </c>
      <c r="AG213" s="124">
        <v>0</v>
      </c>
      <c r="AH213">
        <f t="shared" si="48"/>
        <v>21</v>
      </c>
      <c r="AI213">
        <f t="shared" si="49"/>
        <v>-21</v>
      </c>
    </row>
    <row r="214" spans="3:35" x14ac:dyDescent="0.25">
      <c r="C214" t="str">
        <f t="shared" si="44"/>
        <v/>
      </c>
      <c r="G214" s="53"/>
      <c r="P214" t="str">
        <f t="shared" si="45"/>
        <v>RES1064073Please Share</v>
      </c>
      <c r="Q214" t="s">
        <v>3660</v>
      </c>
      <c r="R214" t="s">
        <v>276</v>
      </c>
      <c r="S214" s="124">
        <v>10</v>
      </c>
      <c r="T214" s="53" t="str">
        <f t="shared" si="46"/>
        <v>N/A</v>
      </c>
      <c r="U214" t="str">
        <f t="shared" si="47"/>
        <v>-</v>
      </c>
      <c r="X214" s="279"/>
      <c r="AF214" t="s">
        <v>3752</v>
      </c>
      <c r="AG214" s="124">
        <v>0</v>
      </c>
      <c r="AH214">
        <f t="shared" si="48"/>
        <v>32</v>
      </c>
      <c r="AI214">
        <f t="shared" si="49"/>
        <v>-32</v>
      </c>
    </row>
    <row r="215" spans="3:35" x14ac:dyDescent="0.25">
      <c r="C215" t="str">
        <f t="shared" si="44"/>
        <v/>
      </c>
      <c r="G215" s="53"/>
      <c r="P215" t="str">
        <f t="shared" si="45"/>
        <v>RES1064073SDV/NAI-00</v>
      </c>
      <c r="Q215" t="s">
        <v>3660</v>
      </c>
      <c r="R215" t="s">
        <v>3551</v>
      </c>
      <c r="S215" s="124">
        <v>8</v>
      </c>
      <c r="T215" s="53" t="str">
        <f t="shared" si="46"/>
        <v>N/A</v>
      </c>
      <c r="U215" t="str">
        <f t="shared" si="47"/>
        <v>-</v>
      </c>
      <c r="X215" s="279"/>
      <c r="AF215" t="s">
        <v>3753</v>
      </c>
      <c r="AG215" s="124">
        <v>4.5</v>
      </c>
      <c r="AH215" t="str">
        <f t="shared" si="48"/>
        <v>-</v>
      </c>
      <c r="AI215" t="str">
        <f t="shared" si="49"/>
        <v>-</v>
      </c>
    </row>
    <row r="216" spans="3:35" x14ac:dyDescent="0.25">
      <c r="C216" t="str">
        <f t="shared" si="44"/>
        <v/>
      </c>
      <c r="G216" s="53"/>
      <c r="P216" t="str">
        <f t="shared" si="45"/>
        <v>RES1064205N/A</v>
      </c>
      <c r="Q216" t="s">
        <v>3661</v>
      </c>
      <c r="R216" t="s">
        <v>255</v>
      </c>
      <c r="S216" s="124">
        <v>0</v>
      </c>
      <c r="T216" s="53" t="str">
        <f t="shared" si="46"/>
        <v>N/A</v>
      </c>
      <c r="U216" t="str">
        <f t="shared" si="47"/>
        <v>-</v>
      </c>
      <c r="X216" s="279"/>
      <c r="AF216" t="s">
        <v>3754</v>
      </c>
      <c r="AG216" s="124">
        <v>0</v>
      </c>
      <c r="AH216">
        <f t="shared" si="48"/>
        <v>11</v>
      </c>
      <c r="AI216">
        <f t="shared" si="49"/>
        <v>-11</v>
      </c>
    </row>
    <row r="217" spans="3:35" x14ac:dyDescent="0.25">
      <c r="C217" t="str">
        <f t="shared" si="44"/>
        <v/>
      </c>
      <c r="G217" s="53"/>
      <c r="P217" t="str">
        <f t="shared" si="45"/>
        <v>RES1064205201660-75</v>
      </c>
      <c r="Q217" t="s">
        <v>3661</v>
      </c>
      <c r="R217" t="s">
        <v>608</v>
      </c>
      <c r="S217" s="124">
        <v>2</v>
      </c>
      <c r="T217" s="53" t="str">
        <f t="shared" si="46"/>
        <v>N/A</v>
      </c>
      <c r="U217" t="str">
        <f t="shared" si="47"/>
        <v>-</v>
      </c>
      <c r="X217" s="279"/>
      <c r="AF217" t="s">
        <v>3755</v>
      </c>
      <c r="AG217" s="124">
        <v>2</v>
      </c>
      <c r="AH217" t="str">
        <f t="shared" si="48"/>
        <v>-</v>
      </c>
      <c r="AI217" t="str">
        <f t="shared" si="49"/>
        <v>-</v>
      </c>
    </row>
    <row r="218" spans="3:35" x14ac:dyDescent="0.25">
      <c r="C218" t="str">
        <f t="shared" si="44"/>
        <v/>
      </c>
      <c r="G218" s="53"/>
      <c r="P218" t="str">
        <f t="shared" si="45"/>
        <v>RES1042132N/A</v>
      </c>
      <c r="Q218" t="s">
        <v>373</v>
      </c>
      <c r="R218" t="s">
        <v>255</v>
      </c>
      <c r="S218" s="124">
        <v>0</v>
      </c>
      <c r="T218" s="53" t="str">
        <f t="shared" si="46"/>
        <v>N/A</v>
      </c>
      <c r="U218" t="str">
        <f t="shared" si="47"/>
        <v>-</v>
      </c>
      <c r="X218" s="279"/>
      <c r="AF218" t="s">
        <v>3756</v>
      </c>
      <c r="AG218" s="124">
        <v>0</v>
      </c>
      <c r="AH218">
        <f t="shared" si="48"/>
        <v>32</v>
      </c>
      <c r="AI218">
        <f t="shared" si="49"/>
        <v>-32</v>
      </c>
    </row>
    <row r="219" spans="3:35" x14ac:dyDescent="0.25">
      <c r="C219" t="str">
        <f t="shared" si="44"/>
        <v/>
      </c>
      <c r="G219" s="53"/>
      <c r="P219" t="str">
        <f t="shared" si="45"/>
        <v>RES104213224074329</v>
      </c>
      <c r="Q219" t="s">
        <v>373</v>
      </c>
      <c r="R219" t="s">
        <v>3535</v>
      </c>
      <c r="S219" s="124">
        <v>3</v>
      </c>
      <c r="T219" s="53" t="str">
        <f t="shared" si="46"/>
        <v>N/A</v>
      </c>
      <c r="U219" t="str">
        <f t="shared" si="47"/>
        <v>-</v>
      </c>
      <c r="X219" s="279"/>
      <c r="AF219" t="s">
        <v>3757</v>
      </c>
      <c r="AG219" s="124">
        <v>1</v>
      </c>
      <c r="AH219" t="str">
        <f t="shared" si="48"/>
        <v>-</v>
      </c>
      <c r="AI219" t="str">
        <f t="shared" si="49"/>
        <v>-</v>
      </c>
    </row>
    <row r="220" spans="3:35" x14ac:dyDescent="0.25">
      <c r="C220" t="str">
        <f t="shared" si="44"/>
        <v/>
      </c>
      <c r="G220" s="53"/>
      <c r="P220" t="str">
        <f t="shared" si="45"/>
        <v>RES1064497N/A</v>
      </c>
      <c r="Q220" t="s">
        <v>3662</v>
      </c>
      <c r="R220" t="s">
        <v>255</v>
      </c>
      <c r="S220" s="124">
        <v>0</v>
      </c>
      <c r="T220" s="53" t="str">
        <f t="shared" si="46"/>
        <v>N/A</v>
      </c>
      <c r="U220" t="str">
        <f t="shared" si="47"/>
        <v>-</v>
      </c>
      <c r="X220" s="279"/>
      <c r="AF220" t="s">
        <v>3758</v>
      </c>
      <c r="AG220" s="124">
        <v>0</v>
      </c>
      <c r="AH220">
        <f t="shared" si="48"/>
        <v>4</v>
      </c>
      <c r="AI220">
        <f t="shared" si="49"/>
        <v>-4</v>
      </c>
    </row>
    <row r="221" spans="3:35" x14ac:dyDescent="0.25">
      <c r="C221" t="str">
        <f t="shared" si="44"/>
        <v/>
      </c>
      <c r="G221" s="53"/>
      <c r="P221" t="str">
        <f t="shared" si="45"/>
        <v>RES1064497188823-74</v>
      </c>
      <c r="Q221" t="s">
        <v>3662</v>
      </c>
      <c r="R221" t="s">
        <v>3532</v>
      </c>
      <c r="S221" s="124">
        <v>6</v>
      </c>
      <c r="T221" s="53" t="str">
        <f t="shared" si="46"/>
        <v>N/A</v>
      </c>
      <c r="U221" t="str">
        <f t="shared" si="47"/>
        <v>-</v>
      </c>
      <c r="X221" s="279"/>
      <c r="AF221" t="s">
        <v>3759</v>
      </c>
      <c r="AG221" s="124">
        <v>0</v>
      </c>
      <c r="AH221" t="str">
        <f t="shared" si="48"/>
        <v>-</v>
      </c>
      <c r="AI221" t="str">
        <f t="shared" si="49"/>
        <v>-</v>
      </c>
    </row>
    <row r="222" spans="3:35" x14ac:dyDescent="0.25">
      <c r="C222" t="str">
        <f t="shared" si="44"/>
        <v/>
      </c>
      <c r="G222" s="53"/>
      <c r="P222" t="str">
        <f t="shared" si="45"/>
        <v>RES1064441N/A</v>
      </c>
      <c r="Q222" t="s">
        <v>3663</v>
      </c>
      <c r="R222" t="s">
        <v>255</v>
      </c>
      <c r="S222" s="124">
        <v>0</v>
      </c>
      <c r="T222" s="53" t="str">
        <f t="shared" si="46"/>
        <v>N/A</v>
      </c>
      <c r="U222" t="str">
        <f t="shared" si="47"/>
        <v>-</v>
      </c>
      <c r="X222" s="279"/>
      <c r="AF222" t="s">
        <v>3760</v>
      </c>
      <c r="AG222" s="124">
        <v>0</v>
      </c>
      <c r="AH222">
        <f t="shared" si="48"/>
        <v>14</v>
      </c>
      <c r="AI222">
        <f t="shared" si="49"/>
        <v>-14</v>
      </c>
    </row>
    <row r="223" spans="3:35" x14ac:dyDescent="0.25">
      <c r="C223" t="str">
        <f t="shared" si="44"/>
        <v/>
      </c>
      <c r="G223" s="53"/>
      <c r="P223" t="str">
        <f t="shared" si="45"/>
        <v>RES1064441Please Share</v>
      </c>
      <c r="Q223" t="s">
        <v>3663</v>
      </c>
      <c r="R223" t="s">
        <v>276</v>
      </c>
      <c r="S223" s="124">
        <v>2.25</v>
      </c>
      <c r="T223" s="53" t="str">
        <f t="shared" si="46"/>
        <v>N/A</v>
      </c>
      <c r="U223" t="str">
        <f t="shared" si="47"/>
        <v>-</v>
      </c>
      <c r="X223" s="279"/>
      <c r="AF223" t="s">
        <v>3761</v>
      </c>
      <c r="AG223" s="124">
        <v>0</v>
      </c>
      <c r="AH223">
        <f t="shared" si="48"/>
        <v>1.5</v>
      </c>
      <c r="AI223">
        <f t="shared" si="49"/>
        <v>-1.5</v>
      </c>
    </row>
    <row r="224" spans="3:35" x14ac:dyDescent="0.25">
      <c r="C224" t="str">
        <f t="shared" si="44"/>
        <v/>
      </c>
      <c r="G224" s="53"/>
      <c r="P224" t="str">
        <f t="shared" si="45"/>
        <v>RES1064441275202-49</v>
      </c>
      <c r="Q224" t="s">
        <v>3663</v>
      </c>
      <c r="R224" t="s">
        <v>3536</v>
      </c>
      <c r="S224" s="124">
        <v>1.5</v>
      </c>
      <c r="T224" s="53" t="str">
        <f t="shared" si="46"/>
        <v>N/A</v>
      </c>
      <c r="U224" t="str">
        <f t="shared" si="47"/>
        <v>-</v>
      </c>
      <c r="X224" s="279"/>
      <c r="AF224" t="s">
        <v>398</v>
      </c>
      <c r="AG224" s="124">
        <v>1734</v>
      </c>
      <c r="AH224">
        <f t="shared" si="48"/>
        <v>1523.5</v>
      </c>
      <c r="AI224">
        <f t="shared" si="49"/>
        <v>210.5</v>
      </c>
    </row>
    <row r="225" spans="3:24" x14ac:dyDescent="0.25">
      <c r="C225" t="str">
        <f t="shared" si="44"/>
        <v/>
      </c>
      <c r="G225" s="53"/>
      <c r="P225" t="str">
        <f t="shared" si="45"/>
        <v>RES1064505N/A</v>
      </c>
      <c r="Q225" t="s">
        <v>3664</v>
      </c>
      <c r="R225" t="s">
        <v>255</v>
      </c>
      <c r="S225" s="124">
        <v>0</v>
      </c>
      <c r="T225" s="53" t="str">
        <f t="shared" si="46"/>
        <v>N/A</v>
      </c>
      <c r="U225" t="str">
        <f t="shared" si="47"/>
        <v>-</v>
      </c>
      <c r="X225" s="279"/>
    </row>
    <row r="226" spans="3:24" x14ac:dyDescent="0.25">
      <c r="C226" t="str">
        <f t="shared" si="44"/>
        <v/>
      </c>
      <c r="G226" s="53"/>
      <c r="P226" t="str">
        <f t="shared" si="45"/>
        <v>RES1064505106420-20</v>
      </c>
      <c r="Q226" t="s">
        <v>3664</v>
      </c>
      <c r="R226" t="s">
        <v>384</v>
      </c>
      <c r="S226" s="124">
        <v>8</v>
      </c>
      <c r="T226" s="53" t="str">
        <f t="shared" si="46"/>
        <v>N/A</v>
      </c>
      <c r="U226" t="str">
        <f t="shared" si="47"/>
        <v>-</v>
      </c>
      <c r="X226" s="279"/>
    </row>
    <row r="227" spans="3:24" x14ac:dyDescent="0.25">
      <c r="C227" t="str">
        <f t="shared" si="44"/>
        <v/>
      </c>
      <c r="G227" s="53"/>
      <c r="P227" t="str">
        <f t="shared" si="45"/>
        <v>RES1064646N/A</v>
      </c>
      <c r="Q227" t="s">
        <v>3665</v>
      </c>
      <c r="R227" t="s">
        <v>255</v>
      </c>
      <c r="S227" s="124">
        <v>0</v>
      </c>
      <c r="T227" s="53" t="str">
        <f t="shared" si="46"/>
        <v>N/A</v>
      </c>
      <c r="U227" t="str">
        <f t="shared" si="47"/>
        <v>-</v>
      </c>
      <c r="X227" s="279"/>
    </row>
    <row r="228" spans="3:24" x14ac:dyDescent="0.25">
      <c r="C228" t="str">
        <f t="shared" si="44"/>
        <v/>
      </c>
      <c r="P228" t="str">
        <f t="shared" si="45"/>
        <v>RES1064646347959-06</v>
      </c>
      <c r="Q228" t="s">
        <v>3665</v>
      </c>
      <c r="R228" t="s">
        <v>3542</v>
      </c>
      <c r="S228" s="124">
        <v>15</v>
      </c>
      <c r="T228" s="53" t="str">
        <f t="shared" si="46"/>
        <v>N/A</v>
      </c>
      <c r="U228" t="str">
        <f t="shared" si="47"/>
        <v>-</v>
      </c>
      <c r="X228" s="279"/>
    </row>
    <row r="229" spans="3:24" x14ac:dyDescent="0.25">
      <c r="C229" t="str">
        <f t="shared" si="44"/>
        <v/>
      </c>
      <c r="P229" t="str">
        <f t="shared" si="45"/>
        <v>RES1057947N/A</v>
      </c>
      <c r="Q229" t="s">
        <v>3666</v>
      </c>
      <c r="R229" t="s">
        <v>255</v>
      </c>
      <c r="S229" s="124">
        <v>0</v>
      </c>
      <c r="T229" s="53" t="str">
        <f t="shared" si="46"/>
        <v>N/A</v>
      </c>
      <c r="U229" t="str">
        <f t="shared" si="47"/>
        <v>-</v>
      </c>
      <c r="X229" s="279"/>
    </row>
    <row r="230" spans="3:24" x14ac:dyDescent="0.25">
      <c r="C230" t="str">
        <f t="shared" si="44"/>
        <v/>
      </c>
      <c r="P230" t="str">
        <f t="shared" si="45"/>
        <v>RES105794709799-81</v>
      </c>
      <c r="Q230" t="s">
        <v>3666</v>
      </c>
      <c r="R230" t="s">
        <v>3543</v>
      </c>
      <c r="S230" s="124">
        <v>7.5</v>
      </c>
      <c r="T230" s="53" t="str">
        <f t="shared" si="46"/>
        <v>N/A</v>
      </c>
      <c r="U230" t="str">
        <f t="shared" si="47"/>
        <v>-</v>
      </c>
      <c r="X230" s="279"/>
    </row>
    <row r="231" spans="3:24" x14ac:dyDescent="0.25">
      <c r="C231" t="str">
        <f t="shared" si="44"/>
        <v/>
      </c>
      <c r="P231" t="str">
        <f t="shared" si="45"/>
        <v>RES1057950N/A</v>
      </c>
      <c r="Q231" t="s">
        <v>3667</v>
      </c>
      <c r="R231" t="s">
        <v>255</v>
      </c>
      <c r="S231" s="124">
        <v>0</v>
      </c>
      <c r="T231" s="53" t="str">
        <f t="shared" si="46"/>
        <v>N/A</v>
      </c>
      <c r="U231" t="str">
        <f t="shared" si="47"/>
        <v>-</v>
      </c>
      <c r="X231" s="279"/>
    </row>
    <row r="232" spans="3:24" x14ac:dyDescent="0.25">
      <c r="C232" t="str">
        <f t="shared" si="44"/>
        <v/>
      </c>
      <c r="P232" t="str">
        <f t="shared" si="45"/>
        <v>RES1059049N/A</v>
      </c>
      <c r="Q232" t="s">
        <v>3668</v>
      </c>
      <c r="R232" t="s">
        <v>255</v>
      </c>
      <c r="S232" s="124">
        <v>0</v>
      </c>
      <c r="T232" s="53" t="str">
        <f t="shared" si="46"/>
        <v>N/A</v>
      </c>
      <c r="U232" t="str">
        <f t="shared" si="47"/>
        <v>-</v>
      </c>
      <c r="X232" s="279"/>
    </row>
    <row r="233" spans="3:24" x14ac:dyDescent="0.25">
      <c r="C233" t="str">
        <f t="shared" si="44"/>
        <v/>
      </c>
      <c r="P233" t="str">
        <f t="shared" si="45"/>
        <v>RES1059172N/A</v>
      </c>
      <c r="Q233" t="s">
        <v>3669</v>
      </c>
      <c r="R233" t="s">
        <v>255</v>
      </c>
      <c r="S233" s="124">
        <v>0</v>
      </c>
      <c r="T233" s="53" t="str">
        <f t="shared" si="46"/>
        <v>N/A</v>
      </c>
      <c r="U233" t="str">
        <f t="shared" si="47"/>
        <v>-</v>
      </c>
      <c r="X233" s="279"/>
    </row>
    <row r="234" spans="3:24" x14ac:dyDescent="0.25">
      <c r="C234" t="str">
        <f t="shared" si="44"/>
        <v/>
      </c>
      <c r="P234" t="str">
        <f t="shared" si="45"/>
        <v>RES1064844N/A</v>
      </c>
      <c r="Q234" t="s">
        <v>3670</v>
      </c>
      <c r="R234" t="s">
        <v>255</v>
      </c>
      <c r="S234" s="124">
        <v>0</v>
      </c>
      <c r="T234" s="53" t="str">
        <f t="shared" si="46"/>
        <v>N/A</v>
      </c>
      <c r="U234" t="str">
        <f t="shared" si="47"/>
        <v>-</v>
      </c>
      <c r="X234" s="279"/>
    </row>
    <row r="235" spans="3:24" x14ac:dyDescent="0.25">
      <c r="C235" t="str">
        <f t="shared" si="44"/>
        <v/>
      </c>
      <c r="P235" t="str">
        <f t="shared" si="45"/>
        <v>RES1063447109982-34</v>
      </c>
      <c r="Q235" t="s">
        <v>3671</v>
      </c>
      <c r="R235" t="s">
        <v>3527</v>
      </c>
      <c r="S235" s="124">
        <v>1.5</v>
      </c>
      <c r="T235" s="53" t="str">
        <f t="shared" si="46"/>
        <v>N/A</v>
      </c>
      <c r="U235" t="str">
        <f t="shared" si="47"/>
        <v>-</v>
      </c>
      <c r="X235" s="279"/>
    </row>
    <row r="236" spans="3:24" x14ac:dyDescent="0.25">
      <c r="C236" t="str">
        <f t="shared" si="44"/>
        <v/>
      </c>
      <c r="P236" t="str">
        <f t="shared" si="45"/>
        <v>RES1065106N/A</v>
      </c>
      <c r="Q236" t="s">
        <v>3672</v>
      </c>
      <c r="R236" t="s">
        <v>255</v>
      </c>
      <c r="S236" s="124">
        <v>0</v>
      </c>
      <c r="T236" s="53" t="str">
        <f t="shared" si="46"/>
        <v>N/A</v>
      </c>
      <c r="U236" t="str">
        <f t="shared" si="47"/>
        <v>-</v>
      </c>
      <c r="X236" s="279"/>
    </row>
    <row r="237" spans="3:24" x14ac:dyDescent="0.25">
      <c r="C237" t="str">
        <f t="shared" si="44"/>
        <v/>
      </c>
      <c r="P237" t="str">
        <f t="shared" si="45"/>
        <v>RES1065106280347-25</v>
      </c>
      <c r="Q237" t="s">
        <v>3672</v>
      </c>
      <c r="R237" t="s">
        <v>3526</v>
      </c>
      <c r="S237" s="124">
        <v>31.5</v>
      </c>
      <c r="T237" s="53">
        <f t="shared" si="46"/>
        <v>0</v>
      </c>
      <c r="U237">
        <f t="shared" si="47"/>
        <v>31.5</v>
      </c>
      <c r="X237" s="279"/>
    </row>
    <row r="238" spans="3:24" x14ac:dyDescent="0.25">
      <c r="C238" t="str">
        <f t="shared" si="44"/>
        <v/>
      </c>
      <c r="P238" t="str">
        <f t="shared" si="45"/>
        <v>RES1065128N/A</v>
      </c>
      <c r="Q238" t="s">
        <v>3673</v>
      </c>
      <c r="R238" t="s">
        <v>255</v>
      </c>
      <c r="S238" s="124">
        <v>0</v>
      </c>
      <c r="T238" s="53" t="str">
        <f t="shared" si="46"/>
        <v>N/A</v>
      </c>
      <c r="U238" t="str">
        <f t="shared" si="47"/>
        <v>-</v>
      </c>
      <c r="X238" s="279"/>
    </row>
    <row r="239" spans="3:24" x14ac:dyDescent="0.25">
      <c r="C239" t="str">
        <f t="shared" si="44"/>
        <v/>
      </c>
      <c r="P239" t="str">
        <f t="shared" si="45"/>
        <v>RES1065128200240-92</v>
      </c>
      <c r="Q239" t="s">
        <v>3673</v>
      </c>
      <c r="R239" t="s">
        <v>3538</v>
      </c>
      <c r="S239" s="124">
        <v>2.5</v>
      </c>
      <c r="T239" s="53" t="str">
        <f t="shared" si="46"/>
        <v>N/A</v>
      </c>
      <c r="U239" t="str">
        <f t="shared" si="47"/>
        <v>-</v>
      </c>
      <c r="X239" s="279"/>
    </row>
    <row r="240" spans="3:24" x14ac:dyDescent="0.25">
      <c r="P240" t="str">
        <f t="shared" ref="P240:P263" si="50">Q240&amp;R240</f>
        <v>RES1065053N/A</v>
      </c>
      <c r="Q240" t="s">
        <v>3674</v>
      </c>
      <c r="R240" t="s">
        <v>255</v>
      </c>
      <c r="S240" s="124">
        <v>0</v>
      </c>
      <c r="T240" s="53" t="str">
        <f t="shared" si="46"/>
        <v>N/A</v>
      </c>
      <c r="U240" t="str">
        <f t="shared" si="47"/>
        <v>-</v>
      </c>
      <c r="X240" s="279"/>
    </row>
    <row r="241" spans="16:24" x14ac:dyDescent="0.25">
      <c r="P241" t="str">
        <f t="shared" si="50"/>
        <v>RES1065053129141-16</v>
      </c>
      <c r="Q241" t="s">
        <v>3674</v>
      </c>
      <c r="R241" t="s">
        <v>324</v>
      </c>
      <c r="S241" s="124">
        <v>4.5</v>
      </c>
      <c r="T241" s="53" t="str">
        <f t="shared" si="46"/>
        <v>N/A</v>
      </c>
      <c r="U241" t="str">
        <f t="shared" si="47"/>
        <v>-</v>
      </c>
      <c r="X241" s="279"/>
    </row>
    <row r="242" spans="16:24" x14ac:dyDescent="0.25">
      <c r="P242" t="str">
        <f t="shared" si="50"/>
        <v>RES1065076193981-81</v>
      </c>
      <c r="Q242" t="s">
        <v>3675</v>
      </c>
      <c r="R242" t="s">
        <v>282</v>
      </c>
      <c r="S242" s="124">
        <v>4</v>
      </c>
      <c r="T242" s="53" t="str">
        <f t="shared" si="46"/>
        <v>N/A</v>
      </c>
      <c r="U242" t="str">
        <f t="shared" si="47"/>
        <v>-</v>
      </c>
      <c r="X242" s="279"/>
    </row>
    <row r="243" spans="16:24" x14ac:dyDescent="0.25">
      <c r="P243" t="str">
        <f t="shared" si="50"/>
        <v>RES1065076N/A</v>
      </c>
      <c r="Q243" t="s">
        <v>3675</v>
      </c>
      <c r="R243" t="s">
        <v>255</v>
      </c>
      <c r="S243" s="124">
        <v>0</v>
      </c>
      <c r="T243" s="53" t="str">
        <f t="shared" si="46"/>
        <v>N/A</v>
      </c>
      <c r="U243" t="str">
        <f t="shared" si="47"/>
        <v>-</v>
      </c>
      <c r="X243" s="279"/>
    </row>
    <row r="244" spans="16:24" x14ac:dyDescent="0.25">
      <c r="P244" t="str">
        <f t="shared" si="50"/>
        <v>RES1065037112363-94</v>
      </c>
      <c r="Q244" t="s">
        <v>3676</v>
      </c>
      <c r="R244" t="s">
        <v>232</v>
      </c>
      <c r="S244" s="124">
        <v>4</v>
      </c>
      <c r="T244" s="53" t="str">
        <f t="shared" si="46"/>
        <v>N/A</v>
      </c>
      <c r="U244" t="str">
        <f t="shared" si="47"/>
        <v>-</v>
      </c>
      <c r="X244" s="279"/>
    </row>
    <row r="245" spans="16:24" x14ac:dyDescent="0.25">
      <c r="P245" t="str">
        <f t="shared" si="50"/>
        <v>RES1065037N/A</v>
      </c>
      <c r="Q245" t="s">
        <v>3676</v>
      </c>
      <c r="R245" t="s">
        <v>255</v>
      </c>
      <c r="S245" s="124">
        <v>0</v>
      </c>
      <c r="T245" s="53" t="str">
        <f t="shared" si="46"/>
        <v>N/A</v>
      </c>
      <c r="U245" t="str">
        <f t="shared" si="47"/>
        <v>-</v>
      </c>
      <c r="X245" s="279"/>
    </row>
    <row r="246" spans="16:24" x14ac:dyDescent="0.25">
      <c r="P246" t="str">
        <f t="shared" si="50"/>
        <v>RES1065037Please Share</v>
      </c>
      <c r="Q246" t="s">
        <v>3676</v>
      </c>
      <c r="R246" t="s">
        <v>276</v>
      </c>
      <c r="S246" s="124">
        <v>3</v>
      </c>
      <c r="T246" s="53" t="str">
        <f t="shared" si="46"/>
        <v>N/A</v>
      </c>
      <c r="U246" t="str">
        <f t="shared" si="47"/>
        <v>-</v>
      </c>
      <c r="X246" s="279"/>
    </row>
    <row r="247" spans="16:24" x14ac:dyDescent="0.25">
      <c r="P247" t="str">
        <f t="shared" si="50"/>
        <v>RES1065046Please Share</v>
      </c>
      <c r="Q247" t="s">
        <v>3677</v>
      </c>
      <c r="R247" t="s">
        <v>276</v>
      </c>
      <c r="S247" s="124">
        <v>4</v>
      </c>
      <c r="T247" s="53" t="str">
        <f t="shared" si="46"/>
        <v>N/A</v>
      </c>
      <c r="U247" t="str">
        <f t="shared" si="47"/>
        <v>-</v>
      </c>
      <c r="X247" s="279"/>
    </row>
    <row r="248" spans="16:24" x14ac:dyDescent="0.25">
      <c r="P248" t="str">
        <f t="shared" si="50"/>
        <v>RES1065056403580-09</v>
      </c>
      <c r="Q248" t="s">
        <v>3678</v>
      </c>
      <c r="R248" t="s">
        <v>3537</v>
      </c>
      <c r="S248" s="124">
        <v>2.5</v>
      </c>
      <c r="T248" s="53" t="str">
        <f t="shared" si="46"/>
        <v>N/A</v>
      </c>
      <c r="U248" t="str">
        <f t="shared" si="47"/>
        <v>-</v>
      </c>
      <c r="X248" s="279"/>
    </row>
    <row r="249" spans="16:24" x14ac:dyDescent="0.25">
      <c r="P249" t="str">
        <f t="shared" si="50"/>
        <v>RES1065318N/A</v>
      </c>
      <c r="Q249" t="s">
        <v>3679</v>
      </c>
      <c r="R249" t="s">
        <v>255</v>
      </c>
      <c r="S249" s="124">
        <v>0</v>
      </c>
      <c r="T249" s="53" t="str">
        <f t="shared" si="46"/>
        <v>N/A</v>
      </c>
      <c r="U249" t="str">
        <f t="shared" si="47"/>
        <v>-</v>
      </c>
      <c r="X249" s="279"/>
    </row>
    <row r="250" spans="16:24" x14ac:dyDescent="0.25">
      <c r="P250" t="str">
        <f t="shared" si="50"/>
        <v>RES1065318Please Share</v>
      </c>
      <c r="Q250" t="s">
        <v>3679</v>
      </c>
      <c r="R250" t="s">
        <v>276</v>
      </c>
      <c r="S250" s="124">
        <v>3</v>
      </c>
      <c r="T250" s="53" t="str">
        <f t="shared" si="46"/>
        <v>N/A</v>
      </c>
      <c r="U250" t="str">
        <f t="shared" si="47"/>
        <v>-</v>
      </c>
      <c r="X250" s="279"/>
    </row>
    <row r="251" spans="16:24" x14ac:dyDescent="0.25">
      <c r="P251" t="str">
        <f t="shared" si="50"/>
        <v>RES1065388N/A</v>
      </c>
      <c r="Q251" t="s">
        <v>3680</v>
      </c>
      <c r="R251" t="s">
        <v>255</v>
      </c>
      <c r="S251" s="124">
        <v>0</v>
      </c>
      <c r="T251" s="53" t="str">
        <f t="shared" si="46"/>
        <v>N/A</v>
      </c>
      <c r="U251" t="str">
        <f t="shared" si="47"/>
        <v>-</v>
      </c>
      <c r="X251" s="279"/>
    </row>
    <row r="252" spans="16:24" x14ac:dyDescent="0.25">
      <c r="P252" t="str">
        <f t="shared" si="50"/>
        <v>RES1065388382695-15</v>
      </c>
      <c r="Q252" t="s">
        <v>3680</v>
      </c>
      <c r="R252" t="s">
        <v>3552</v>
      </c>
      <c r="S252" s="124">
        <v>5</v>
      </c>
      <c r="T252" s="53" t="str">
        <f t="shared" si="46"/>
        <v>N/A</v>
      </c>
      <c r="U252" t="str">
        <f t="shared" si="47"/>
        <v>-</v>
      </c>
      <c r="X252" s="279"/>
    </row>
    <row r="253" spans="16:24" x14ac:dyDescent="0.25">
      <c r="P253" t="str">
        <f t="shared" si="50"/>
        <v>RES1065391N/A</v>
      </c>
      <c r="Q253" t="s">
        <v>3681</v>
      </c>
      <c r="R253" t="s">
        <v>255</v>
      </c>
      <c r="S253" s="124">
        <v>0</v>
      </c>
      <c r="T253" s="53" t="str">
        <f t="shared" si="46"/>
        <v>N/A</v>
      </c>
      <c r="U253" t="str">
        <f t="shared" si="47"/>
        <v>-</v>
      </c>
      <c r="X253" s="279"/>
    </row>
    <row r="254" spans="16:24" x14ac:dyDescent="0.25">
      <c r="P254" t="str">
        <f t="shared" si="50"/>
        <v>RES1065391268532- 60</v>
      </c>
      <c r="Q254" t="s">
        <v>3681</v>
      </c>
      <c r="R254" t="s">
        <v>3545</v>
      </c>
      <c r="S254" s="124">
        <v>3</v>
      </c>
      <c r="T254" s="53" t="str">
        <f t="shared" si="46"/>
        <v>N/A</v>
      </c>
      <c r="U254" t="str">
        <f t="shared" si="47"/>
        <v>-</v>
      </c>
      <c r="X254" s="279"/>
    </row>
    <row r="255" spans="16:24" x14ac:dyDescent="0.25">
      <c r="P255" t="str">
        <f t="shared" si="50"/>
        <v>RES1065389N/A</v>
      </c>
      <c r="Q255" t="s">
        <v>3682</v>
      </c>
      <c r="R255" t="s">
        <v>255</v>
      </c>
      <c r="S255" s="124">
        <v>0</v>
      </c>
      <c r="T255" s="53" t="str">
        <f t="shared" si="46"/>
        <v>N/A</v>
      </c>
      <c r="U255" t="str">
        <f t="shared" si="47"/>
        <v>-</v>
      </c>
      <c r="X255" s="279"/>
    </row>
    <row r="256" spans="16:24" x14ac:dyDescent="0.25">
      <c r="P256" t="str">
        <f t="shared" si="50"/>
        <v>RES1065389Please Share</v>
      </c>
      <c r="Q256" t="s">
        <v>3682</v>
      </c>
      <c r="R256" t="s">
        <v>276</v>
      </c>
      <c r="S256" s="124">
        <v>36.5</v>
      </c>
      <c r="T256" s="53" t="str">
        <f t="shared" si="46"/>
        <v>N/A</v>
      </c>
      <c r="U256" t="str">
        <f t="shared" si="47"/>
        <v>-</v>
      </c>
      <c r="X256" s="279"/>
    </row>
    <row r="257" spans="16:24" x14ac:dyDescent="0.25">
      <c r="P257" t="str">
        <f t="shared" si="50"/>
        <v>RES1065637N/A</v>
      </c>
      <c r="Q257" t="s">
        <v>3683</v>
      </c>
      <c r="R257" t="s">
        <v>255</v>
      </c>
      <c r="S257" s="124">
        <v>0</v>
      </c>
      <c r="T257" s="53" t="str">
        <f t="shared" si="46"/>
        <v>N/A</v>
      </c>
      <c r="U257" t="str">
        <f t="shared" si="47"/>
        <v>-</v>
      </c>
      <c r="X257" s="279"/>
    </row>
    <row r="258" spans="16:24" x14ac:dyDescent="0.25">
      <c r="P258" t="str">
        <f t="shared" si="50"/>
        <v>RES1065637227760-67</v>
      </c>
      <c r="Q258" t="s">
        <v>3683</v>
      </c>
      <c r="R258" t="s">
        <v>3548</v>
      </c>
      <c r="S258" s="124">
        <v>2</v>
      </c>
      <c r="T258" s="53">
        <f t="shared" si="46"/>
        <v>0</v>
      </c>
      <c r="U258">
        <f t="shared" si="47"/>
        <v>2</v>
      </c>
      <c r="X258" s="279"/>
    </row>
    <row r="259" spans="16:24" x14ac:dyDescent="0.25">
      <c r="P259" t="str">
        <f t="shared" si="50"/>
        <v>RES1065660N/A</v>
      </c>
      <c r="Q259" t="s">
        <v>3684</v>
      </c>
      <c r="R259" t="s">
        <v>255</v>
      </c>
      <c r="S259" s="124">
        <v>0</v>
      </c>
      <c r="T259" s="53" t="str">
        <f t="shared" si="46"/>
        <v>N/A</v>
      </c>
      <c r="U259" t="str">
        <f t="shared" si="47"/>
        <v>-</v>
      </c>
      <c r="X259" s="279"/>
    </row>
    <row r="260" spans="16:24" x14ac:dyDescent="0.25">
      <c r="P260" t="str">
        <f t="shared" si="50"/>
        <v>RES1065660247767-57</v>
      </c>
      <c r="Q260" t="s">
        <v>3684</v>
      </c>
      <c r="R260" t="s">
        <v>3516</v>
      </c>
      <c r="S260" s="124">
        <v>37</v>
      </c>
      <c r="T260" s="53" t="str">
        <f t="shared" si="46"/>
        <v>N/A</v>
      </c>
      <c r="U260" t="str">
        <f t="shared" si="47"/>
        <v>-</v>
      </c>
      <c r="X260" s="279"/>
    </row>
    <row r="261" spans="16:24" x14ac:dyDescent="0.25">
      <c r="P261" t="str">
        <f t="shared" si="50"/>
        <v>RESearch: N/A</v>
      </c>
      <c r="Q261" t="s">
        <v>3685</v>
      </c>
      <c r="R261" t="s">
        <v>255</v>
      </c>
      <c r="S261" s="124">
        <v>0</v>
      </c>
      <c r="T261" s="53" t="str">
        <f t="shared" si="46"/>
        <v>N/A</v>
      </c>
      <c r="U261" t="str">
        <f t="shared" si="47"/>
        <v>-</v>
      </c>
      <c r="X261" s="279"/>
    </row>
    <row r="262" spans="16:24" x14ac:dyDescent="0.25">
      <c r="P262" t="str">
        <f t="shared" si="50"/>
        <v>RESearch: 129141-16</v>
      </c>
      <c r="Q262" t="s">
        <v>3685</v>
      </c>
      <c r="R262" t="s">
        <v>324</v>
      </c>
      <c r="S262" s="124">
        <v>8</v>
      </c>
      <c r="T262" s="53" t="str">
        <f t="shared" si="46"/>
        <v>N/A</v>
      </c>
      <c r="U262" t="str">
        <f t="shared" si="47"/>
        <v>-</v>
      </c>
      <c r="X262" s="279"/>
    </row>
    <row r="263" spans="16:24" x14ac:dyDescent="0.25">
      <c r="P263" t="str">
        <f t="shared" si="50"/>
        <v>RES1065729N/A</v>
      </c>
      <c r="Q263" t="s">
        <v>3686</v>
      </c>
      <c r="R263" t="s">
        <v>255</v>
      </c>
      <c r="S263" s="124">
        <v>0</v>
      </c>
      <c r="T263" s="53" t="str">
        <f t="shared" ref="T263:T326" si="51">IFERROR(IF(S263=U263,0,S263-U263),"N/A")</f>
        <v>N/A</v>
      </c>
      <c r="U263" t="str">
        <f t="shared" ref="U263:U326" si="52">IFERROR(INDEX($F:$F,MATCH(P263,$C:$C,0)),"-")</f>
        <v>-</v>
      </c>
      <c r="X263" s="279"/>
    </row>
    <row r="264" spans="16:24" x14ac:dyDescent="0.25">
      <c r="P264" t="str">
        <f t="shared" ref="P264:P327" si="53">Q264&amp;R264</f>
        <v>RES1065851N/A</v>
      </c>
      <c r="Q264" t="s">
        <v>3687</v>
      </c>
      <c r="R264" t="s">
        <v>255</v>
      </c>
      <c r="S264" s="124">
        <v>0</v>
      </c>
      <c r="T264" s="53" t="str">
        <f t="shared" si="51"/>
        <v>N/A</v>
      </c>
      <c r="U264" t="str">
        <f t="shared" si="52"/>
        <v>-</v>
      </c>
      <c r="X264" s="279"/>
    </row>
    <row r="265" spans="16:24" x14ac:dyDescent="0.25">
      <c r="P265" t="str">
        <f t="shared" si="53"/>
        <v>RES1065851166180-26</v>
      </c>
      <c r="Q265" t="s">
        <v>3687</v>
      </c>
      <c r="R265" t="s">
        <v>3544</v>
      </c>
      <c r="S265" s="124">
        <v>3</v>
      </c>
      <c r="T265" s="53">
        <f t="shared" si="51"/>
        <v>0</v>
      </c>
      <c r="U265">
        <f t="shared" si="52"/>
        <v>3</v>
      </c>
      <c r="X265" s="279"/>
    </row>
    <row r="266" spans="16:24" x14ac:dyDescent="0.25">
      <c r="P266" t="str">
        <f t="shared" si="53"/>
        <v>RES1065996N/A</v>
      </c>
      <c r="Q266" t="s">
        <v>3688</v>
      </c>
      <c r="R266" t="s">
        <v>255</v>
      </c>
      <c r="S266" s="124">
        <v>0</v>
      </c>
      <c r="T266" s="53" t="str">
        <f t="shared" si="51"/>
        <v>N/A</v>
      </c>
      <c r="U266" t="str">
        <f t="shared" si="52"/>
        <v>-</v>
      </c>
      <c r="X266" s="279"/>
    </row>
    <row r="267" spans="16:24" x14ac:dyDescent="0.25">
      <c r="P267" t="str">
        <f t="shared" si="53"/>
        <v>RES1065996240883-51</v>
      </c>
      <c r="Q267" t="s">
        <v>3688</v>
      </c>
      <c r="R267" t="s">
        <v>603</v>
      </c>
      <c r="S267" s="124">
        <v>4</v>
      </c>
      <c r="T267" s="53">
        <f t="shared" si="51"/>
        <v>0</v>
      </c>
      <c r="U267">
        <f t="shared" si="52"/>
        <v>4</v>
      </c>
      <c r="X267" s="279"/>
    </row>
    <row r="268" spans="16:24" x14ac:dyDescent="0.25">
      <c r="P268" t="str">
        <f t="shared" si="53"/>
        <v>RES1065499217280-32</v>
      </c>
      <c r="Q268" t="s">
        <v>3689</v>
      </c>
      <c r="R268" t="s">
        <v>264</v>
      </c>
      <c r="S268" s="124">
        <v>5.5</v>
      </c>
      <c r="T268" s="53">
        <f t="shared" si="51"/>
        <v>0</v>
      </c>
      <c r="U268">
        <f t="shared" si="52"/>
        <v>5.5</v>
      </c>
      <c r="X268" s="279"/>
    </row>
    <row r="269" spans="16:24" x14ac:dyDescent="0.25">
      <c r="P269" t="str">
        <f t="shared" si="53"/>
        <v>RES1065499N/A</v>
      </c>
      <c r="Q269" t="s">
        <v>3689</v>
      </c>
      <c r="R269" t="s">
        <v>255</v>
      </c>
      <c r="S269" s="124">
        <v>0</v>
      </c>
      <c r="T269" s="53" t="str">
        <f t="shared" si="51"/>
        <v>N/A</v>
      </c>
      <c r="U269" t="str">
        <f t="shared" si="52"/>
        <v>-</v>
      </c>
      <c r="X269" s="279"/>
    </row>
    <row r="270" spans="16:24" x14ac:dyDescent="0.25">
      <c r="P270" t="str">
        <f t="shared" si="53"/>
        <v>RES1066188N/A</v>
      </c>
      <c r="Q270" t="s">
        <v>3690</v>
      </c>
      <c r="R270" t="s">
        <v>255</v>
      </c>
      <c r="S270" s="124">
        <v>0</v>
      </c>
      <c r="T270" s="53" t="str">
        <f t="shared" si="51"/>
        <v>N/A</v>
      </c>
      <c r="U270" t="str">
        <f t="shared" si="52"/>
        <v>-</v>
      </c>
      <c r="X270" s="279"/>
    </row>
    <row r="271" spans="16:24" x14ac:dyDescent="0.25">
      <c r="P271" t="str">
        <f t="shared" si="53"/>
        <v>RES1066117N/A</v>
      </c>
      <c r="Q271" t="s">
        <v>3691</v>
      </c>
      <c r="R271" t="s">
        <v>255</v>
      </c>
      <c r="S271" s="124">
        <v>0</v>
      </c>
      <c r="T271" s="53" t="str">
        <f t="shared" si="51"/>
        <v>N/A</v>
      </c>
      <c r="U271" t="str">
        <f t="shared" si="52"/>
        <v>-</v>
      </c>
      <c r="X271" s="279"/>
    </row>
    <row r="272" spans="16:24" x14ac:dyDescent="0.25">
      <c r="P272" t="str">
        <f t="shared" si="53"/>
        <v>RES1066117176460-25</v>
      </c>
      <c r="Q272" t="s">
        <v>3691</v>
      </c>
      <c r="R272" t="s">
        <v>3547</v>
      </c>
      <c r="S272" s="124">
        <v>20</v>
      </c>
      <c r="T272" s="53">
        <f t="shared" si="51"/>
        <v>-11</v>
      </c>
      <c r="U272">
        <f t="shared" si="52"/>
        <v>31</v>
      </c>
      <c r="X272" s="279"/>
    </row>
    <row r="273" spans="16:24" x14ac:dyDescent="0.25">
      <c r="P273" t="str">
        <f t="shared" si="53"/>
        <v>RES1066256N/A</v>
      </c>
      <c r="Q273" t="s">
        <v>3692</v>
      </c>
      <c r="R273" t="s">
        <v>255</v>
      </c>
      <c r="S273" s="124">
        <v>0</v>
      </c>
      <c r="T273" s="53" t="str">
        <f t="shared" si="51"/>
        <v>N/A</v>
      </c>
      <c r="U273" t="str">
        <f t="shared" si="52"/>
        <v>-</v>
      </c>
      <c r="X273" s="279"/>
    </row>
    <row r="274" spans="16:24" x14ac:dyDescent="0.25">
      <c r="P274" t="str">
        <f t="shared" si="53"/>
        <v>RES10662562390081-19</v>
      </c>
      <c r="Q274" t="s">
        <v>3692</v>
      </c>
      <c r="R274" t="s">
        <v>3554</v>
      </c>
      <c r="S274" s="124">
        <v>11.5</v>
      </c>
      <c r="T274" s="53" t="str">
        <f t="shared" si="51"/>
        <v>N/A</v>
      </c>
      <c r="U274" t="str">
        <f t="shared" si="52"/>
        <v>-</v>
      </c>
      <c r="X274" s="279"/>
    </row>
    <row r="275" spans="16:24" x14ac:dyDescent="0.25">
      <c r="P275" t="str">
        <f t="shared" si="53"/>
        <v>RES1066306N/A</v>
      </c>
      <c r="Q275" t="s">
        <v>3693</v>
      </c>
      <c r="R275" t="s">
        <v>255</v>
      </c>
      <c r="S275" s="124">
        <v>0</v>
      </c>
      <c r="T275" s="53" t="str">
        <f t="shared" si="51"/>
        <v>N/A</v>
      </c>
      <c r="U275" t="str">
        <f t="shared" si="52"/>
        <v>-</v>
      </c>
      <c r="X275" s="279"/>
    </row>
    <row r="276" spans="16:24" x14ac:dyDescent="0.25">
      <c r="P276" t="str">
        <f t="shared" si="53"/>
        <v>RES1066306Please Share</v>
      </c>
      <c r="Q276" t="s">
        <v>3693</v>
      </c>
      <c r="R276" t="s">
        <v>276</v>
      </c>
      <c r="S276" s="124">
        <v>8.5</v>
      </c>
      <c r="T276" s="53" t="str">
        <f t="shared" si="51"/>
        <v>N/A</v>
      </c>
      <c r="U276" t="str">
        <f t="shared" si="52"/>
        <v>-</v>
      </c>
      <c r="X276" s="279"/>
    </row>
    <row r="277" spans="16:24" x14ac:dyDescent="0.25">
      <c r="P277" t="str">
        <f t="shared" si="53"/>
        <v>RES1066306287026-45</v>
      </c>
      <c r="Q277" t="s">
        <v>3693</v>
      </c>
      <c r="R277" t="s">
        <v>3571</v>
      </c>
      <c r="S277" s="124">
        <v>3.5</v>
      </c>
      <c r="T277" s="53" t="str">
        <f t="shared" si="51"/>
        <v>N/A</v>
      </c>
      <c r="U277" t="str">
        <f t="shared" si="52"/>
        <v>-</v>
      </c>
      <c r="X277" s="279"/>
    </row>
    <row r="278" spans="16:24" x14ac:dyDescent="0.25">
      <c r="P278" t="str">
        <f t="shared" si="53"/>
        <v>RES1066267N/A</v>
      </c>
      <c r="Q278" t="s">
        <v>3694</v>
      </c>
      <c r="R278" t="s">
        <v>255</v>
      </c>
      <c r="S278" s="124">
        <v>0</v>
      </c>
      <c r="T278" s="53" t="str">
        <f t="shared" si="51"/>
        <v>N/A</v>
      </c>
      <c r="U278" t="str">
        <f t="shared" si="52"/>
        <v>-</v>
      </c>
      <c r="X278" s="279"/>
    </row>
    <row r="279" spans="16:24" x14ac:dyDescent="0.25">
      <c r="P279" t="str">
        <f t="shared" si="53"/>
        <v>RES1066602N/A</v>
      </c>
      <c r="Q279" t="s">
        <v>3695</v>
      </c>
      <c r="R279" t="s">
        <v>255</v>
      </c>
      <c r="S279" s="124">
        <v>0</v>
      </c>
      <c r="T279" s="53" t="str">
        <f t="shared" si="51"/>
        <v>N/A</v>
      </c>
      <c r="U279" t="str">
        <f t="shared" si="52"/>
        <v>-</v>
      </c>
      <c r="X279" s="279"/>
    </row>
    <row r="280" spans="16:24" x14ac:dyDescent="0.25">
      <c r="P280" t="str">
        <f t="shared" si="53"/>
        <v>RES1066602241782-15</v>
      </c>
      <c r="Q280" t="s">
        <v>3695</v>
      </c>
      <c r="R280" t="s">
        <v>3546</v>
      </c>
      <c r="S280" s="124">
        <v>8</v>
      </c>
      <c r="T280" s="53" t="str">
        <f t="shared" si="51"/>
        <v>N/A</v>
      </c>
      <c r="U280" t="str">
        <f t="shared" si="52"/>
        <v>-</v>
      </c>
      <c r="X280" s="279"/>
    </row>
    <row r="281" spans="16:24" x14ac:dyDescent="0.25">
      <c r="P281" t="str">
        <f t="shared" si="53"/>
        <v>RES1065841N/A</v>
      </c>
      <c r="Q281" t="s">
        <v>3696</v>
      </c>
      <c r="R281" t="s">
        <v>255</v>
      </c>
      <c r="S281" s="124">
        <v>0</v>
      </c>
      <c r="T281" s="53" t="str">
        <f t="shared" si="51"/>
        <v>N/A</v>
      </c>
      <c r="U281" t="str">
        <f t="shared" si="52"/>
        <v>-</v>
      </c>
      <c r="X281" s="279"/>
    </row>
    <row r="282" spans="16:24" x14ac:dyDescent="0.25">
      <c r="P282" t="str">
        <f t="shared" si="53"/>
        <v>RES1065841330502-16</v>
      </c>
      <c r="Q282" t="s">
        <v>3696</v>
      </c>
      <c r="R282" t="s">
        <v>3556</v>
      </c>
      <c r="S282" s="124">
        <v>26.5</v>
      </c>
      <c r="T282" s="53" t="str">
        <f t="shared" si="51"/>
        <v>N/A</v>
      </c>
      <c r="U282" t="str">
        <f t="shared" si="52"/>
        <v>-</v>
      </c>
      <c r="X282" s="279"/>
    </row>
    <row r="283" spans="16:24" x14ac:dyDescent="0.25">
      <c r="P283" t="str">
        <f t="shared" si="53"/>
        <v>RES1066640N/A</v>
      </c>
      <c r="Q283" t="s">
        <v>3697</v>
      </c>
      <c r="R283" t="s">
        <v>255</v>
      </c>
      <c r="S283" s="124">
        <v>0</v>
      </c>
      <c r="T283" s="53" t="str">
        <f t="shared" si="51"/>
        <v>N/A</v>
      </c>
      <c r="U283" t="str">
        <f t="shared" si="52"/>
        <v>-</v>
      </c>
      <c r="X283" s="279"/>
    </row>
    <row r="284" spans="16:24" x14ac:dyDescent="0.25">
      <c r="P284" t="str">
        <f t="shared" si="53"/>
        <v>RES1066640211900-12</v>
      </c>
      <c r="Q284" t="s">
        <v>3697</v>
      </c>
      <c r="R284" t="s">
        <v>3550</v>
      </c>
      <c r="S284" s="124">
        <v>2</v>
      </c>
      <c r="T284" s="53" t="str">
        <f t="shared" si="51"/>
        <v>N/A</v>
      </c>
      <c r="U284" t="str">
        <f t="shared" si="52"/>
        <v>-</v>
      </c>
      <c r="X284" s="279"/>
    </row>
    <row r="285" spans="16:24" x14ac:dyDescent="0.25">
      <c r="P285" t="str">
        <f t="shared" si="53"/>
        <v>RES1066650N/A</v>
      </c>
      <c r="Q285" t="s">
        <v>3698</v>
      </c>
      <c r="R285" t="s">
        <v>255</v>
      </c>
      <c r="S285" s="124">
        <v>0</v>
      </c>
      <c r="T285" s="53" t="str">
        <f t="shared" si="51"/>
        <v>N/A</v>
      </c>
      <c r="U285" t="str">
        <f t="shared" si="52"/>
        <v>-</v>
      </c>
      <c r="X285" s="279"/>
    </row>
    <row r="286" spans="16:24" x14ac:dyDescent="0.25">
      <c r="P286" t="str">
        <f t="shared" si="53"/>
        <v>RES1066650211900-12</v>
      </c>
      <c r="Q286" t="s">
        <v>3698</v>
      </c>
      <c r="R286" t="s">
        <v>3550</v>
      </c>
      <c r="S286" s="124">
        <v>2</v>
      </c>
      <c r="T286" s="53" t="str">
        <f t="shared" si="51"/>
        <v>N/A</v>
      </c>
      <c r="U286" t="str">
        <f t="shared" si="52"/>
        <v>-</v>
      </c>
      <c r="X286" s="279"/>
    </row>
    <row r="287" spans="16:24" x14ac:dyDescent="0.25">
      <c r="P287" t="str">
        <f t="shared" si="53"/>
        <v>RES1066648N/A</v>
      </c>
      <c r="Q287" t="s">
        <v>3699</v>
      </c>
      <c r="R287" t="s">
        <v>255</v>
      </c>
      <c r="S287" s="124">
        <v>0</v>
      </c>
      <c r="T287" s="53" t="str">
        <f t="shared" si="51"/>
        <v>N/A</v>
      </c>
      <c r="U287" t="str">
        <f t="shared" si="52"/>
        <v>-</v>
      </c>
      <c r="X287" s="279"/>
    </row>
    <row r="288" spans="16:24" x14ac:dyDescent="0.25">
      <c r="P288" t="str">
        <f t="shared" si="53"/>
        <v>RES1066648219721-75</v>
      </c>
      <c r="Q288" t="s">
        <v>3699</v>
      </c>
      <c r="R288" t="s">
        <v>3507</v>
      </c>
      <c r="S288" s="124">
        <v>9.5</v>
      </c>
      <c r="T288" s="53" t="str">
        <f t="shared" si="51"/>
        <v>N/A</v>
      </c>
      <c r="U288" t="str">
        <f t="shared" si="52"/>
        <v>-</v>
      </c>
      <c r="X288" s="279"/>
    </row>
    <row r="289" spans="16:24" x14ac:dyDescent="0.25">
      <c r="P289" t="str">
        <f t="shared" si="53"/>
        <v>RES1066729N/A</v>
      </c>
      <c r="Q289" t="s">
        <v>3700</v>
      </c>
      <c r="R289" t="s">
        <v>255</v>
      </c>
      <c r="S289" s="124">
        <v>0</v>
      </c>
      <c r="T289" s="53" t="str">
        <f t="shared" si="51"/>
        <v>N/A</v>
      </c>
      <c r="U289" t="str">
        <f t="shared" si="52"/>
        <v>-</v>
      </c>
      <c r="X289" s="279"/>
    </row>
    <row r="290" spans="16:24" x14ac:dyDescent="0.25">
      <c r="P290" t="str">
        <f t="shared" si="53"/>
        <v>RES1066729188900-59</v>
      </c>
      <c r="Q290" t="s">
        <v>3700</v>
      </c>
      <c r="R290" t="s">
        <v>3558</v>
      </c>
      <c r="S290" s="124">
        <v>5</v>
      </c>
      <c r="T290" s="53" t="str">
        <f t="shared" si="51"/>
        <v>N/A</v>
      </c>
      <c r="U290" t="str">
        <f t="shared" si="52"/>
        <v>-</v>
      </c>
      <c r="X290" s="279"/>
    </row>
    <row r="291" spans="16:24" x14ac:dyDescent="0.25">
      <c r="P291" t="str">
        <f t="shared" si="53"/>
        <v>RES1066519N/A</v>
      </c>
      <c r="Q291" t="s">
        <v>3701</v>
      </c>
      <c r="R291" t="s">
        <v>255</v>
      </c>
      <c r="S291" s="124">
        <v>0</v>
      </c>
      <c r="T291" s="53" t="str">
        <f t="shared" si="51"/>
        <v>N/A</v>
      </c>
      <c r="U291" t="str">
        <f t="shared" si="52"/>
        <v>-</v>
      </c>
      <c r="X291" s="279"/>
    </row>
    <row r="292" spans="16:24" x14ac:dyDescent="0.25">
      <c r="P292" t="str">
        <f t="shared" si="53"/>
        <v>RES1066519264593-60</v>
      </c>
      <c r="Q292" t="s">
        <v>3701</v>
      </c>
      <c r="R292" t="s">
        <v>3553</v>
      </c>
      <c r="S292" s="124">
        <v>33</v>
      </c>
      <c r="T292" s="53">
        <f t="shared" si="51"/>
        <v>-5.5</v>
      </c>
      <c r="U292">
        <f t="shared" si="52"/>
        <v>38.5</v>
      </c>
      <c r="X292" s="279"/>
    </row>
    <row r="293" spans="16:24" x14ac:dyDescent="0.25">
      <c r="P293" t="str">
        <f t="shared" si="53"/>
        <v>RES1066814N/A</v>
      </c>
      <c r="Q293" t="s">
        <v>3702</v>
      </c>
      <c r="R293" t="s">
        <v>255</v>
      </c>
      <c r="S293" s="124">
        <v>0</v>
      </c>
      <c r="T293" s="53" t="str">
        <f t="shared" si="51"/>
        <v>N/A</v>
      </c>
      <c r="U293" t="str">
        <f t="shared" si="52"/>
        <v>-</v>
      </c>
      <c r="X293" s="279"/>
    </row>
    <row r="294" spans="16:24" x14ac:dyDescent="0.25">
      <c r="P294" t="str">
        <f t="shared" si="53"/>
        <v>RES1066814Please Share</v>
      </c>
      <c r="Q294" t="s">
        <v>3702</v>
      </c>
      <c r="R294" t="s">
        <v>276</v>
      </c>
      <c r="S294" s="124">
        <v>2</v>
      </c>
      <c r="T294" s="53" t="str">
        <f t="shared" si="51"/>
        <v>N/A</v>
      </c>
      <c r="U294" t="str">
        <f t="shared" si="52"/>
        <v>-</v>
      </c>
      <c r="X294" s="279"/>
    </row>
    <row r="295" spans="16:24" x14ac:dyDescent="0.25">
      <c r="P295" t="str">
        <f t="shared" si="53"/>
        <v>RES1066814Pending</v>
      </c>
      <c r="Q295" t="s">
        <v>3702</v>
      </c>
      <c r="R295" t="s">
        <v>3568</v>
      </c>
      <c r="S295" s="124">
        <v>7.5</v>
      </c>
      <c r="T295" s="53" t="str">
        <f t="shared" si="51"/>
        <v>N/A</v>
      </c>
      <c r="U295" t="str">
        <f t="shared" si="52"/>
        <v>-</v>
      </c>
      <c r="X295" s="279"/>
    </row>
    <row r="296" spans="16:24" x14ac:dyDescent="0.25">
      <c r="P296" t="str">
        <f t="shared" si="53"/>
        <v>RES1066987351331-03</v>
      </c>
      <c r="Q296" t="s">
        <v>3703</v>
      </c>
      <c r="R296" t="s">
        <v>312</v>
      </c>
      <c r="S296" s="124">
        <v>7.5</v>
      </c>
      <c r="T296" s="53">
        <f t="shared" si="51"/>
        <v>0</v>
      </c>
      <c r="U296">
        <f t="shared" si="52"/>
        <v>7.5</v>
      </c>
      <c r="X296" s="279"/>
    </row>
    <row r="297" spans="16:24" x14ac:dyDescent="0.25">
      <c r="P297" t="str">
        <f t="shared" si="53"/>
        <v>RES1066987N/A</v>
      </c>
      <c r="Q297" t="s">
        <v>3703</v>
      </c>
      <c r="R297" t="s">
        <v>255</v>
      </c>
      <c r="S297" s="124">
        <v>0</v>
      </c>
      <c r="T297" s="53" t="str">
        <f t="shared" si="51"/>
        <v>N/A</v>
      </c>
      <c r="U297" t="str">
        <f t="shared" si="52"/>
        <v>-</v>
      </c>
      <c r="X297" s="279"/>
    </row>
    <row r="298" spans="16:24" x14ac:dyDescent="0.25">
      <c r="P298" t="str">
        <f t="shared" si="53"/>
        <v>RES1066945N/A</v>
      </c>
      <c r="Q298" t="s">
        <v>3704</v>
      </c>
      <c r="R298" t="s">
        <v>255</v>
      </c>
      <c r="S298" s="124">
        <v>0</v>
      </c>
      <c r="T298" s="53" t="str">
        <f t="shared" si="51"/>
        <v>N/A</v>
      </c>
      <c r="U298" t="str">
        <f t="shared" si="52"/>
        <v>-</v>
      </c>
      <c r="X298" s="279"/>
    </row>
    <row r="299" spans="16:24" x14ac:dyDescent="0.25">
      <c r="P299" t="str">
        <f t="shared" si="53"/>
        <v>RES1066945386186-10</v>
      </c>
      <c r="Q299" t="s">
        <v>3704</v>
      </c>
      <c r="R299" t="s">
        <v>3555</v>
      </c>
      <c r="S299" s="124">
        <v>4</v>
      </c>
      <c r="T299" s="53" t="str">
        <f t="shared" si="51"/>
        <v>N/A</v>
      </c>
      <c r="U299" t="str">
        <f t="shared" si="52"/>
        <v>-</v>
      </c>
      <c r="X299" s="279"/>
    </row>
    <row r="300" spans="16:24" x14ac:dyDescent="0.25">
      <c r="P300" t="str">
        <f t="shared" si="53"/>
        <v>RES1037511N/A</v>
      </c>
      <c r="Q300" t="s">
        <v>3705</v>
      </c>
      <c r="R300" t="s">
        <v>255</v>
      </c>
      <c r="S300" s="124">
        <v>0</v>
      </c>
      <c r="T300" s="53" t="str">
        <f t="shared" si="51"/>
        <v>N/A</v>
      </c>
      <c r="U300" t="str">
        <f t="shared" si="52"/>
        <v>-</v>
      </c>
      <c r="X300" s="279"/>
    </row>
    <row r="301" spans="16:24" x14ac:dyDescent="0.25">
      <c r="P301" t="str">
        <f t="shared" si="53"/>
        <v>RES1066547N/A</v>
      </c>
      <c r="Q301" t="s">
        <v>3706</v>
      </c>
      <c r="R301" t="s">
        <v>255</v>
      </c>
      <c r="S301" s="124">
        <v>0</v>
      </c>
      <c r="T301" s="53" t="str">
        <f t="shared" si="51"/>
        <v>N/A</v>
      </c>
      <c r="U301" t="str">
        <f t="shared" si="52"/>
        <v>-</v>
      </c>
      <c r="X301" s="279"/>
    </row>
    <row r="302" spans="16:24" x14ac:dyDescent="0.25">
      <c r="P302" t="str">
        <f t="shared" si="53"/>
        <v>RES1066547112363-71</v>
      </c>
      <c r="Q302" t="s">
        <v>3706</v>
      </c>
      <c r="R302" t="s">
        <v>3557</v>
      </c>
      <c r="S302" s="124">
        <v>15.5</v>
      </c>
      <c r="T302" s="53" t="str">
        <f t="shared" si="51"/>
        <v>N/A</v>
      </c>
      <c r="U302" t="str">
        <f t="shared" si="52"/>
        <v>-</v>
      </c>
      <c r="X302" s="279"/>
    </row>
    <row r="303" spans="16:24" x14ac:dyDescent="0.25">
      <c r="P303" t="str">
        <f t="shared" si="53"/>
        <v>RES1067365N/A</v>
      </c>
      <c r="Q303" t="s">
        <v>3707</v>
      </c>
      <c r="R303" t="s">
        <v>255</v>
      </c>
      <c r="S303" s="124">
        <v>0</v>
      </c>
      <c r="T303" s="53" t="str">
        <f t="shared" si="51"/>
        <v>N/A</v>
      </c>
      <c r="U303" t="str">
        <f t="shared" si="52"/>
        <v>-</v>
      </c>
      <c r="X303" s="279"/>
    </row>
    <row r="304" spans="16:24" x14ac:dyDescent="0.25">
      <c r="P304" t="str">
        <f t="shared" si="53"/>
        <v>RES1067365131340-28</v>
      </c>
      <c r="Q304" t="s">
        <v>3707</v>
      </c>
      <c r="R304" t="s">
        <v>3565</v>
      </c>
      <c r="S304" s="124">
        <v>6</v>
      </c>
      <c r="T304" s="53" t="str">
        <f t="shared" si="51"/>
        <v>N/A</v>
      </c>
      <c r="U304" t="str">
        <f t="shared" si="52"/>
        <v>-</v>
      </c>
      <c r="X304" s="279"/>
    </row>
    <row r="305" spans="16:24" x14ac:dyDescent="0.25">
      <c r="P305" t="str">
        <f t="shared" si="53"/>
        <v>RES1067070N/A</v>
      </c>
      <c r="Q305" t="s">
        <v>3708</v>
      </c>
      <c r="R305" t="s">
        <v>255</v>
      </c>
      <c r="S305" s="124">
        <v>0</v>
      </c>
      <c r="T305" s="53" t="str">
        <f t="shared" si="51"/>
        <v>N/A</v>
      </c>
      <c r="U305" t="str">
        <f t="shared" si="52"/>
        <v>-</v>
      </c>
      <c r="X305" s="279"/>
    </row>
    <row r="306" spans="16:24" x14ac:dyDescent="0.25">
      <c r="P306" t="str">
        <f t="shared" si="53"/>
        <v>RES106707068801-99</v>
      </c>
      <c r="Q306" t="s">
        <v>3708</v>
      </c>
      <c r="R306" t="s">
        <v>3566</v>
      </c>
      <c r="S306" s="124">
        <v>2</v>
      </c>
      <c r="T306" s="53" t="str">
        <f t="shared" si="51"/>
        <v>N/A</v>
      </c>
      <c r="U306" t="str">
        <f t="shared" si="52"/>
        <v>-</v>
      </c>
      <c r="X306" s="279"/>
    </row>
    <row r="307" spans="16:24" x14ac:dyDescent="0.25">
      <c r="P307" t="str">
        <f t="shared" si="53"/>
        <v>RES0982305N/A</v>
      </c>
      <c r="Q307" t="s">
        <v>3709</v>
      </c>
      <c r="R307" t="s">
        <v>255</v>
      </c>
      <c r="S307" s="124">
        <v>0</v>
      </c>
      <c r="T307" s="53" t="str">
        <f t="shared" si="51"/>
        <v>N/A</v>
      </c>
      <c r="U307" t="str">
        <f t="shared" si="52"/>
        <v>-</v>
      </c>
      <c r="X307" s="279"/>
    </row>
    <row r="308" spans="16:24" x14ac:dyDescent="0.25">
      <c r="P308" t="str">
        <f t="shared" si="53"/>
        <v>RES1067063N/A</v>
      </c>
      <c r="Q308" t="s">
        <v>3710</v>
      </c>
      <c r="R308" t="s">
        <v>255</v>
      </c>
      <c r="S308" s="124">
        <v>0</v>
      </c>
      <c r="T308" s="53" t="str">
        <f t="shared" si="51"/>
        <v>N/A</v>
      </c>
      <c r="U308" t="str">
        <f t="shared" si="52"/>
        <v>-</v>
      </c>
      <c r="X308" s="279"/>
    </row>
    <row r="309" spans="16:24" x14ac:dyDescent="0.25">
      <c r="P309" t="str">
        <f t="shared" si="53"/>
        <v>RES1067063264792-70</v>
      </c>
      <c r="Q309" t="s">
        <v>3710</v>
      </c>
      <c r="R309" t="s">
        <v>3562</v>
      </c>
      <c r="S309" s="124">
        <v>11.5</v>
      </c>
      <c r="T309" s="53">
        <f t="shared" si="51"/>
        <v>0</v>
      </c>
      <c r="U309">
        <f t="shared" si="52"/>
        <v>11.5</v>
      </c>
      <c r="X309" s="279"/>
    </row>
    <row r="310" spans="16:24" x14ac:dyDescent="0.25">
      <c r="P310" t="str">
        <f t="shared" si="53"/>
        <v>RES1067453N/A</v>
      </c>
      <c r="Q310" t="s">
        <v>3711</v>
      </c>
      <c r="R310" t="s">
        <v>255</v>
      </c>
      <c r="S310" s="124">
        <v>0</v>
      </c>
      <c r="T310" s="53" t="str">
        <f t="shared" si="51"/>
        <v>N/A</v>
      </c>
      <c r="U310" t="str">
        <f t="shared" si="52"/>
        <v>-</v>
      </c>
      <c r="X310" s="279"/>
    </row>
    <row r="311" spans="16:24" x14ac:dyDescent="0.25">
      <c r="P311" t="str">
        <f t="shared" si="53"/>
        <v>RES1067453224020-62</v>
      </c>
      <c r="Q311" t="s">
        <v>3711</v>
      </c>
      <c r="R311" t="s">
        <v>3561</v>
      </c>
      <c r="S311" s="124">
        <v>14.5</v>
      </c>
      <c r="T311" s="53" t="str">
        <f t="shared" si="51"/>
        <v>N/A</v>
      </c>
      <c r="U311" t="str">
        <f t="shared" si="52"/>
        <v>-</v>
      </c>
      <c r="X311" s="279"/>
    </row>
    <row r="312" spans="16:24" x14ac:dyDescent="0.25">
      <c r="P312" t="str">
        <f t="shared" si="53"/>
        <v>RES1067004N/A</v>
      </c>
      <c r="Q312" t="s">
        <v>3712</v>
      </c>
      <c r="R312" t="s">
        <v>255</v>
      </c>
      <c r="S312" s="124">
        <v>0</v>
      </c>
      <c r="T312" s="53" t="str">
        <f t="shared" si="51"/>
        <v>N/A</v>
      </c>
      <c r="U312" t="str">
        <f t="shared" si="52"/>
        <v>-</v>
      </c>
      <c r="X312" s="279"/>
    </row>
    <row r="313" spans="16:24" x14ac:dyDescent="0.25">
      <c r="P313" t="str">
        <f t="shared" si="53"/>
        <v>RES1067004293088-26</v>
      </c>
      <c r="Q313" t="s">
        <v>3712</v>
      </c>
      <c r="R313" t="s">
        <v>3559</v>
      </c>
      <c r="S313" s="124">
        <v>8</v>
      </c>
      <c r="T313" s="53">
        <f t="shared" si="51"/>
        <v>0</v>
      </c>
      <c r="U313">
        <f t="shared" si="52"/>
        <v>8</v>
      </c>
      <c r="X313" s="279"/>
    </row>
    <row r="314" spans="16:24" x14ac:dyDescent="0.25">
      <c r="P314" t="str">
        <f t="shared" si="53"/>
        <v>RES1067130N/A</v>
      </c>
      <c r="Q314" t="s">
        <v>3713</v>
      </c>
      <c r="R314" t="s">
        <v>255</v>
      </c>
      <c r="S314" s="124">
        <v>0</v>
      </c>
      <c r="T314" s="53" t="str">
        <f t="shared" si="51"/>
        <v>N/A</v>
      </c>
      <c r="U314" t="str">
        <f t="shared" si="52"/>
        <v>-</v>
      </c>
      <c r="X314" s="279"/>
    </row>
    <row r="315" spans="16:24" x14ac:dyDescent="0.25">
      <c r="P315" t="str">
        <f t="shared" si="53"/>
        <v>RES106713064503-01</v>
      </c>
      <c r="Q315" t="s">
        <v>3713</v>
      </c>
      <c r="R315" t="s">
        <v>3521</v>
      </c>
      <c r="S315" s="124">
        <v>52</v>
      </c>
      <c r="T315" s="53" t="str">
        <f t="shared" si="51"/>
        <v>N/A</v>
      </c>
      <c r="U315" t="str">
        <f t="shared" si="52"/>
        <v>-</v>
      </c>
      <c r="X315" s="279"/>
    </row>
    <row r="316" spans="16:24" x14ac:dyDescent="0.25">
      <c r="P316" t="str">
        <f t="shared" si="53"/>
        <v>RES1067230239081-19</v>
      </c>
      <c r="Q316" t="s">
        <v>3714</v>
      </c>
      <c r="R316" t="s">
        <v>286</v>
      </c>
      <c r="S316" s="124">
        <v>13.5</v>
      </c>
      <c r="T316" s="53" t="str">
        <f t="shared" si="51"/>
        <v>N/A</v>
      </c>
      <c r="U316" t="str">
        <f t="shared" si="52"/>
        <v>-</v>
      </c>
      <c r="X316" s="279"/>
    </row>
    <row r="317" spans="16:24" x14ac:dyDescent="0.25">
      <c r="P317" t="str">
        <f t="shared" si="53"/>
        <v>RES1067230N/A</v>
      </c>
      <c r="Q317" t="s">
        <v>3714</v>
      </c>
      <c r="R317" t="s">
        <v>255</v>
      </c>
      <c r="S317" s="124">
        <v>0</v>
      </c>
      <c r="T317" s="53" t="str">
        <f t="shared" si="51"/>
        <v>N/A</v>
      </c>
      <c r="U317" t="str">
        <f t="shared" si="52"/>
        <v>-</v>
      </c>
      <c r="X317" s="279"/>
    </row>
    <row r="318" spans="16:24" x14ac:dyDescent="0.25">
      <c r="P318" t="str">
        <f t="shared" si="53"/>
        <v>RES1067064N/A</v>
      </c>
      <c r="Q318" t="s">
        <v>3715</v>
      </c>
      <c r="R318" t="s">
        <v>255</v>
      </c>
      <c r="S318" s="124">
        <v>0</v>
      </c>
      <c r="T318" s="53" t="str">
        <f t="shared" si="51"/>
        <v>N/A</v>
      </c>
      <c r="U318" t="str">
        <f t="shared" si="52"/>
        <v>-</v>
      </c>
      <c r="X318" s="279"/>
    </row>
    <row r="319" spans="16:24" x14ac:dyDescent="0.25">
      <c r="P319" t="str">
        <f t="shared" si="53"/>
        <v>RES1067064183226-30</v>
      </c>
      <c r="Q319" t="s">
        <v>3715</v>
      </c>
      <c r="R319" t="s">
        <v>3560</v>
      </c>
      <c r="S319" s="124">
        <v>14</v>
      </c>
      <c r="T319" s="53">
        <f t="shared" si="51"/>
        <v>0</v>
      </c>
      <c r="U319">
        <f t="shared" si="52"/>
        <v>14</v>
      </c>
      <c r="X319" s="279"/>
    </row>
    <row r="320" spans="16:24" x14ac:dyDescent="0.25">
      <c r="P320" t="str">
        <f t="shared" si="53"/>
        <v>RES1067326N/A</v>
      </c>
      <c r="Q320" t="s">
        <v>3716</v>
      </c>
      <c r="R320" t="s">
        <v>255</v>
      </c>
      <c r="S320" s="124">
        <v>0</v>
      </c>
      <c r="T320" s="53" t="str">
        <f t="shared" si="51"/>
        <v>N/A</v>
      </c>
      <c r="U320" t="str">
        <f t="shared" si="52"/>
        <v>-</v>
      </c>
      <c r="X320" s="279"/>
    </row>
    <row r="321" spans="16:24" x14ac:dyDescent="0.25">
      <c r="P321" t="str">
        <f t="shared" si="53"/>
        <v>RES1067537N/A</v>
      </c>
      <c r="Q321" t="s">
        <v>3717</v>
      </c>
      <c r="R321" t="s">
        <v>255</v>
      </c>
      <c r="S321" s="124">
        <v>0</v>
      </c>
      <c r="T321" s="53" t="str">
        <f t="shared" si="51"/>
        <v>N/A</v>
      </c>
      <c r="U321" t="str">
        <f t="shared" si="52"/>
        <v>-</v>
      </c>
      <c r="X321" s="279"/>
    </row>
    <row r="322" spans="16:24" x14ac:dyDescent="0.25">
      <c r="P322" t="str">
        <f t="shared" si="53"/>
        <v>RES1067537185743-26</v>
      </c>
      <c r="Q322" t="s">
        <v>3717</v>
      </c>
      <c r="R322" t="s">
        <v>3567</v>
      </c>
      <c r="S322" s="124">
        <v>2</v>
      </c>
      <c r="T322" s="53" t="str">
        <f t="shared" si="51"/>
        <v>N/A</v>
      </c>
      <c r="U322" t="str">
        <f t="shared" si="52"/>
        <v>-</v>
      </c>
      <c r="X322" s="279"/>
    </row>
    <row r="323" spans="16:24" x14ac:dyDescent="0.25">
      <c r="P323" t="str">
        <f t="shared" si="53"/>
        <v>RES1067635N/A</v>
      </c>
      <c r="Q323" t="s">
        <v>3718</v>
      </c>
      <c r="R323" t="s">
        <v>255</v>
      </c>
      <c r="S323" s="124">
        <v>0</v>
      </c>
      <c r="T323" s="53" t="str">
        <f t="shared" si="51"/>
        <v>N/A</v>
      </c>
      <c r="U323" t="str">
        <f t="shared" si="52"/>
        <v>-</v>
      </c>
      <c r="X323" s="279"/>
    </row>
    <row r="324" spans="16:24" x14ac:dyDescent="0.25">
      <c r="P324" t="str">
        <f t="shared" si="53"/>
        <v>RES1067635191680-08</v>
      </c>
      <c r="Q324" t="s">
        <v>3718</v>
      </c>
      <c r="R324" t="s">
        <v>3563</v>
      </c>
      <c r="S324" s="124">
        <v>13</v>
      </c>
      <c r="T324" s="53" t="str">
        <f t="shared" si="51"/>
        <v>N/A</v>
      </c>
      <c r="U324" t="str">
        <f t="shared" si="52"/>
        <v>-</v>
      </c>
      <c r="X324" s="279"/>
    </row>
    <row r="325" spans="16:24" x14ac:dyDescent="0.25">
      <c r="P325" t="str">
        <f t="shared" si="53"/>
        <v>RES1067786N/A</v>
      </c>
      <c r="Q325" t="s">
        <v>3719</v>
      </c>
      <c r="R325" t="s">
        <v>255</v>
      </c>
      <c r="S325" s="124">
        <v>0</v>
      </c>
      <c r="T325" s="53" t="str">
        <f t="shared" si="51"/>
        <v>N/A</v>
      </c>
      <c r="U325" t="str">
        <f t="shared" si="52"/>
        <v>-</v>
      </c>
      <c r="X325" s="279"/>
    </row>
    <row r="326" spans="16:24" x14ac:dyDescent="0.25">
      <c r="P326" t="str">
        <f t="shared" si="53"/>
        <v>RES1067786264792-70</v>
      </c>
      <c r="Q326" t="s">
        <v>3719</v>
      </c>
      <c r="R326" t="s">
        <v>3562</v>
      </c>
      <c r="S326" s="124">
        <v>3.5</v>
      </c>
      <c r="T326" s="53" t="str">
        <f t="shared" si="51"/>
        <v>N/A</v>
      </c>
      <c r="U326" t="str">
        <f t="shared" si="52"/>
        <v>-</v>
      </c>
      <c r="X326" s="279"/>
    </row>
    <row r="327" spans="16:24" x14ac:dyDescent="0.25">
      <c r="P327" t="str">
        <f t="shared" si="53"/>
        <v>RES1067845N/A</v>
      </c>
      <c r="Q327" t="s">
        <v>3720</v>
      </c>
      <c r="R327" t="s">
        <v>255</v>
      </c>
      <c r="S327" s="124">
        <v>0</v>
      </c>
      <c r="T327" s="53" t="str">
        <f t="shared" ref="T327:T390" si="54">IFERROR(IF(S327=U327,0,S327-U327),"N/A")</f>
        <v>N/A</v>
      </c>
      <c r="U327" t="str">
        <f t="shared" ref="U327:U390" si="55">IFERROR(INDEX($F:$F,MATCH(P327,$C:$C,0)),"-")</f>
        <v>-</v>
      </c>
      <c r="X327" s="279"/>
    </row>
    <row r="328" spans="16:24" x14ac:dyDescent="0.25">
      <c r="P328" t="str">
        <f t="shared" ref="P328:P390" si="56">Q328&amp;R328</f>
        <v>RES1067958N/A</v>
      </c>
      <c r="Q328" t="s">
        <v>3721</v>
      </c>
      <c r="R328" t="s">
        <v>255</v>
      </c>
      <c r="S328" s="124">
        <v>0</v>
      </c>
      <c r="T328" s="53" t="str">
        <f t="shared" si="54"/>
        <v>N/A</v>
      </c>
      <c r="U328" t="str">
        <f t="shared" si="55"/>
        <v>-</v>
      </c>
      <c r="X328" s="279"/>
    </row>
    <row r="329" spans="16:24" x14ac:dyDescent="0.25">
      <c r="P329" t="str">
        <f t="shared" si="56"/>
        <v>RES1067958340461-16</v>
      </c>
      <c r="Q329" t="s">
        <v>3721</v>
      </c>
      <c r="R329" t="s">
        <v>320</v>
      </c>
      <c r="S329" s="124">
        <v>5</v>
      </c>
      <c r="T329" s="53" t="str">
        <f t="shared" si="54"/>
        <v>N/A</v>
      </c>
      <c r="U329" t="str">
        <f t="shared" si="55"/>
        <v>-</v>
      </c>
      <c r="X329" s="279"/>
    </row>
    <row r="330" spans="16:24" x14ac:dyDescent="0.25">
      <c r="P330" t="str">
        <f t="shared" si="56"/>
        <v>RES1068092N/A</v>
      </c>
      <c r="Q330" t="s">
        <v>3722</v>
      </c>
      <c r="R330" t="s">
        <v>255</v>
      </c>
      <c r="S330" s="124">
        <v>0</v>
      </c>
      <c r="T330" s="53" t="str">
        <f t="shared" si="54"/>
        <v>N/A</v>
      </c>
      <c r="U330" t="str">
        <f t="shared" si="55"/>
        <v>-</v>
      </c>
      <c r="X330" s="279"/>
    </row>
    <row r="331" spans="16:24" x14ac:dyDescent="0.25">
      <c r="P331" t="str">
        <f t="shared" si="56"/>
        <v>RES1068092254636-17</v>
      </c>
      <c r="Q331" t="s">
        <v>3722</v>
      </c>
      <c r="R331" t="s">
        <v>3569</v>
      </c>
      <c r="S331" s="124">
        <v>4</v>
      </c>
      <c r="T331" s="53" t="str">
        <f t="shared" si="54"/>
        <v>N/A</v>
      </c>
      <c r="U331" t="str">
        <f t="shared" si="55"/>
        <v>-</v>
      </c>
      <c r="X331" s="279"/>
    </row>
    <row r="332" spans="16:24" x14ac:dyDescent="0.25">
      <c r="P332" t="str">
        <f t="shared" si="56"/>
        <v>RES1068184N/A</v>
      </c>
      <c r="Q332" t="s">
        <v>3723</v>
      </c>
      <c r="R332" t="s">
        <v>255</v>
      </c>
      <c r="S332" s="124">
        <v>0</v>
      </c>
      <c r="T332" s="53" t="str">
        <f t="shared" si="54"/>
        <v>N/A</v>
      </c>
      <c r="U332" t="str">
        <f t="shared" si="55"/>
        <v>-</v>
      </c>
      <c r="X332" s="279"/>
    </row>
    <row r="333" spans="16:24" x14ac:dyDescent="0.25">
      <c r="P333" t="str">
        <f t="shared" si="56"/>
        <v>RES1068184Please Share</v>
      </c>
      <c r="Q333" t="s">
        <v>3723</v>
      </c>
      <c r="R333" t="s">
        <v>276</v>
      </c>
      <c r="S333" s="124">
        <v>1.5</v>
      </c>
      <c r="T333" s="53" t="str">
        <f t="shared" si="54"/>
        <v>N/A</v>
      </c>
      <c r="U333" t="str">
        <f t="shared" si="55"/>
        <v>-</v>
      </c>
      <c r="X333" s="279"/>
    </row>
    <row r="334" spans="16:24" x14ac:dyDescent="0.25">
      <c r="P334" t="str">
        <f t="shared" si="56"/>
        <v>RES1068184246126-53</v>
      </c>
      <c r="Q334" t="s">
        <v>3723</v>
      </c>
      <c r="R334" t="s">
        <v>3576</v>
      </c>
      <c r="S334" s="124">
        <v>6.5</v>
      </c>
      <c r="T334" s="53" t="str">
        <f t="shared" si="54"/>
        <v>N/A</v>
      </c>
      <c r="U334" t="str">
        <f t="shared" si="55"/>
        <v>-</v>
      </c>
      <c r="X334" s="279"/>
    </row>
    <row r="335" spans="16:24" x14ac:dyDescent="0.25">
      <c r="P335" t="str">
        <f t="shared" si="56"/>
        <v>RES1068266N/A</v>
      </c>
      <c r="Q335" t="s">
        <v>3724</v>
      </c>
      <c r="R335" t="s">
        <v>255</v>
      </c>
      <c r="S335" s="124">
        <v>0</v>
      </c>
      <c r="T335" s="53" t="str">
        <f t="shared" si="54"/>
        <v>N/A</v>
      </c>
      <c r="U335" t="str">
        <f t="shared" si="55"/>
        <v>-</v>
      </c>
      <c r="X335" s="279"/>
    </row>
    <row r="336" spans="16:24" x14ac:dyDescent="0.25">
      <c r="P336" t="str">
        <f t="shared" si="56"/>
        <v>RES1068287N/A</v>
      </c>
      <c r="Q336" t="s">
        <v>3725</v>
      </c>
      <c r="R336" t="s">
        <v>255</v>
      </c>
      <c r="S336" s="124">
        <v>0</v>
      </c>
      <c r="T336" s="53" t="str">
        <f t="shared" si="54"/>
        <v>N/A</v>
      </c>
      <c r="U336" t="str">
        <f t="shared" si="55"/>
        <v>-</v>
      </c>
      <c r="X336" s="279"/>
    </row>
    <row r="337" spans="16:24" x14ac:dyDescent="0.25">
      <c r="P337" t="str">
        <f t="shared" si="56"/>
        <v>RES1068381N/A</v>
      </c>
      <c r="Q337" t="s">
        <v>3726</v>
      </c>
      <c r="R337" t="s">
        <v>255</v>
      </c>
      <c r="S337" s="124">
        <v>0</v>
      </c>
      <c r="T337" s="53" t="str">
        <f t="shared" si="54"/>
        <v>N/A</v>
      </c>
      <c r="U337" t="str">
        <f t="shared" si="55"/>
        <v>-</v>
      </c>
      <c r="X337" s="279"/>
    </row>
    <row r="338" spans="16:24" x14ac:dyDescent="0.25">
      <c r="P338" t="str">
        <f t="shared" si="56"/>
        <v>RES1068381340481-11</v>
      </c>
      <c r="Q338" t="s">
        <v>3726</v>
      </c>
      <c r="R338" t="s">
        <v>3573</v>
      </c>
      <c r="S338" s="124">
        <v>10</v>
      </c>
      <c r="T338" s="53">
        <f t="shared" si="54"/>
        <v>0</v>
      </c>
      <c r="U338">
        <f t="shared" si="55"/>
        <v>10</v>
      </c>
      <c r="X338" s="279"/>
    </row>
    <row r="339" spans="16:24" x14ac:dyDescent="0.25">
      <c r="P339" t="str">
        <f t="shared" si="56"/>
        <v>RES1068546N/A</v>
      </c>
      <c r="Q339" t="s">
        <v>3727</v>
      </c>
      <c r="R339" t="s">
        <v>255</v>
      </c>
      <c r="S339" s="124">
        <v>0</v>
      </c>
      <c r="T339" s="53" t="str">
        <f t="shared" si="54"/>
        <v>N/A</v>
      </c>
      <c r="U339" t="str">
        <f t="shared" si="55"/>
        <v>-</v>
      </c>
      <c r="X339" s="279"/>
    </row>
    <row r="340" spans="16:24" x14ac:dyDescent="0.25">
      <c r="P340" t="str">
        <f t="shared" si="56"/>
        <v>RES1068546397273-10</v>
      </c>
      <c r="Q340" t="s">
        <v>3727</v>
      </c>
      <c r="R340" t="s">
        <v>358</v>
      </c>
      <c r="S340" s="124">
        <v>3.5</v>
      </c>
      <c r="T340" s="53">
        <f t="shared" si="54"/>
        <v>2</v>
      </c>
      <c r="U340">
        <f t="shared" si="55"/>
        <v>1.5</v>
      </c>
      <c r="X340" s="279"/>
    </row>
    <row r="341" spans="16:24" x14ac:dyDescent="0.25">
      <c r="P341" t="str">
        <f t="shared" si="56"/>
        <v>RES1068590N/A</v>
      </c>
      <c r="Q341" t="s">
        <v>3728</v>
      </c>
      <c r="R341" t="s">
        <v>255</v>
      </c>
      <c r="S341" s="124">
        <v>0</v>
      </c>
      <c r="T341" s="53" t="str">
        <f t="shared" si="54"/>
        <v>N/A</v>
      </c>
      <c r="U341" t="str">
        <f t="shared" si="55"/>
        <v>-</v>
      </c>
      <c r="X341" s="279"/>
    </row>
    <row r="342" spans="16:24" x14ac:dyDescent="0.25">
      <c r="P342" t="str">
        <f t="shared" si="56"/>
        <v>RES1068590212862-64</v>
      </c>
      <c r="Q342" t="s">
        <v>3728</v>
      </c>
      <c r="R342" t="s">
        <v>3570</v>
      </c>
      <c r="S342" s="124">
        <v>1.5</v>
      </c>
      <c r="T342" s="53">
        <f t="shared" si="54"/>
        <v>-2</v>
      </c>
      <c r="U342">
        <f t="shared" si="55"/>
        <v>3.5</v>
      </c>
      <c r="X342" s="279"/>
    </row>
    <row r="343" spans="16:24" x14ac:dyDescent="0.25">
      <c r="P343" t="str">
        <f t="shared" si="56"/>
        <v>RES1068601N/A</v>
      </c>
      <c r="Q343" t="s">
        <v>3729</v>
      </c>
      <c r="R343" t="s">
        <v>255</v>
      </c>
      <c r="S343" s="124">
        <v>0</v>
      </c>
      <c r="T343" s="53" t="str">
        <f t="shared" si="54"/>
        <v>N/A</v>
      </c>
      <c r="U343" t="str">
        <f t="shared" si="55"/>
        <v>-</v>
      </c>
      <c r="X343" s="279"/>
    </row>
    <row r="344" spans="16:24" x14ac:dyDescent="0.25">
      <c r="P344" t="str">
        <f t="shared" si="56"/>
        <v>RES1068608N/A</v>
      </c>
      <c r="Q344" t="s">
        <v>3730</v>
      </c>
      <c r="R344" t="s">
        <v>255</v>
      </c>
      <c r="S344" s="124">
        <v>0</v>
      </c>
      <c r="T344" s="53" t="str">
        <f t="shared" si="54"/>
        <v>N/A</v>
      </c>
      <c r="U344" t="str">
        <f t="shared" si="55"/>
        <v>-</v>
      </c>
      <c r="X344" s="279"/>
    </row>
    <row r="345" spans="16:24" x14ac:dyDescent="0.25">
      <c r="P345" t="str">
        <f t="shared" si="56"/>
        <v>RES1068608164001-24</v>
      </c>
      <c r="Q345" t="s">
        <v>3730</v>
      </c>
      <c r="R345" t="s">
        <v>3574</v>
      </c>
      <c r="S345" s="124">
        <v>5</v>
      </c>
      <c r="T345" s="53">
        <f t="shared" si="54"/>
        <v>-5.5</v>
      </c>
      <c r="U345">
        <f t="shared" si="55"/>
        <v>10.5</v>
      </c>
      <c r="X345" s="279"/>
    </row>
    <row r="346" spans="16:24" x14ac:dyDescent="0.25">
      <c r="P346" t="str">
        <f t="shared" si="56"/>
        <v>RES1068629N/A</v>
      </c>
      <c r="Q346" t="s">
        <v>3731</v>
      </c>
      <c r="R346" t="s">
        <v>255</v>
      </c>
      <c r="S346" s="124">
        <v>0</v>
      </c>
      <c r="T346" s="53" t="str">
        <f t="shared" si="54"/>
        <v>N/A</v>
      </c>
      <c r="U346" t="str">
        <f t="shared" si="55"/>
        <v>-</v>
      </c>
      <c r="X346" s="279"/>
    </row>
    <row r="347" spans="16:24" x14ac:dyDescent="0.25">
      <c r="P347" t="str">
        <f t="shared" si="56"/>
        <v>RES106862909800-19</v>
      </c>
      <c r="Q347" t="s">
        <v>3731</v>
      </c>
      <c r="R347" t="s">
        <v>3531</v>
      </c>
      <c r="S347" s="124">
        <v>11</v>
      </c>
      <c r="T347" s="53" t="str">
        <f t="shared" si="54"/>
        <v>N/A</v>
      </c>
      <c r="U347" t="str">
        <f t="shared" si="55"/>
        <v>-</v>
      </c>
      <c r="X347" s="279"/>
    </row>
    <row r="348" spans="16:24" x14ac:dyDescent="0.25">
      <c r="P348" t="str">
        <f t="shared" si="56"/>
        <v>RES1068848N/A</v>
      </c>
      <c r="Q348" t="s">
        <v>3732</v>
      </c>
      <c r="R348" t="s">
        <v>255</v>
      </c>
      <c r="S348" s="124">
        <v>0</v>
      </c>
      <c r="T348" s="53" t="str">
        <f t="shared" si="54"/>
        <v>N/A</v>
      </c>
      <c r="U348" t="str">
        <f t="shared" si="55"/>
        <v>-</v>
      </c>
      <c r="X348" s="279"/>
    </row>
    <row r="349" spans="16:24" x14ac:dyDescent="0.25">
      <c r="P349" t="str">
        <f t="shared" si="56"/>
        <v>RES1068848188900-59</v>
      </c>
      <c r="Q349" t="s">
        <v>3732</v>
      </c>
      <c r="R349" t="s">
        <v>3558</v>
      </c>
      <c r="S349" s="124">
        <v>13</v>
      </c>
      <c r="T349" s="53" t="str">
        <f t="shared" si="54"/>
        <v>N/A</v>
      </c>
      <c r="U349" t="str">
        <f t="shared" si="55"/>
        <v>-</v>
      </c>
      <c r="X349" s="279"/>
    </row>
    <row r="350" spans="16:24" x14ac:dyDescent="0.25">
      <c r="P350" t="str">
        <f t="shared" si="56"/>
        <v>RES1068888N/A</v>
      </c>
      <c r="Q350" t="s">
        <v>3733</v>
      </c>
      <c r="R350" t="s">
        <v>255</v>
      </c>
      <c r="S350" s="124">
        <v>0</v>
      </c>
      <c r="T350" s="53" t="str">
        <f t="shared" si="54"/>
        <v>N/A</v>
      </c>
      <c r="U350" t="str">
        <f t="shared" si="55"/>
        <v>-</v>
      </c>
      <c r="X350" s="279"/>
    </row>
    <row r="351" spans="16:24" x14ac:dyDescent="0.25">
      <c r="P351" t="str">
        <f t="shared" si="56"/>
        <v>RES1068888Please provi</v>
      </c>
      <c r="Q351" t="s">
        <v>3733</v>
      </c>
      <c r="R351" t="s">
        <v>326</v>
      </c>
      <c r="S351" s="124">
        <v>1.5</v>
      </c>
      <c r="T351" s="53" t="str">
        <f t="shared" si="54"/>
        <v>N/A</v>
      </c>
      <c r="U351" t="str">
        <f t="shared" si="55"/>
        <v>-</v>
      </c>
      <c r="X351" s="279"/>
    </row>
    <row r="352" spans="16:24" x14ac:dyDescent="0.25">
      <c r="P352" t="str">
        <f t="shared" si="56"/>
        <v>RES1068715396393-14</v>
      </c>
      <c r="Q352" t="s">
        <v>3734</v>
      </c>
      <c r="R352" t="s">
        <v>298</v>
      </c>
      <c r="S352" s="124">
        <v>7</v>
      </c>
      <c r="T352" s="53" t="str">
        <f t="shared" si="54"/>
        <v>N/A</v>
      </c>
      <c r="U352" t="str">
        <f t="shared" si="55"/>
        <v>-</v>
      </c>
      <c r="X352" s="279"/>
    </row>
    <row r="353" spans="16:24" x14ac:dyDescent="0.25">
      <c r="P353" t="str">
        <f t="shared" si="56"/>
        <v>RES1068715N/A</v>
      </c>
      <c r="Q353" t="s">
        <v>3734</v>
      </c>
      <c r="R353" t="s">
        <v>255</v>
      </c>
      <c r="S353" s="124">
        <v>0</v>
      </c>
      <c r="T353" s="53" t="str">
        <f t="shared" si="54"/>
        <v>N/A</v>
      </c>
      <c r="U353" t="str">
        <f t="shared" si="55"/>
        <v>-</v>
      </c>
      <c r="X353" s="279"/>
    </row>
    <row r="354" spans="16:24" x14ac:dyDescent="0.25">
      <c r="P354" t="str">
        <f t="shared" si="56"/>
        <v>RES1068724N/A</v>
      </c>
      <c r="Q354" t="s">
        <v>3735</v>
      </c>
      <c r="R354" t="s">
        <v>255</v>
      </c>
      <c r="S354" s="124">
        <v>0</v>
      </c>
      <c r="T354" s="53" t="str">
        <f t="shared" si="54"/>
        <v>N/A</v>
      </c>
      <c r="U354" t="str">
        <f t="shared" si="55"/>
        <v>-</v>
      </c>
      <c r="X354" s="279"/>
    </row>
    <row r="355" spans="16:24" x14ac:dyDescent="0.25">
      <c r="P355" t="str">
        <f t="shared" si="56"/>
        <v>RES1066477N/A</v>
      </c>
      <c r="Q355" t="s">
        <v>3736</v>
      </c>
      <c r="R355" t="s">
        <v>255</v>
      </c>
      <c r="S355" s="124">
        <v>0</v>
      </c>
      <c r="T355" s="53" t="str">
        <f t="shared" si="54"/>
        <v>N/A</v>
      </c>
      <c r="U355" t="str">
        <f t="shared" si="55"/>
        <v>-</v>
      </c>
      <c r="X355" s="279"/>
    </row>
    <row r="356" spans="16:24" x14ac:dyDescent="0.25">
      <c r="P356" t="str">
        <f t="shared" si="56"/>
        <v>RES1068770N/A</v>
      </c>
      <c r="Q356" t="s">
        <v>3737</v>
      </c>
      <c r="R356" t="s">
        <v>255</v>
      </c>
      <c r="S356" s="124">
        <v>0</v>
      </c>
      <c r="T356" s="53" t="str">
        <f t="shared" si="54"/>
        <v>N/A</v>
      </c>
      <c r="U356" t="str">
        <f t="shared" si="55"/>
        <v>-</v>
      </c>
      <c r="X356" s="279"/>
    </row>
    <row r="357" spans="16:24" x14ac:dyDescent="0.25">
      <c r="P357" t="str">
        <f t="shared" si="56"/>
        <v>RES106877009799-81</v>
      </c>
      <c r="Q357" t="s">
        <v>3737</v>
      </c>
      <c r="R357" t="s">
        <v>3543</v>
      </c>
      <c r="S357" s="124">
        <v>3.5</v>
      </c>
      <c r="T357" s="53" t="str">
        <f t="shared" si="54"/>
        <v>N/A</v>
      </c>
      <c r="U357" t="str">
        <f t="shared" si="55"/>
        <v>-</v>
      </c>
      <c r="X357" s="279"/>
    </row>
    <row r="358" spans="16:24" x14ac:dyDescent="0.25">
      <c r="P358" t="str">
        <f t="shared" si="56"/>
        <v>RES1069063N/A</v>
      </c>
      <c r="Q358" t="s">
        <v>3738</v>
      </c>
      <c r="R358" t="s">
        <v>255</v>
      </c>
      <c r="S358" s="124">
        <v>0</v>
      </c>
      <c r="T358" s="53" t="str">
        <f t="shared" si="54"/>
        <v>N/A</v>
      </c>
      <c r="U358" t="str">
        <f t="shared" si="55"/>
        <v>-</v>
      </c>
      <c r="X358" s="279"/>
    </row>
    <row r="359" spans="16:24" x14ac:dyDescent="0.25">
      <c r="P359" t="str">
        <f t="shared" si="56"/>
        <v>RES1069274N/A</v>
      </c>
      <c r="Q359" t="s">
        <v>3739</v>
      </c>
      <c r="R359" t="s">
        <v>255</v>
      </c>
      <c r="S359" s="124">
        <v>0</v>
      </c>
      <c r="T359" s="53" t="str">
        <f t="shared" si="54"/>
        <v>N/A</v>
      </c>
      <c r="U359" t="str">
        <f t="shared" si="55"/>
        <v>-</v>
      </c>
      <c r="X359" s="279"/>
    </row>
    <row r="360" spans="16:24" x14ac:dyDescent="0.25">
      <c r="P360" t="str">
        <f t="shared" si="56"/>
        <v>RES1069266N/A</v>
      </c>
      <c r="Q360" t="s">
        <v>3740</v>
      </c>
      <c r="R360" t="s">
        <v>255</v>
      </c>
      <c r="S360" s="124">
        <v>0</v>
      </c>
      <c r="T360" s="53" t="str">
        <f t="shared" si="54"/>
        <v>N/A</v>
      </c>
      <c r="U360" t="str">
        <f t="shared" si="55"/>
        <v>-</v>
      </c>
      <c r="X360" s="279"/>
    </row>
    <row r="361" spans="16:24" x14ac:dyDescent="0.25">
      <c r="P361" t="str">
        <f t="shared" si="56"/>
        <v>RES1069419Please Share</v>
      </c>
      <c r="Q361" t="s">
        <v>3741</v>
      </c>
      <c r="R361" t="s">
        <v>276</v>
      </c>
      <c r="S361" s="124">
        <v>1</v>
      </c>
      <c r="T361" s="53" t="str">
        <f t="shared" si="54"/>
        <v>N/A</v>
      </c>
      <c r="U361" t="str">
        <f t="shared" si="55"/>
        <v>-</v>
      </c>
      <c r="X361" s="279"/>
    </row>
    <row r="362" spans="16:24" x14ac:dyDescent="0.25">
      <c r="P362" t="str">
        <f t="shared" si="56"/>
        <v>RES1069032N/A</v>
      </c>
      <c r="Q362" t="s">
        <v>3742</v>
      </c>
      <c r="R362" t="s">
        <v>255</v>
      </c>
      <c r="S362" s="124">
        <v>0</v>
      </c>
      <c r="T362" s="53" t="str">
        <f t="shared" si="54"/>
        <v>N/A</v>
      </c>
      <c r="U362" t="str">
        <f t="shared" si="55"/>
        <v>-</v>
      </c>
      <c r="X362" s="279"/>
    </row>
    <row r="363" spans="16:24" x14ac:dyDescent="0.25">
      <c r="P363" t="str">
        <f t="shared" si="56"/>
        <v>RES1069032Please Share</v>
      </c>
      <c r="Q363" t="s">
        <v>3742</v>
      </c>
      <c r="R363" t="s">
        <v>276</v>
      </c>
      <c r="S363" s="124">
        <v>4</v>
      </c>
      <c r="T363" s="53" t="str">
        <f t="shared" si="54"/>
        <v>N/A</v>
      </c>
      <c r="U363" t="str">
        <f t="shared" si="55"/>
        <v>-</v>
      </c>
      <c r="X363" s="279"/>
    </row>
    <row r="364" spans="16:24" x14ac:dyDescent="0.25">
      <c r="P364" t="str">
        <f t="shared" si="56"/>
        <v>RES1069372N/A</v>
      </c>
      <c r="Q364" t="s">
        <v>3743</v>
      </c>
      <c r="R364" t="s">
        <v>255</v>
      </c>
      <c r="S364" s="124">
        <v>0</v>
      </c>
      <c r="T364" s="53" t="str">
        <f t="shared" si="54"/>
        <v>N/A</v>
      </c>
      <c r="U364" t="str">
        <f t="shared" si="55"/>
        <v>-</v>
      </c>
      <c r="X364" s="279"/>
    </row>
    <row r="365" spans="16:24" x14ac:dyDescent="0.25">
      <c r="P365" t="str">
        <f t="shared" si="56"/>
        <v>RES1069372201660-75</v>
      </c>
      <c r="Q365" t="s">
        <v>3743</v>
      </c>
      <c r="R365" t="s">
        <v>608</v>
      </c>
      <c r="S365" s="124">
        <v>6.5</v>
      </c>
      <c r="T365" s="53" t="str">
        <f t="shared" si="54"/>
        <v>N/A</v>
      </c>
      <c r="U365" t="str">
        <f t="shared" si="55"/>
        <v>-</v>
      </c>
      <c r="X365" s="279"/>
    </row>
    <row r="366" spans="16:24" x14ac:dyDescent="0.25">
      <c r="P366" t="str">
        <f t="shared" si="56"/>
        <v>RES1069540N/A</v>
      </c>
      <c r="Q366" t="s">
        <v>3744</v>
      </c>
      <c r="R366" t="s">
        <v>255</v>
      </c>
      <c r="S366" s="124">
        <v>0</v>
      </c>
      <c r="T366" s="53" t="str">
        <f t="shared" si="54"/>
        <v>N/A</v>
      </c>
      <c r="U366" t="str">
        <f t="shared" si="55"/>
        <v>-</v>
      </c>
      <c r="X366" s="279"/>
    </row>
    <row r="367" spans="16:24" x14ac:dyDescent="0.25">
      <c r="P367" t="str">
        <f t="shared" si="56"/>
        <v>RES1069540264593-78</v>
      </c>
      <c r="Q367" t="s">
        <v>3744</v>
      </c>
      <c r="R367" t="s">
        <v>3575</v>
      </c>
      <c r="S367" s="124">
        <v>4</v>
      </c>
      <c r="T367" s="53" t="str">
        <f t="shared" si="54"/>
        <v>N/A</v>
      </c>
      <c r="U367" t="str">
        <f t="shared" si="55"/>
        <v>-</v>
      </c>
      <c r="X367" s="279"/>
    </row>
    <row r="368" spans="16:24" x14ac:dyDescent="0.25">
      <c r="P368" t="str">
        <f t="shared" si="56"/>
        <v>RES1069687N/A</v>
      </c>
      <c r="Q368" t="s">
        <v>3745</v>
      </c>
      <c r="R368" t="s">
        <v>255</v>
      </c>
      <c r="S368" s="124">
        <v>0</v>
      </c>
      <c r="T368" s="53" t="str">
        <f t="shared" si="54"/>
        <v>N/A</v>
      </c>
      <c r="U368" t="str">
        <f t="shared" si="55"/>
        <v>-</v>
      </c>
      <c r="X368" s="279"/>
    </row>
    <row r="369" spans="16:24" x14ac:dyDescent="0.25">
      <c r="P369" t="str">
        <f t="shared" si="56"/>
        <v>RES1069687Please Share</v>
      </c>
      <c r="Q369" t="s">
        <v>3745</v>
      </c>
      <c r="R369" t="s">
        <v>276</v>
      </c>
      <c r="S369" s="124">
        <v>4</v>
      </c>
      <c r="T369" s="53" t="str">
        <f t="shared" si="54"/>
        <v>N/A</v>
      </c>
      <c r="U369" t="str">
        <f t="shared" si="55"/>
        <v>-</v>
      </c>
      <c r="X369" s="279"/>
    </row>
    <row r="370" spans="16:24" x14ac:dyDescent="0.25">
      <c r="P370" t="str">
        <f t="shared" si="56"/>
        <v>RES1069714N/A</v>
      </c>
      <c r="Q370" t="s">
        <v>3746</v>
      </c>
      <c r="R370" t="s">
        <v>255</v>
      </c>
      <c r="S370" s="124">
        <v>0</v>
      </c>
      <c r="T370" s="53" t="str">
        <f t="shared" si="54"/>
        <v>N/A</v>
      </c>
      <c r="U370" t="str">
        <f t="shared" si="55"/>
        <v>-</v>
      </c>
      <c r="X370" s="279"/>
    </row>
    <row r="371" spans="16:24" x14ac:dyDescent="0.25">
      <c r="P371" t="str">
        <f t="shared" si="56"/>
        <v>RES1069792N/A</v>
      </c>
      <c r="Q371" t="s">
        <v>3747</v>
      </c>
      <c r="R371" t="s">
        <v>255</v>
      </c>
      <c r="S371" s="124">
        <v>0</v>
      </c>
      <c r="T371" s="53" t="str">
        <f t="shared" si="54"/>
        <v>N/A</v>
      </c>
      <c r="U371" t="str">
        <f t="shared" si="55"/>
        <v>-</v>
      </c>
      <c r="X371" s="279"/>
    </row>
    <row r="372" spans="16:24" x14ac:dyDescent="0.25">
      <c r="P372" t="str">
        <f t="shared" si="56"/>
        <v>RES1070009N/A</v>
      </c>
      <c r="Q372" t="s">
        <v>3748</v>
      </c>
      <c r="R372" t="s">
        <v>255</v>
      </c>
      <c r="S372" s="124">
        <v>0</v>
      </c>
      <c r="T372" s="53" t="str">
        <f t="shared" si="54"/>
        <v>N/A</v>
      </c>
      <c r="U372" t="str">
        <f t="shared" si="55"/>
        <v>-</v>
      </c>
      <c r="X372" s="279"/>
    </row>
    <row r="373" spans="16:24" x14ac:dyDescent="0.25">
      <c r="P373" t="str">
        <f t="shared" si="56"/>
        <v>RES1070086N/A</v>
      </c>
      <c r="Q373" t="s">
        <v>3749</v>
      </c>
      <c r="R373" t="s">
        <v>255</v>
      </c>
      <c r="S373" s="124">
        <v>0</v>
      </c>
      <c r="T373" s="53" t="str">
        <f t="shared" si="54"/>
        <v>N/A</v>
      </c>
      <c r="U373" t="str">
        <f t="shared" si="55"/>
        <v>-</v>
      </c>
      <c r="X373" s="279"/>
    </row>
    <row r="374" spans="16:24" x14ac:dyDescent="0.25">
      <c r="P374" t="str">
        <f t="shared" si="56"/>
        <v>RES1070238N/A</v>
      </c>
      <c r="Q374" t="s">
        <v>3750</v>
      </c>
      <c r="R374" t="s">
        <v>255</v>
      </c>
      <c r="S374" s="124">
        <v>0</v>
      </c>
      <c r="T374" s="53" t="str">
        <f t="shared" si="54"/>
        <v>N/A</v>
      </c>
      <c r="U374" t="str">
        <f t="shared" si="55"/>
        <v>-</v>
      </c>
      <c r="X374" s="279"/>
    </row>
    <row r="375" spans="16:24" x14ac:dyDescent="0.25">
      <c r="P375" t="str">
        <f t="shared" si="56"/>
        <v>RES1070238311414-64 |</v>
      </c>
      <c r="Q375" t="s">
        <v>3750</v>
      </c>
      <c r="R375" t="s">
        <v>3577</v>
      </c>
      <c r="S375" s="124">
        <v>0</v>
      </c>
      <c r="T375" s="53" t="str">
        <f t="shared" si="54"/>
        <v>N/A</v>
      </c>
      <c r="U375" t="str">
        <f t="shared" si="55"/>
        <v>-</v>
      </c>
      <c r="X375" s="279"/>
    </row>
    <row r="376" spans="16:24" x14ac:dyDescent="0.25">
      <c r="P376" t="str">
        <f t="shared" si="56"/>
        <v>RES1070148N/A</v>
      </c>
      <c r="Q376" t="s">
        <v>3751</v>
      </c>
      <c r="R376" t="s">
        <v>255</v>
      </c>
      <c r="S376" s="124">
        <v>0</v>
      </c>
      <c r="T376" s="53" t="str">
        <f t="shared" si="54"/>
        <v>N/A</v>
      </c>
      <c r="U376" t="str">
        <f t="shared" si="55"/>
        <v>-</v>
      </c>
      <c r="X376" s="279"/>
    </row>
    <row r="377" spans="16:24" x14ac:dyDescent="0.25">
      <c r="P377" t="str">
        <f t="shared" si="56"/>
        <v>RES1070157N/A</v>
      </c>
      <c r="Q377" t="s">
        <v>3752</v>
      </c>
      <c r="R377" t="s">
        <v>255</v>
      </c>
      <c r="S377" s="124">
        <v>0</v>
      </c>
      <c r="T377" s="53" t="str">
        <f t="shared" si="54"/>
        <v>N/A</v>
      </c>
      <c r="U377" t="str">
        <f t="shared" si="55"/>
        <v>-</v>
      </c>
      <c r="X377" s="279"/>
    </row>
    <row r="378" spans="16:24" x14ac:dyDescent="0.25">
      <c r="P378" t="str">
        <f t="shared" si="56"/>
        <v>RES1070398N/A</v>
      </c>
      <c r="Q378" t="s">
        <v>3753</v>
      </c>
      <c r="R378" t="s">
        <v>255</v>
      </c>
      <c r="S378" s="124">
        <v>0</v>
      </c>
      <c r="T378" s="53" t="str">
        <f t="shared" si="54"/>
        <v>N/A</v>
      </c>
      <c r="U378" t="str">
        <f t="shared" si="55"/>
        <v>-</v>
      </c>
      <c r="X378" s="279"/>
    </row>
    <row r="379" spans="16:24" x14ac:dyDescent="0.25">
      <c r="P379" t="str">
        <f t="shared" si="56"/>
        <v>RES1070398281432-47</v>
      </c>
      <c r="Q379" t="s">
        <v>3753</v>
      </c>
      <c r="R379" t="s">
        <v>3579</v>
      </c>
      <c r="S379" s="124">
        <v>4.5</v>
      </c>
      <c r="T379" s="53" t="str">
        <f t="shared" si="54"/>
        <v>N/A</v>
      </c>
      <c r="U379" t="str">
        <f t="shared" si="55"/>
        <v>-</v>
      </c>
      <c r="X379" s="279"/>
    </row>
    <row r="380" spans="16:24" x14ac:dyDescent="0.25">
      <c r="P380" t="str">
        <f t="shared" si="56"/>
        <v>RES1070314N/A</v>
      </c>
      <c r="Q380" t="s">
        <v>3754</v>
      </c>
      <c r="R380" t="s">
        <v>255</v>
      </c>
      <c r="S380" s="124">
        <v>0</v>
      </c>
      <c r="T380" s="53" t="str">
        <f t="shared" si="54"/>
        <v>N/A</v>
      </c>
      <c r="U380" t="str">
        <f t="shared" si="55"/>
        <v>-</v>
      </c>
      <c r="X380" s="279"/>
    </row>
    <row r="381" spans="16:24" x14ac:dyDescent="0.25">
      <c r="P381" t="str">
        <f t="shared" si="56"/>
        <v>RESDRSTMT0N/A</v>
      </c>
      <c r="Q381" t="s">
        <v>3755</v>
      </c>
      <c r="R381" t="s">
        <v>255</v>
      </c>
      <c r="S381" s="124">
        <v>0</v>
      </c>
      <c r="T381" s="53" t="str">
        <f t="shared" si="54"/>
        <v>N/A</v>
      </c>
      <c r="U381" t="str">
        <f t="shared" si="55"/>
        <v>-</v>
      </c>
      <c r="X381" s="279"/>
    </row>
    <row r="382" spans="16:24" x14ac:dyDescent="0.25">
      <c r="P382" t="str">
        <f t="shared" si="56"/>
        <v>RESDRSTMT0343715-06</v>
      </c>
      <c r="Q382" t="s">
        <v>3755</v>
      </c>
      <c r="R382" t="s">
        <v>3578</v>
      </c>
      <c r="S382" s="124">
        <v>2</v>
      </c>
      <c r="T382" s="53" t="str">
        <f t="shared" si="54"/>
        <v>N/A</v>
      </c>
      <c r="U382" t="str">
        <f t="shared" si="55"/>
        <v>-</v>
      </c>
      <c r="X382" s="279"/>
    </row>
    <row r="383" spans="16:24" x14ac:dyDescent="0.25">
      <c r="P383" t="str">
        <f t="shared" si="56"/>
        <v>RES1070373N/A</v>
      </c>
      <c r="Q383" t="s">
        <v>3756</v>
      </c>
      <c r="R383" t="s">
        <v>255</v>
      </c>
      <c r="S383" s="124">
        <v>0</v>
      </c>
      <c r="T383" s="53" t="str">
        <f t="shared" si="54"/>
        <v>N/A</v>
      </c>
      <c r="U383" t="str">
        <f t="shared" si="55"/>
        <v>-</v>
      </c>
      <c r="X383" s="279"/>
    </row>
    <row r="384" spans="16:24" x14ac:dyDescent="0.25">
      <c r="P384" t="str">
        <f t="shared" si="56"/>
        <v>RES1070516N/A</v>
      </c>
      <c r="Q384" t="s">
        <v>3757</v>
      </c>
      <c r="R384" t="s">
        <v>255</v>
      </c>
      <c r="S384" s="124">
        <v>0</v>
      </c>
      <c r="T384" s="53" t="str">
        <f t="shared" si="54"/>
        <v>N/A</v>
      </c>
      <c r="U384" t="str">
        <f t="shared" si="55"/>
        <v>-</v>
      </c>
      <c r="X384" s="279"/>
    </row>
    <row r="385" spans="16:24" x14ac:dyDescent="0.25">
      <c r="P385" t="str">
        <f t="shared" si="56"/>
        <v>RES1070516420075-04</v>
      </c>
      <c r="Q385" t="s">
        <v>3757</v>
      </c>
      <c r="R385" t="s">
        <v>3580</v>
      </c>
      <c r="S385" s="124">
        <v>1</v>
      </c>
      <c r="T385" s="53" t="str">
        <f t="shared" si="54"/>
        <v>N/A</v>
      </c>
      <c r="U385" t="str">
        <f t="shared" si="55"/>
        <v>-</v>
      </c>
      <c r="X385" s="279"/>
    </row>
    <row r="386" spans="16:24" x14ac:dyDescent="0.25">
      <c r="P386" t="str">
        <f t="shared" si="56"/>
        <v>RES1070503N/A</v>
      </c>
      <c r="Q386" t="s">
        <v>3758</v>
      </c>
      <c r="R386" t="s">
        <v>255</v>
      </c>
      <c r="S386" s="124">
        <v>0</v>
      </c>
      <c r="T386" s="53" t="str">
        <f t="shared" si="54"/>
        <v>N/A</v>
      </c>
      <c r="U386" t="str">
        <f t="shared" si="55"/>
        <v>-</v>
      </c>
      <c r="X386" s="279"/>
    </row>
    <row r="387" spans="16:24" x14ac:dyDescent="0.25">
      <c r="P387" t="str">
        <f t="shared" si="56"/>
        <v>RES1070748N/A</v>
      </c>
      <c r="Q387" t="s">
        <v>3759</v>
      </c>
      <c r="R387" t="s">
        <v>255</v>
      </c>
      <c r="S387" s="124">
        <v>0</v>
      </c>
      <c r="T387" s="53" t="str">
        <f t="shared" si="54"/>
        <v>N/A</v>
      </c>
      <c r="U387" t="str">
        <f t="shared" si="55"/>
        <v>-</v>
      </c>
      <c r="X387" s="279"/>
    </row>
    <row r="388" spans="16:24" x14ac:dyDescent="0.25">
      <c r="P388" t="str">
        <f t="shared" si="56"/>
        <v>RES1070775N/A</v>
      </c>
      <c r="Q388" t="s">
        <v>3760</v>
      </c>
      <c r="R388" t="s">
        <v>255</v>
      </c>
      <c r="S388" s="124">
        <v>0</v>
      </c>
      <c r="T388" s="53" t="str">
        <f t="shared" si="54"/>
        <v>N/A</v>
      </c>
      <c r="U388" t="str">
        <f t="shared" si="55"/>
        <v>-</v>
      </c>
      <c r="X388" s="279"/>
    </row>
    <row r="389" spans="16:24" x14ac:dyDescent="0.25">
      <c r="P389" t="str">
        <f t="shared" si="56"/>
        <v>RES1070568N/A</v>
      </c>
      <c r="Q389" t="s">
        <v>3761</v>
      </c>
      <c r="R389" t="s">
        <v>255</v>
      </c>
      <c r="S389" s="124">
        <v>0</v>
      </c>
      <c r="T389" s="53" t="str">
        <f t="shared" si="54"/>
        <v>N/A</v>
      </c>
      <c r="U389" t="str">
        <f t="shared" si="55"/>
        <v>-</v>
      </c>
      <c r="X389" s="279"/>
    </row>
    <row r="390" spans="16:24" x14ac:dyDescent="0.25">
      <c r="P390" t="str">
        <f t="shared" si="56"/>
        <v>Grand Total</v>
      </c>
      <c r="Q390" t="s">
        <v>398</v>
      </c>
      <c r="S390" s="124">
        <v>1734</v>
      </c>
      <c r="T390" s="53">
        <f t="shared" si="54"/>
        <v>210.5</v>
      </c>
      <c r="U390">
        <f t="shared" si="55"/>
        <v>1523.5</v>
      </c>
      <c r="X390" s="279"/>
    </row>
    <row r="391" spans="16:24" x14ac:dyDescent="0.25">
      <c r="X391" s="279"/>
    </row>
    <row r="392" spans="16:24" x14ac:dyDescent="0.25">
      <c r="X392" s="279"/>
    </row>
    <row r="393" spans="16:24" x14ac:dyDescent="0.25">
      <c r="X393" s="279"/>
    </row>
    <row r="394" spans="16:24" x14ac:dyDescent="0.25">
      <c r="X394" s="279"/>
    </row>
    <row r="395" spans="16:24" x14ac:dyDescent="0.25">
      <c r="X395" s="279"/>
    </row>
    <row r="396" spans="16:24" x14ac:dyDescent="0.25">
      <c r="X396" s="279"/>
    </row>
    <row r="397" spans="16:24" x14ac:dyDescent="0.25">
      <c r="X397" s="279"/>
    </row>
    <row r="398" spans="16:24" x14ac:dyDescent="0.25">
      <c r="X398" s="279"/>
    </row>
    <row r="399" spans="16:24" x14ac:dyDescent="0.25">
      <c r="X399" s="279"/>
    </row>
    <row r="400" spans="16:24" x14ac:dyDescent="0.25">
      <c r="X400" s="279"/>
    </row>
  </sheetData>
  <conditionalFormatting sqref="G145:G5000">
    <cfRule type="expression" dxfId="9" priority="10">
      <formula>AND($G145&lt;&gt;"",$G145&lt;0)</formula>
    </cfRule>
    <cfRule type="expression" dxfId="8" priority="11">
      <formula>AND($G145&lt;&gt;"",$G145&gt;0)</formula>
    </cfRule>
  </conditionalFormatting>
  <conditionalFormatting sqref="T7:T5000">
    <cfRule type="expression" dxfId="7" priority="8">
      <formula>$T7="-"</formula>
    </cfRule>
    <cfRule type="expression" dxfId="6" priority="9">
      <formula>$T7&lt;&gt;$S7</formula>
    </cfRule>
  </conditionalFormatting>
  <conditionalFormatting sqref="AB7:AB2000">
    <cfRule type="expression" dxfId="5" priority="6">
      <formula>$AB7="-"</formula>
    </cfRule>
    <cfRule type="expression" dxfId="4" priority="7">
      <formula>$AB7&lt;&gt;$AA7</formula>
    </cfRule>
  </conditionalFormatting>
  <conditionalFormatting sqref="AH7:AH2000">
    <cfRule type="expression" dxfId="3" priority="3">
      <formula>$AH7="-"</formula>
    </cfRule>
    <cfRule type="expression" dxfId="2" priority="4">
      <formula>$AH7&lt;&gt;$AG7</formula>
    </cfRule>
  </conditionalFormatting>
  <conditionalFormatting sqref="G7:G5000">
    <cfRule type="expression" dxfId="1" priority="1">
      <formula>$G7="-"</formula>
    </cfRule>
    <cfRule type="expression" dxfId="0" priority="2">
      <formula>$G7&lt;&gt;$F7</formula>
    </cfRule>
  </conditionalFormatting>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_Backend"/>
  <dimension ref="A1:AC57"/>
  <sheetViews>
    <sheetView workbookViewId="0">
      <selection activeCell="B2" sqref="B2"/>
    </sheetView>
  </sheetViews>
  <sheetFormatPr defaultRowHeight="15" x14ac:dyDescent="0.25"/>
  <cols>
    <col min="1" max="1" width="27.140625" bestFit="1" customWidth="1"/>
    <col min="2" max="2" width="13" customWidth="1"/>
    <col min="3" max="3" width="11.85546875" customWidth="1"/>
    <col min="5" max="5" width="28.7109375" bestFit="1" customWidth="1"/>
    <col min="6" max="6" width="26.140625" bestFit="1" customWidth="1"/>
    <col min="7" max="7" width="19.85546875" bestFit="1" customWidth="1"/>
    <col min="8" max="8" width="12.140625" bestFit="1" customWidth="1"/>
    <col min="9" max="9" width="11.5703125" bestFit="1" customWidth="1"/>
    <col min="15" max="15" width="11.5703125" bestFit="1" customWidth="1"/>
    <col min="23" max="23" width="15.28515625" bestFit="1" customWidth="1"/>
    <col min="24" max="24" width="15.140625" bestFit="1" customWidth="1"/>
    <col min="25" max="26" width="1.85546875" customWidth="1"/>
    <col min="28" max="28" width="15.28515625" bestFit="1" customWidth="1"/>
    <col min="29" max="29" width="15.140625" bestFit="1" customWidth="1"/>
  </cols>
  <sheetData>
    <row r="1" spans="1:29" x14ac:dyDescent="0.25">
      <c r="A1" s="43" t="s">
        <v>684</v>
      </c>
      <c r="B1" t="s">
        <v>685</v>
      </c>
      <c r="P1" s="341"/>
      <c r="W1" s="6" t="s">
        <v>104</v>
      </c>
      <c r="X1" s="6" t="s">
        <v>216</v>
      </c>
      <c r="AA1" s="6" t="s">
        <v>38</v>
      </c>
      <c r="AB1" s="6" t="s">
        <v>104</v>
      </c>
      <c r="AC1" s="6" t="s">
        <v>216</v>
      </c>
    </row>
    <row r="2" spans="1:29" x14ac:dyDescent="0.25">
      <c r="A2" s="43" t="s">
        <v>86</v>
      </c>
      <c r="B2" s="5" t="s">
        <v>4682</v>
      </c>
      <c r="F2" s="44" t="s">
        <v>126</v>
      </c>
      <c r="G2" s="40">
        <v>43998</v>
      </c>
      <c r="U2" s="31"/>
      <c r="V2" s="31"/>
      <c r="W2">
        <v>214</v>
      </c>
      <c r="X2">
        <v>166.5</v>
      </c>
      <c r="Y2" s="31"/>
      <c r="Z2" s="31"/>
      <c r="AA2" t="s">
        <v>36</v>
      </c>
      <c r="AB2">
        <v>77</v>
      </c>
      <c r="AC2">
        <v>64</v>
      </c>
    </row>
    <row r="3" spans="1:29" x14ac:dyDescent="0.25">
      <c r="A3" s="43" t="s">
        <v>33</v>
      </c>
      <c r="B3" s="5" t="s">
        <v>4280</v>
      </c>
      <c r="F3" s="44" t="s">
        <v>143</v>
      </c>
      <c r="G3" s="52">
        <v>5</v>
      </c>
      <c r="U3" s="31"/>
      <c r="V3" s="31"/>
      <c r="Y3" s="31"/>
      <c r="Z3" s="31"/>
      <c r="AA3" t="s">
        <v>41</v>
      </c>
      <c r="AB3">
        <v>9</v>
      </c>
      <c r="AC3">
        <v>7</v>
      </c>
    </row>
    <row r="4" spans="1:29" x14ac:dyDescent="0.25">
      <c r="A4" s="43" t="s">
        <v>32</v>
      </c>
      <c r="B4" s="42" t="s">
        <v>4281</v>
      </c>
      <c r="F4" s="44" t="s">
        <v>145</v>
      </c>
      <c r="G4" s="52">
        <v>1</v>
      </c>
      <c r="H4" s="38" t="str">
        <f ca="1">IF(G4=0,"",INDEX(DD_MonthValue,$G$3))</f>
        <v>Feb-22</v>
      </c>
      <c r="U4" s="31"/>
      <c r="V4" s="31"/>
      <c r="Y4" s="31"/>
      <c r="Z4" s="31"/>
      <c r="AA4" t="s">
        <v>35</v>
      </c>
      <c r="AB4">
        <v>31.5</v>
      </c>
      <c r="AC4">
        <v>24.5</v>
      </c>
    </row>
    <row r="5" spans="1:29" x14ac:dyDescent="0.25">
      <c r="A5" s="43" t="s">
        <v>155</v>
      </c>
      <c r="B5" s="41"/>
      <c r="C5" s="55" t="s">
        <v>4478</v>
      </c>
      <c r="F5" s="44" t="s">
        <v>146</v>
      </c>
      <c r="G5" s="52">
        <v>0</v>
      </c>
      <c r="H5" s="38" t="str">
        <f>IF(G5=0,"",INDEX(DD_QuarterValue,G3))</f>
        <v/>
      </c>
      <c r="U5" s="31"/>
      <c r="V5" s="31"/>
      <c r="Y5" s="31"/>
      <c r="Z5" s="31"/>
      <c r="AA5" t="s">
        <v>43</v>
      </c>
      <c r="AB5">
        <v>16</v>
      </c>
      <c r="AC5">
        <v>14</v>
      </c>
    </row>
    <row r="6" spans="1:29" x14ac:dyDescent="0.25">
      <c r="A6" s="43" t="s">
        <v>123</v>
      </c>
      <c r="B6" s="39" t="s">
        <v>119</v>
      </c>
      <c r="C6" s="39" t="s">
        <v>148</v>
      </c>
      <c r="F6" s="44" t="s">
        <v>147</v>
      </c>
      <c r="G6" s="52">
        <v>0</v>
      </c>
      <c r="H6" s="38" t="str">
        <f>IF(G6=0,"",INDEX(DD_YearValue,$G$3))</f>
        <v/>
      </c>
      <c r="U6" s="31"/>
      <c r="V6" s="31"/>
      <c r="Y6" s="31"/>
      <c r="Z6" s="31"/>
      <c r="AA6" t="s">
        <v>34</v>
      </c>
      <c r="AB6">
        <v>19.5</v>
      </c>
      <c r="AC6">
        <v>12</v>
      </c>
    </row>
    <row r="7" spans="1:29" x14ac:dyDescent="0.25">
      <c r="A7" s="43" t="s">
        <v>122</v>
      </c>
      <c r="B7" s="40">
        <v>44489</v>
      </c>
      <c r="C7" s="38"/>
      <c r="D7" s="38"/>
      <c r="U7" s="31"/>
      <c r="V7" s="31"/>
      <c r="Y7" s="31"/>
      <c r="Z7" s="31"/>
      <c r="AA7" t="s">
        <v>120</v>
      </c>
      <c r="AB7">
        <v>14.5</v>
      </c>
      <c r="AC7">
        <v>11</v>
      </c>
    </row>
    <row r="8" spans="1:29" x14ac:dyDescent="0.25">
      <c r="A8" s="31"/>
      <c r="U8" s="31"/>
      <c r="V8" s="31"/>
      <c r="Y8" s="31"/>
      <c r="Z8" s="31"/>
      <c r="AA8" t="s">
        <v>45</v>
      </c>
      <c r="AB8">
        <v>46.5</v>
      </c>
      <c r="AC8">
        <v>34</v>
      </c>
    </row>
    <row r="9" spans="1:29" x14ac:dyDescent="0.25">
      <c r="A9" s="56" t="s">
        <v>77</v>
      </c>
      <c r="B9" s="45" t="s">
        <v>79</v>
      </c>
      <c r="C9" s="45" t="s">
        <v>13</v>
      </c>
      <c r="D9" s="45" t="s">
        <v>23</v>
      </c>
      <c r="E9" s="45" t="s">
        <v>101</v>
      </c>
      <c r="F9" s="45" t="s">
        <v>129</v>
      </c>
      <c r="G9" s="45" t="s">
        <v>149</v>
      </c>
      <c r="H9" s="67" t="s">
        <v>562</v>
      </c>
      <c r="I9" s="343" t="s">
        <v>4298</v>
      </c>
      <c r="U9" s="31"/>
      <c r="V9" s="31"/>
      <c r="Y9" s="31"/>
      <c r="Z9" s="31"/>
    </row>
    <row r="10" spans="1:29" x14ac:dyDescent="0.25">
      <c r="A10" s="31" t="s">
        <v>4683</v>
      </c>
      <c r="B10" t="s">
        <v>80</v>
      </c>
      <c r="C10" t="s">
        <v>651</v>
      </c>
      <c r="D10" t="s">
        <v>84</v>
      </c>
      <c r="E10" s="5" t="s">
        <v>121</v>
      </c>
      <c r="F10" s="5" t="s">
        <v>50</v>
      </c>
      <c r="G10" s="54" t="str">
        <f ca="1">"Oct-"&amp;INT(TEXT(NOW(),"YY"))-1</f>
        <v>Oct-21</v>
      </c>
      <c r="H10" t="s">
        <v>364</v>
      </c>
      <c r="I10" s="342">
        <v>0.375</v>
      </c>
      <c r="U10" s="31"/>
      <c r="V10" s="31"/>
      <c r="Y10" s="31"/>
      <c r="Z10" s="31"/>
    </row>
    <row r="11" spans="1:29" x14ac:dyDescent="0.25">
      <c r="A11" s="31" t="s">
        <v>4684</v>
      </c>
      <c r="B11" t="s">
        <v>81</v>
      </c>
      <c r="C11" t="s">
        <v>94</v>
      </c>
      <c r="D11" t="s">
        <v>83</v>
      </c>
      <c r="E11" s="5" t="s">
        <v>113</v>
      </c>
      <c r="F11" s="5" t="s">
        <v>53</v>
      </c>
      <c r="G11" s="54" t="str">
        <f ca="1">"Nov-"&amp;INT(TEXT(NOW(),"YY"))-1</f>
        <v>Nov-21</v>
      </c>
      <c r="H11" t="s">
        <v>367</v>
      </c>
      <c r="I11" s="342">
        <v>0.39583333333333331</v>
      </c>
      <c r="U11" s="31"/>
      <c r="V11" s="31"/>
      <c r="Y11" s="31"/>
      <c r="Z11" s="31"/>
    </row>
    <row r="12" spans="1:29" x14ac:dyDescent="0.25">
      <c r="A12" s="31" t="s">
        <v>4685</v>
      </c>
      <c r="C12" t="s">
        <v>96</v>
      </c>
      <c r="D12" t="s">
        <v>82</v>
      </c>
      <c r="E12" s="5" t="s">
        <v>118</v>
      </c>
      <c r="F12" s="5" t="s">
        <v>65</v>
      </c>
      <c r="G12" s="54" t="str">
        <f ca="1">"Dec-"&amp;INT(TEXT(NOW(),"YY"))-1</f>
        <v>Dec-21</v>
      </c>
      <c r="H12" t="s">
        <v>563</v>
      </c>
      <c r="I12" s="342">
        <v>0.41666666666666663</v>
      </c>
      <c r="U12" s="31"/>
      <c r="V12" s="31"/>
      <c r="Y12" s="31"/>
      <c r="Z12" s="31"/>
    </row>
    <row r="13" spans="1:29" x14ac:dyDescent="0.25">
      <c r="A13" s="31" t="s">
        <v>4686</v>
      </c>
      <c r="C13" t="s">
        <v>97</v>
      </c>
      <c r="D13" t="s">
        <v>85</v>
      </c>
      <c r="E13" s="5" t="s">
        <v>117</v>
      </c>
      <c r="F13" s="5" t="s">
        <v>4282</v>
      </c>
      <c r="G13" s="54" t="str">
        <f ca="1">"Jan-"&amp;TEXT(NOW(),"YY")</f>
        <v>Jan-22</v>
      </c>
      <c r="H13" t="s">
        <v>362</v>
      </c>
      <c r="I13" s="342">
        <v>0.43749999999999994</v>
      </c>
      <c r="U13" s="31"/>
      <c r="V13" s="31"/>
      <c r="Y13" s="31"/>
      <c r="Z13" s="31"/>
    </row>
    <row r="14" spans="1:29" x14ac:dyDescent="0.25">
      <c r="A14" s="31" t="s">
        <v>4687</v>
      </c>
      <c r="C14" t="s">
        <v>652</v>
      </c>
      <c r="E14" s="5" t="s">
        <v>116</v>
      </c>
      <c r="F14" t="s">
        <v>4274</v>
      </c>
      <c r="G14" s="54" t="str">
        <f ca="1">"Feb-"&amp;TEXT(NOW(),"YY")</f>
        <v>Feb-22</v>
      </c>
      <c r="H14" t="s">
        <v>564</v>
      </c>
      <c r="I14" s="342">
        <v>0.45833333333333326</v>
      </c>
      <c r="U14" s="31"/>
      <c r="V14" s="31"/>
      <c r="Y14" s="31"/>
      <c r="Z14" s="31"/>
    </row>
    <row r="15" spans="1:29" x14ac:dyDescent="0.25">
      <c r="A15" s="31" t="s">
        <v>4688</v>
      </c>
      <c r="C15" t="s">
        <v>95</v>
      </c>
      <c r="E15" s="5" t="s">
        <v>115</v>
      </c>
      <c r="F15" t="s">
        <v>4317</v>
      </c>
      <c r="G15" s="54" t="str">
        <f ca="1">"Mar-"&amp;TEXT(NOW(),"YY")</f>
        <v>Mar-22</v>
      </c>
      <c r="H15" t="s">
        <v>565</v>
      </c>
      <c r="I15" s="342">
        <v>0.47916666666666657</v>
      </c>
      <c r="U15" s="31"/>
      <c r="V15" s="31"/>
      <c r="Y15" s="31"/>
      <c r="Z15" s="31"/>
    </row>
    <row r="16" spans="1:29" x14ac:dyDescent="0.25">
      <c r="A16" s="31" t="s">
        <v>4689</v>
      </c>
      <c r="C16" t="s">
        <v>136</v>
      </c>
      <c r="E16" t="s">
        <v>114</v>
      </c>
      <c r="F16" t="s">
        <v>4318</v>
      </c>
      <c r="G16" s="54" t="str">
        <f ca="1">"Apr-"&amp;TEXT(NOW(),"YY")</f>
        <v>Apr-22</v>
      </c>
      <c r="H16" t="s">
        <v>375</v>
      </c>
      <c r="I16" s="342">
        <v>0.49999999999999989</v>
      </c>
      <c r="U16" s="31"/>
      <c r="V16" s="31"/>
      <c r="Y16" s="31"/>
      <c r="Z16" s="31"/>
    </row>
    <row r="17" spans="1:15" x14ac:dyDescent="0.25">
      <c r="A17" s="31" t="s">
        <v>4690</v>
      </c>
      <c r="C17" t="s">
        <v>137</v>
      </c>
      <c r="E17" t="s">
        <v>120</v>
      </c>
      <c r="F17" t="s">
        <v>4319</v>
      </c>
      <c r="G17" s="54" t="str">
        <f ca="1">"May-"&amp;TEXT(NOW(),"YY")</f>
        <v>May-22</v>
      </c>
      <c r="H17" t="s">
        <v>352</v>
      </c>
      <c r="I17" s="342">
        <v>0.52083333333333326</v>
      </c>
    </row>
    <row r="18" spans="1:15" x14ac:dyDescent="0.25">
      <c r="A18" s="31" t="s">
        <v>4691</v>
      </c>
      <c r="C18" t="s">
        <v>653</v>
      </c>
      <c r="F18" t="s">
        <v>4320</v>
      </c>
      <c r="G18" s="54" t="str">
        <f ca="1">"Jun-"&amp;TEXT(NOW(),"YY")</f>
        <v>Jun-22</v>
      </c>
      <c r="H18" t="s">
        <v>566</v>
      </c>
      <c r="I18" s="342">
        <v>0.54166666666666663</v>
      </c>
    </row>
    <row r="19" spans="1:15" x14ac:dyDescent="0.25">
      <c r="A19" s="31" t="s">
        <v>4692</v>
      </c>
      <c r="C19" t="s">
        <v>4049</v>
      </c>
      <c r="G19" s="54" t="str">
        <f ca="1">"Jul-"&amp;TEXT(NOW(),"YY")</f>
        <v>Jul-22</v>
      </c>
      <c r="H19" t="s">
        <v>356</v>
      </c>
      <c r="I19" s="342">
        <v>0.5625</v>
      </c>
    </row>
    <row r="20" spans="1:15" x14ac:dyDescent="0.25">
      <c r="A20" s="31" t="s">
        <v>4693</v>
      </c>
      <c r="C20" t="s">
        <v>4269</v>
      </c>
      <c r="G20" s="54" t="str">
        <f ca="1">"Aug-"&amp;TEXT(NOW(),"YY")</f>
        <v>Aug-22</v>
      </c>
      <c r="I20" s="342">
        <v>0.58333333333333337</v>
      </c>
    </row>
    <row r="21" spans="1:15" x14ac:dyDescent="0.25">
      <c r="A21" s="31" t="s">
        <v>4694</v>
      </c>
      <c r="G21" s="54" t="str">
        <f ca="1">"Sep-"&amp;TEXT(NOW(),"YY")</f>
        <v>Sep-22</v>
      </c>
      <c r="I21" s="342">
        <v>0.60416666666666674</v>
      </c>
    </row>
    <row r="22" spans="1:15" x14ac:dyDescent="0.25">
      <c r="A22" s="31" t="s">
        <v>4695</v>
      </c>
      <c r="C22" t="s">
        <v>4312</v>
      </c>
      <c r="G22" s="54" t="str">
        <f ca="1">"Oct-"&amp;TEXT(NOW(),"YY")</f>
        <v>Oct-22</v>
      </c>
      <c r="I22" s="342">
        <v>0.62500000000000011</v>
      </c>
      <c r="O22" s="341"/>
    </row>
    <row r="23" spans="1:15" x14ac:dyDescent="0.25">
      <c r="A23" s="31" t="s">
        <v>4696</v>
      </c>
      <c r="C23" t="s">
        <v>4731</v>
      </c>
      <c r="G23" s="54" t="str">
        <f ca="1">"Nov-"&amp;TEXT(NOW(),"YY")</f>
        <v>Nov-22</v>
      </c>
      <c r="I23" s="342">
        <v>0.64583333333333348</v>
      </c>
      <c r="O23" s="341"/>
    </row>
    <row r="24" spans="1:15" x14ac:dyDescent="0.25">
      <c r="A24" s="31" t="s">
        <v>4697</v>
      </c>
      <c r="G24" s="54" t="str">
        <f ca="1">"Dec-"&amp;TEXT(NOW(),"YY")</f>
        <v>Dec-22</v>
      </c>
      <c r="I24" s="342">
        <v>0.66666666666666685</v>
      </c>
      <c r="O24" s="341"/>
    </row>
    <row r="25" spans="1:15" x14ac:dyDescent="0.25">
      <c r="A25" s="31" t="s">
        <v>4698</v>
      </c>
      <c r="G25" s="54" t="s">
        <v>220</v>
      </c>
      <c r="I25" s="342">
        <v>0.68750000000000022</v>
      </c>
      <c r="O25" s="341"/>
    </row>
    <row r="26" spans="1:15" x14ac:dyDescent="0.25">
      <c r="A26" s="31" t="s">
        <v>4699</v>
      </c>
      <c r="G26" s="54" t="s">
        <v>150</v>
      </c>
      <c r="I26" s="342">
        <v>0.70833333333333359</v>
      </c>
      <c r="O26" s="341"/>
    </row>
    <row r="27" spans="1:15" x14ac:dyDescent="0.25">
      <c r="A27" s="31" t="s">
        <v>4700</v>
      </c>
      <c r="G27" s="54" t="s">
        <v>151</v>
      </c>
      <c r="I27" s="342">
        <v>0.72916666666666696</v>
      </c>
      <c r="O27" s="341"/>
    </row>
    <row r="28" spans="1:15" x14ac:dyDescent="0.25">
      <c r="A28" s="31" t="s">
        <v>4701</v>
      </c>
      <c r="G28" s="54" t="s">
        <v>152</v>
      </c>
      <c r="I28" s="342">
        <v>0.75000000000000033</v>
      </c>
      <c r="O28" s="341"/>
    </row>
    <row r="29" spans="1:15" x14ac:dyDescent="0.25">
      <c r="A29" s="31" t="s">
        <v>4702</v>
      </c>
      <c r="G29" s="54" t="s">
        <v>153</v>
      </c>
      <c r="I29" s="342">
        <v>0.7708333333333337</v>
      </c>
      <c r="O29" s="341"/>
    </row>
    <row r="30" spans="1:15" x14ac:dyDescent="0.25">
      <c r="A30" s="31" t="s">
        <v>4703</v>
      </c>
      <c r="G30" s="53">
        <f ca="1">YEAR(NOW())-9</f>
        <v>2013</v>
      </c>
      <c r="I30" s="342">
        <v>0.79166666666666707</v>
      </c>
      <c r="O30" s="341"/>
    </row>
    <row r="31" spans="1:15" x14ac:dyDescent="0.25">
      <c r="A31" s="31" t="s">
        <v>4704</v>
      </c>
      <c r="G31" s="53">
        <f ca="1">G30+1</f>
        <v>2014</v>
      </c>
      <c r="O31" s="341"/>
    </row>
    <row r="32" spans="1:15" x14ac:dyDescent="0.25">
      <c r="A32" s="31" t="s">
        <v>4705</v>
      </c>
      <c r="G32" s="53">
        <f t="shared" ref="G32:G39" ca="1" si="0">G31+1</f>
        <v>2015</v>
      </c>
      <c r="O32" s="341"/>
    </row>
    <row r="33" spans="1:15" x14ac:dyDescent="0.25">
      <c r="A33" t="s">
        <v>4706</v>
      </c>
      <c r="G33" s="53">
        <f t="shared" ca="1" si="0"/>
        <v>2016</v>
      </c>
      <c r="O33" s="341"/>
    </row>
    <row r="34" spans="1:15" x14ac:dyDescent="0.25">
      <c r="A34" t="s">
        <v>4707</v>
      </c>
      <c r="G34" s="53">
        <f t="shared" ca="1" si="0"/>
        <v>2017</v>
      </c>
      <c r="O34" s="341"/>
    </row>
    <row r="35" spans="1:15" x14ac:dyDescent="0.25">
      <c r="A35" t="s">
        <v>4708</v>
      </c>
      <c r="G35" s="53">
        <f t="shared" ca="1" si="0"/>
        <v>2018</v>
      </c>
      <c r="O35" s="341"/>
    </row>
    <row r="36" spans="1:15" x14ac:dyDescent="0.25">
      <c r="A36" t="s">
        <v>4709</v>
      </c>
      <c r="G36" s="53">
        <f t="shared" ca="1" si="0"/>
        <v>2019</v>
      </c>
      <c r="O36" s="341"/>
    </row>
    <row r="37" spans="1:15" x14ac:dyDescent="0.25">
      <c r="A37" t="s">
        <v>4710</v>
      </c>
      <c r="G37" s="53">
        <f t="shared" ca="1" si="0"/>
        <v>2020</v>
      </c>
      <c r="O37" s="341"/>
    </row>
    <row r="38" spans="1:15" x14ac:dyDescent="0.25">
      <c r="A38" t="s">
        <v>4711</v>
      </c>
      <c r="G38" s="53">
        <f t="shared" ca="1" si="0"/>
        <v>2021</v>
      </c>
      <c r="O38" s="341"/>
    </row>
    <row r="39" spans="1:15" x14ac:dyDescent="0.25">
      <c r="A39" t="s">
        <v>4712</v>
      </c>
      <c r="G39" s="53">
        <f t="shared" ca="1" si="0"/>
        <v>2022</v>
      </c>
      <c r="O39" s="341"/>
    </row>
    <row r="40" spans="1:15" x14ac:dyDescent="0.25">
      <c r="A40" t="s">
        <v>4713</v>
      </c>
      <c r="O40" s="341"/>
    </row>
    <row r="41" spans="1:15" x14ac:dyDescent="0.25">
      <c r="A41" t="s">
        <v>4714</v>
      </c>
      <c r="O41" s="341"/>
    </row>
    <row r="42" spans="1:15" x14ac:dyDescent="0.25">
      <c r="A42" t="s">
        <v>4715</v>
      </c>
    </row>
    <row r="43" spans="1:15" x14ac:dyDescent="0.25">
      <c r="A43" t="s">
        <v>4716</v>
      </c>
    </row>
    <row r="44" spans="1:15" x14ac:dyDescent="0.25">
      <c r="A44" t="s">
        <v>4717</v>
      </c>
    </row>
    <row r="45" spans="1:15" x14ac:dyDescent="0.25">
      <c r="A45" t="s">
        <v>4718</v>
      </c>
    </row>
    <row r="46" spans="1:15" x14ac:dyDescent="0.25">
      <c r="A46" t="s">
        <v>4719</v>
      </c>
    </row>
    <row r="47" spans="1:15" x14ac:dyDescent="0.25">
      <c r="A47" t="s">
        <v>4720</v>
      </c>
    </row>
    <row r="48" spans="1:15" x14ac:dyDescent="0.25">
      <c r="A48" t="s">
        <v>4721</v>
      </c>
    </row>
    <row r="49" spans="1:1" x14ac:dyDescent="0.25">
      <c r="A49" t="s">
        <v>4722</v>
      </c>
    </row>
    <row r="50" spans="1:1" x14ac:dyDescent="0.25">
      <c r="A50" t="s">
        <v>4723</v>
      </c>
    </row>
    <row r="51" spans="1:1" x14ac:dyDescent="0.25">
      <c r="A51" t="s">
        <v>4724</v>
      </c>
    </row>
    <row r="52" spans="1:1" x14ac:dyDescent="0.25">
      <c r="A52" t="s">
        <v>4725</v>
      </c>
    </row>
    <row r="53" spans="1:1" x14ac:dyDescent="0.25">
      <c r="A53" t="s">
        <v>4726</v>
      </c>
    </row>
    <row r="54" spans="1:1" x14ac:dyDescent="0.25">
      <c r="A54" t="s">
        <v>4727</v>
      </c>
    </row>
    <row r="55" spans="1:1" x14ac:dyDescent="0.25">
      <c r="A55" t="s">
        <v>4728</v>
      </c>
    </row>
    <row r="56" spans="1:1" x14ac:dyDescent="0.25">
      <c r="A56" t="s">
        <v>4729</v>
      </c>
    </row>
    <row r="57" spans="1:1" x14ac:dyDescent="0.25">
      <c r="A57" t="s">
        <v>4730</v>
      </c>
    </row>
  </sheetData>
  <sortState xmlns:xlrd2="http://schemas.microsoft.com/office/spreadsheetml/2017/richdata2" ref="K1:K6">
    <sortCondition ref="K1"/>
  </sortState>
  <phoneticPr fontId="12"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FEB69-571A-4FC0-803C-5C2B5A268568}">
  <sheetPr codeName="ws_AnnexCalc">
    <tabColor rgb="FF7030A0"/>
  </sheetPr>
  <dimension ref="A1"/>
  <sheetViews>
    <sheetView workbookViewId="0">
      <selection activeCell="E15" sqref="E15"/>
    </sheetView>
  </sheetViews>
  <sheetFormatPr defaultRowHeight="15" x14ac:dyDescent="0.25"/>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5D35E-3413-43BA-8E32-4ED07B925EB7}">
  <sheetPr codeName="ws_EmpList">
    <tabColor rgb="FF7030A0"/>
  </sheetPr>
  <dimension ref="A1:B266"/>
  <sheetViews>
    <sheetView topLeftCell="A223" workbookViewId="0">
      <selection activeCell="E14" sqref="E14:E18"/>
    </sheetView>
  </sheetViews>
  <sheetFormatPr defaultRowHeight="15" x14ac:dyDescent="0.25"/>
  <cols>
    <col min="1" max="1" width="28.5703125" bestFit="1" customWidth="1"/>
    <col min="2" max="2" width="8.7109375" bestFit="1" customWidth="1"/>
  </cols>
  <sheetData>
    <row r="1" spans="1:2" x14ac:dyDescent="0.25">
      <c r="A1" s="66" t="s">
        <v>399</v>
      </c>
      <c r="B1" s="66" t="s">
        <v>400</v>
      </c>
    </row>
    <row r="2" spans="1:2" x14ac:dyDescent="0.25">
      <c r="A2" t="s">
        <v>401</v>
      </c>
      <c r="B2" t="s">
        <v>254</v>
      </c>
    </row>
    <row r="3" spans="1:2" x14ac:dyDescent="0.25">
      <c r="A3" t="s">
        <v>402</v>
      </c>
      <c r="B3" t="s">
        <v>254</v>
      </c>
    </row>
    <row r="4" spans="1:2" x14ac:dyDescent="0.25">
      <c r="A4" t="s">
        <v>403</v>
      </c>
      <c r="B4" t="s">
        <v>254</v>
      </c>
    </row>
    <row r="5" spans="1:2" x14ac:dyDescent="0.25">
      <c r="A5" t="s">
        <v>404</v>
      </c>
      <c r="B5" t="s">
        <v>254</v>
      </c>
    </row>
    <row r="6" spans="1:2" x14ac:dyDescent="0.25">
      <c r="A6" t="s">
        <v>405</v>
      </c>
      <c r="B6" t="s">
        <v>254</v>
      </c>
    </row>
    <row r="7" spans="1:2" x14ac:dyDescent="0.25">
      <c r="A7" t="s">
        <v>406</v>
      </c>
      <c r="B7" t="s">
        <v>254</v>
      </c>
    </row>
    <row r="8" spans="1:2" x14ac:dyDescent="0.25">
      <c r="A8" t="s">
        <v>407</v>
      </c>
      <c r="B8" t="s">
        <v>254</v>
      </c>
    </row>
    <row r="9" spans="1:2" x14ac:dyDescent="0.25">
      <c r="A9" t="s">
        <v>408</v>
      </c>
      <c r="B9" t="s">
        <v>254</v>
      </c>
    </row>
    <row r="10" spans="1:2" x14ac:dyDescent="0.25">
      <c r="A10" t="s">
        <v>409</v>
      </c>
      <c r="B10" t="s">
        <v>254</v>
      </c>
    </row>
    <row r="11" spans="1:2" x14ac:dyDescent="0.25">
      <c r="A11" t="s">
        <v>410</v>
      </c>
      <c r="B11" t="s">
        <v>254</v>
      </c>
    </row>
    <row r="12" spans="1:2" x14ac:dyDescent="0.25">
      <c r="A12" t="s">
        <v>411</v>
      </c>
      <c r="B12" t="s">
        <v>254</v>
      </c>
    </row>
    <row r="13" spans="1:2" x14ac:dyDescent="0.25">
      <c r="A13" t="s">
        <v>412</v>
      </c>
      <c r="B13" t="s">
        <v>254</v>
      </c>
    </row>
    <row r="14" spans="1:2" x14ac:dyDescent="0.25">
      <c r="A14" t="s">
        <v>407</v>
      </c>
      <c r="B14" t="s">
        <v>254</v>
      </c>
    </row>
    <row r="15" spans="1:2" x14ac:dyDescent="0.25">
      <c r="A15" t="s">
        <v>408</v>
      </c>
      <c r="B15" t="s">
        <v>254</v>
      </c>
    </row>
    <row r="16" spans="1:2" x14ac:dyDescent="0.25">
      <c r="A16" t="s">
        <v>409</v>
      </c>
      <c r="B16" t="s">
        <v>254</v>
      </c>
    </row>
    <row r="17" spans="1:2" x14ac:dyDescent="0.25">
      <c r="A17" t="s">
        <v>410</v>
      </c>
      <c r="B17" t="s">
        <v>254</v>
      </c>
    </row>
    <row r="18" spans="1:2" x14ac:dyDescent="0.25">
      <c r="A18" t="s">
        <v>411</v>
      </c>
      <c r="B18" t="s">
        <v>254</v>
      </c>
    </row>
    <row r="19" spans="1:2" x14ac:dyDescent="0.25">
      <c r="A19" t="s">
        <v>262</v>
      </c>
      <c r="B19" t="s">
        <v>254</v>
      </c>
    </row>
    <row r="20" spans="1:2" x14ac:dyDescent="0.25">
      <c r="A20" t="s">
        <v>413</v>
      </c>
      <c r="B20" t="s">
        <v>254</v>
      </c>
    </row>
    <row r="21" spans="1:2" x14ac:dyDescent="0.25">
      <c r="A21" t="s">
        <v>414</v>
      </c>
      <c r="B21" t="s">
        <v>254</v>
      </c>
    </row>
    <row r="22" spans="1:2" x14ac:dyDescent="0.25">
      <c r="A22" t="s">
        <v>304</v>
      </c>
      <c r="B22" t="s">
        <v>254</v>
      </c>
    </row>
    <row r="23" spans="1:2" x14ac:dyDescent="0.25">
      <c r="A23" t="s">
        <v>253</v>
      </c>
      <c r="B23" t="s">
        <v>254</v>
      </c>
    </row>
    <row r="24" spans="1:2" x14ac:dyDescent="0.25">
      <c r="A24" t="s">
        <v>416</v>
      </c>
      <c r="B24" t="s">
        <v>254</v>
      </c>
    </row>
    <row r="25" spans="1:2" x14ac:dyDescent="0.25">
      <c r="A25" t="s">
        <v>417</v>
      </c>
      <c r="B25" t="s">
        <v>254</v>
      </c>
    </row>
    <row r="26" spans="1:2" x14ac:dyDescent="0.25">
      <c r="A26" t="s">
        <v>418</v>
      </c>
      <c r="B26" t="s">
        <v>254</v>
      </c>
    </row>
    <row r="27" spans="1:2" x14ac:dyDescent="0.25">
      <c r="A27" t="s">
        <v>419</v>
      </c>
      <c r="B27" t="s">
        <v>254</v>
      </c>
    </row>
    <row r="28" spans="1:2" x14ac:dyDescent="0.25">
      <c r="A28" t="s">
        <v>420</v>
      </c>
      <c r="B28" t="s">
        <v>254</v>
      </c>
    </row>
    <row r="29" spans="1:2" x14ac:dyDescent="0.25">
      <c r="A29" t="s">
        <v>421</v>
      </c>
      <c r="B29" t="s">
        <v>254</v>
      </c>
    </row>
    <row r="30" spans="1:2" x14ac:dyDescent="0.25">
      <c r="A30" t="s">
        <v>422</v>
      </c>
      <c r="B30" t="s">
        <v>254</v>
      </c>
    </row>
    <row r="31" spans="1:2" x14ac:dyDescent="0.25">
      <c r="A31" t="s">
        <v>423</v>
      </c>
      <c r="B31" t="s">
        <v>254</v>
      </c>
    </row>
    <row r="32" spans="1:2" x14ac:dyDescent="0.25">
      <c r="A32" t="s">
        <v>424</v>
      </c>
      <c r="B32" t="s">
        <v>254</v>
      </c>
    </row>
    <row r="33" spans="1:2" x14ac:dyDescent="0.25">
      <c r="A33" t="s">
        <v>502</v>
      </c>
      <c r="B33" t="s">
        <v>254</v>
      </c>
    </row>
    <row r="34" spans="1:2" x14ac:dyDescent="0.25">
      <c r="A34" t="s">
        <v>503</v>
      </c>
      <c r="B34" t="s">
        <v>254</v>
      </c>
    </row>
    <row r="35" spans="1:2" x14ac:dyDescent="0.25">
      <c r="A35" t="s">
        <v>504</v>
      </c>
      <c r="B35" t="s">
        <v>254</v>
      </c>
    </row>
    <row r="36" spans="1:2" x14ac:dyDescent="0.25">
      <c r="A36" t="s">
        <v>510</v>
      </c>
      <c r="B36" t="s">
        <v>254</v>
      </c>
    </row>
    <row r="37" spans="1:2" x14ac:dyDescent="0.25">
      <c r="A37" t="s">
        <v>413</v>
      </c>
      <c r="B37" t="s">
        <v>254</v>
      </c>
    </row>
    <row r="38" spans="1:2" x14ac:dyDescent="0.25">
      <c r="A38" t="s">
        <v>512</v>
      </c>
      <c r="B38" t="s">
        <v>254</v>
      </c>
    </row>
    <row r="39" spans="1:2" x14ac:dyDescent="0.25">
      <c r="A39" t="s">
        <v>304</v>
      </c>
      <c r="B39" t="s">
        <v>254</v>
      </c>
    </row>
    <row r="40" spans="1:2" x14ac:dyDescent="0.25">
      <c r="A40" t="s">
        <v>512</v>
      </c>
      <c r="B40" t="s">
        <v>254</v>
      </c>
    </row>
    <row r="41" spans="1:2" x14ac:dyDescent="0.25">
      <c r="A41" t="s">
        <v>413</v>
      </c>
      <c r="B41" t="s">
        <v>254</v>
      </c>
    </row>
    <row r="42" spans="1:2" x14ac:dyDescent="0.25">
      <c r="A42" t="s">
        <v>304</v>
      </c>
      <c r="B42" t="s">
        <v>254</v>
      </c>
    </row>
    <row r="43" spans="1:2" x14ac:dyDescent="0.25">
      <c r="A43" t="s">
        <v>514</v>
      </c>
      <c r="B43" t="s">
        <v>254</v>
      </c>
    </row>
    <row r="44" spans="1:2" x14ac:dyDescent="0.25">
      <c r="A44" t="s">
        <v>517</v>
      </c>
      <c r="B44" t="s">
        <v>254</v>
      </c>
    </row>
    <row r="45" spans="1:2" x14ac:dyDescent="0.25">
      <c r="A45" t="s">
        <v>261</v>
      </c>
      <c r="B45" t="s">
        <v>254</v>
      </c>
    </row>
    <row r="46" spans="1:2" x14ac:dyDescent="0.25">
      <c r="A46" t="s">
        <v>520</v>
      </c>
      <c r="B46" t="s">
        <v>254</v>
      </c>
    </row>
    <row r="47" spans="1:2" x14ac:dyDescent="0.25">
      <c r="A47" t="s">
        <v>290</v>
      </c>
      <c r="B47" t="s">
        <v>254</v>
      </c>
    </row>
    <row r="48" spans="1:2" x14ac:dyDescent="0.25">
      <c r="A48" t="s">
        <v>323</v>
      </c>
      <c r="B48" t="s">
        <v>254</v>
      </c>
    </row>
    <row r="49" spans="1:2" x14ac:dyDescent="0.25">
      <c r="A49" t="s">
        <v>258</v>
      </c>
      <c r="B49" t="s">
        <v>254</v>
      </c>
    </row>
    <row r="50" spans="1:2" x14ac:dyDescent="0.25">
      <c r="A50" t="s">
        <v>536</v>
      </c>
      <c r="B50" t="s">
        <v>254</v>
      </c>
    </row>
    <row r="51" spans="1:2" x14ac:dyDescent="0.25">
      <c r="A51" t="s">
        <v>263</v>
      </c>
      <c r="B51" t="s">
        <v>254</v>
      </c>
    </row>
    <row r="52" spans="1:2" x14ac:dyDescent="0.25">
      <c r="A52" t="s">
        <v>257</v>
      </c>
      <c r="B52" t="s">
        <v>254</v>
      </c>
    </row>
    <row r="53" spans="1:2" x14ac:dyDescent="0.25">
      <c r="A53" t="s">
        <v>542</v>
      </c>
      <c r="B53" t="s">
        <v>254</v>
      </c>
    </row>
    <row r="54" spans="1:2" x14ac:dyDescent="0.25">
      <c r="A54" t="s">
        <v>544</v>
      </c>
      <c r="B54" t="s">
        <v>254</v>
      </c>
    </row>
    <row r="55" spans="1:2" x14ac:dyDescent="0.25">
      <c r="A55" t="s">
        <v>545</v>
      </c>
      <c r="B55" t="s">
        <v>254</v>
      </c>
    </row>
    <row r="56" spans="1:2" x14ac:dyDescent="0.25">
      <c r="A56" t="s">
        <v>546</v>
      </c>
      <c r="B56" t="s">
        <v>254</v>
      </c>
    </row>
    <row r="57" spans="1:2" x14ac:dyDescent="0.25">
      <c r="A57" t="s">
        <v>548</v>
      </c>
      <c r="B57" t="s">
        <v>254</v>
      </c>
    </row>
    <row r="58" spans="1:2" x14ac:dyDescent="0.25">
      <c r="A58" t="s">
        <v>549</v>
      </c>
      <c r="B58" t="s">
        <v>254</v>
      </c>
    </row>
    <row r="59" spans="1:2" x14ac:dyDescent="0.25">
      <c r="A59" t="s">
        <v>256</v>
      </c>
      <c r="B59" t="s">
        <v>254</v>
      </c>
    </row>
    <row r="60" spans="1:2" x14ac:dyDescent="0.25">
      <c r="A60" t="s">
        <v>296</v>
      </c>
      <c r="B60" t="s">
        <v>254</v>
      </c>
    </row>
    <row r="61" spans="1:2" x14ac:dyDescent="0.25">
      <c r="A61" t="s">
        <v>560</v>
      </c>
      <c r="B61" t="s">
        <v>254</v>
      </c>
    </row>
    <row r="62" spans="1:2" x14ac:dyDescent="0.25">
      <c r="A62" t="s">
        <v>425</v>
      </c>
      <c r="B62" t="s">
        <v>266</v>
      </c>
    </row>
    <row r="63" spans="1:2" x14ac:dyDescent="0.25">
      <c r="A63" t="s">
        <v>426</v>
      </c>
      <c r="B63" t="s">
        <v>266</v>
      </c>
    </row>
    <row r="64" spans="1:2" x14ac:dyDescent="0.25">
      <c r="A64" t="s">
        <v>427</v>
      </c>
      <c r="B64" t="s">
        <v>266</v>
      </c>
    </row>
    <row r="65" spans="1:2" x14ac:dyDescent="0.25">
      <c r="A65" t="s">
        <v>428</v>
      </c>
      <c r="B65" t="s">
        <v>266</v>
      </c>
    </row>
    <row r="66" spans="1:2" x14ac:dyDescent="0.25">
      <c r="A66" t="s">
        <v>429</v>
      </c>
      <c r="B66" t="s">
        <v>266</v>
      </c>
    </row>
    <row r="67" spans="1:2" x14ac:dyDescent="0.25">
      <c r="A67" t="s">
        <v>430</v>
      </c>
      <c r="B67" t="s">
        <v>266</v>
      </c>
    </row>
    <row r="68" spans="1:2" x14ac:dyDescent="0.25">
      <c r="A68" t="s">
        <v>431</v>
      </c>
      <c r="B68" t="s">
        <v>266</v>
      </c>
    </row>
    <row r="69" spans="1:2" x14ac:dyDescent="0.25">
      <c r="A69" t="s">
        <v>432</v>
      </c>
      <c r="B69" t="s">
        <v>266</v>
      </c>
    </row>
    <row r="70" spans="1:2" x14ac:dyDescent="0.25">
      <c r="A70" t="s">
        <v>433</v>
      </c>
      <c r="B70" t="s">
        <v>266</v>
      </c>
    </row>
    <row r="71" spans="1:2" x14ac:dyDescent="0.25">
      <c r="A71" t="s">
        <v>434</v>
      </c>
      <c r="B71" t="s">
        <v>266</v>
      </c>
    </row>
    <row r="72" spans="1:2" x14ac:dyDescent="0.25">
      <c r="A72" t="s">
        <v>435</v>
      </c>
      <c r="B72" t="s">
        <v>266</v>
      </c>
    </row>
    <row r="73" spans="1:2" x14ac:dyDescent="0.25">
      <c r="A73" t="s">
        <v>436</v>
      </c>
      <c r="B73" t="s">
        <v>266</v>
      </c>
    </row>
    <row r="74" spans="1:2" x14ac:dyDescent="0.25">
      <c r="A74" t="s">
        <v>437</v>
      </c>
      <c r="B74" t="s">
        <v>266</v>
      </c>
    </row>
    <row r="75" spans="1:2" x14ac:dyDescent="0.25">
      <c r="A75" t="s">
        <v>438</v>
      </c>
      <c r="B75" t="s">
        <v>266</v>
      </c>
    </row>
    <row r="76" spans="1:2" x14ac:dyDescent="0.25">
      <c r="A76" t="s">
        <v>268</v>
      </c>
      <c r="B76" t="s">
        <v>266</v>
      </c>
    </row>
    <row r="77" spans="1:2" x14ac:dyDescent="0.25">
      <c r="A77" t="s">
        <v>439</v>
      </c>
      <c r="B77" t="s">
        <v>266</v>
      </c>
    </row>
    <row r="78" spans="1:2" x14ac:dyDescent="0.25">
      <c r="A78" t="s">
        <v>440</v>
      </c>
      <c r="B78" t="s">
        <v>266</v>
      </c>
    </row>
    <row r="79" spans="1:2" x14ac:dyDescent="0.25">
      <c r="A79" t="s">
        <v>441</v>
      </c>
      <c r="B79" t="s">
        <v>266</v>
      </c>
    </row>
    <row r="80" spans="1:2" x14ac:dyDescent="0.25">
      <c r="A80" t="s">
        <v>280</v>
      </c>
      <c r="B80" t="s">
        <v>266</v>
      </c>
    </row>
    <row r="81" spans="1:2" x14ac:dyDescent="0.25">
      <c r="A81" t="s">
        <v>499</v>
      </c>
      <c r="B81" t="s">
        <v>266</v>
      </c>
    </row>
    <row r="82" spans="1:2" x14ac:dyDescent="0.25">
      <c r="A82" t="s">
        <v>500</v>
      </c>
      <c r="B82" t="s">
        <v>266</v>
      </c>
    </row>
    <row r="83" spans="1:2" x14ac:dyDescent="0.25">
      <c r="A83" t="s">
        <v>501</v>
      </c>
      <c r="B83" t="s">
        <v>266</v>
      </c>
    </row>
    <row r="84" spans="1:2" x14ac:dyDescent="0.25">
      <c r="A84" t="s">
        <v>505</v>
      </c>
      <c r="B84" t="s">
        <v>266</v>
      </c>
    </row>
    <row r="85" spans="1:2" x14ac:dyDescent="0.25">
      <c r="A85" t="s">
        <v>511</v>
      </c>
      <c r="B85" t="s">
        <v>266</v>
      </c>
    </row>
    <row r="86" spans="1:2" x14ac:dyDescent="0.25">
      <c r="A86" t="s">
        <v>513</v>
      </c>
      <c r="B86" t="s">
        <v>266</v>
      </c>
    </row>
    <row r="87" spans="1:2" x14ac:dyDescent="0.25">
      <c r="A87" t="s">
        <v>513</v>
      </c>
      <c r="B87" t="s">
        <v>266</v>
      </c>
    </row>
    <row r="88" spans="1:2" x14ac:dyDescent="0.25">
      <c r="A88" t="s">
        <v>518</v>
      </c>
      <c r="B88" t="s">
        <v>266</v>
      </c>
    </row>
    <row r="89" spans="1:2" x14ac:dyDescent="0.25">
      <c r="A89" t="s">
        <v>523</v>
      </c>
      <c r="B89" t="s">
        <v>266</v>
      </c>
    </row>
    <row r="90" spans="1:2" x14ac:dyDescent="0.25">
      <c r="A90" t="s">
        <v>528</v>
      </c>
      <c r="B90" t="s">
        <v>266</v>
      </c>
    </row>
    <row r="91" spans="1:2" x14ac:dyDescent="0.25">
      <c r="A91" t="s">
        <v>529</v>
      </c>
      <c r="B91" t="s">
        <v>266</v>
      </c>
    </row>
    <row r="92" spans="1:2" x14ac:dyDescent="0.25">
      <c r="A92" t="s">
        <v>530</v>
      </c>
      <c r="B92" t="s">
        <v>266</v>
      </c>
    </row>
    <row r="93" spans="1:2" x14ac:dyDescent="0.25">
      <c r="A93" t="s">
        <v>269</v>
      </c>
      <c r="B93" t="s">
        <v>266</v>
      </c>
    </row>
    <row r="94" spans="1:2" x14ac:dyDescent="0.25">
      <c r="A94" t="s">
        <v>533</v>
      </c>
      <c r="B94" t="s">
        <v>266</v>
      </c>
    </row>
    <row r="95" spans="1:2" x14ac:dyDescent="0.25">
      <c r="A95" t="s">
        <v>537</v>
      </c>
      <c r="B95" t="s">
        <v>266</v>
      </c>
    </row>
    <row r="96" spans="1:2" x14ac:dyDescent="0.25">
      <c r="A96" t="s">
        <v>538</v>
      </c>
      <c r="B96" t="s">
        <v>266</v>
      </c>
    </row>
    <row r="97" spans="1:2" x14ac:dyDescent="0.25">
      <c r="A97" t="s">
        <v>265</v>
      </c>
      <c r="B97" t="s">
        <v>266</v>
      </c>
    </row>
    <row r="98" spans="1:2" x14ac:dyDescent="0.25">
      <c r="A98" t="s">
        <v>551</v>
      </c>
      <c r="B98" t="s">
        <v>266</v>
      </c>
    </row>
    <row r="99" spans="1:2" x14ac:dyDescent="0.25">
      <c r="A99" t="s">
        <v>271</v>
      </c>
      <c r="B99" t="s">
        <v>266</v>
      </c>
    </row>
    <row r="100" spans="1:2" x14ac:dyDescent="0.25">
      <c r="A100" t="s">
        <v>553</v>
      </c>
      <c r="B100" t="s">
        <v>266</v>
      </c>
    </row>
    <row r="101" spans="1:2" x14ac:dyDescent="0.25">
      <c r="A101" t="s">
        <v>554</v>
      </c>
      <c r="B101" t="s">
        <v>266</v>
      </c>
    </row>
    <row r="102" spans="1:2" x14ac:dyDescent="0.25">
      <c r="A102" t="s">
        <v>555</v>
      </c>
      <c r="B102" t="s">
        <v>266</v>
      </c>
    </row>
    <row r="103" spans="1:2" x14ac:dyDescent="0.25">
      <c r="A103" t="s">
        <v>270</v>
      </c>
      <c r="B103" t="s">
        <v>266</v>
      </c>
    </row>
    <row r="104" spans="1:2" x14ac:dyDescent="0.25">
      <c r="A104" t="s">
        <v>558</v>
      </c>
      <c r="B104" t="s">
        <v>266</v>
      </c>
    </row>
    <row r="105" spans="1:2" x14ac:dyDescent="0.25">
      <c r="A105" t="s">
        <v>559</v>
      </c>
      <c r="B105" t="s">
        <v>266</v>
      </c>
    </row>
    <row r="106" spans="1:2" x14ac:dyDescent="0.25">
      <c r="A106" t="s">
        <v>561</v>
      </c>
      <c r="B106" t="s">
        <v>266</v>
      </c>
    </row>
    <row r="107" spans="1:2" x14ac:dyDescent="0.25">
      <c r="A107" t="s">
        <v>415</v>
      </c>
      <c r="B107" t="s">
        <v>82</v>
      </c>
    </row>
    <row r="108" spans="1:2" x14ac:dyDescent="0.25">
      <c r="A108" t="s">
        <v>172</v>
      </c>
      <c r="B108" t="s">
        <v>82</v>
      </c>
    </row>
    <row r="109" spans="1:2" x14ac:dyDescent="0.25">
      <c r="A109" t="s">
        <v>442</v>
      </c>
      <c r="B109" t="s">
        <v>82</v>
      </c>
    </row>
    <row r="110" spans="1:2" x14ac:dyDescent="0.25">
      <c r="A110" t="s">
        <v>443</v>
      </c>
      <c r="B110" t="s">
        <v>82</v>
      </c>
    </row>
    <row r="111" spans="1:2" x14ac:dyDescent="0.25">
      <c r="A111" t="s">
        <v>183</v>
      </c>
      <c r="B111" t="s">
        <v>82</v>
      </c>
    </row>
    <row r="112" spans="1:2" x14ac:dyDescent="0.25">
      <c r="A112" t="s">
        <v>444</v>
      </c>
      <c r="B112" t="s">
        <v>82</v>
      </c>
    </row>
    <row r="113" spans="1:2" x14ac:dyDescent="0.25">
      <c r="A113" t="s">
        <v>445</v>
      </c>
      <c r="B113" t="s">
        <v>82</v>
      </c>
    </row>
    <row r="114" spans="1:2" x14ac:dyDescent="0.25">
      <c r="A114" t="s">
        <v>446</v>
      </c>
      <c r="B114" t="s">
        <v>82</v>
      </c>
    </row>
    <row r="115" spans="1:2" x14ac:dyDescent="0.25">
      <c r="A115" t="s">
        <v>169</v>
      </c>
      <c r="B115" t="s">
        <v>82</v>
      </c>
    </row>
    <row r="116" spans="1:2" x14ac:dyDescent="0.25">
      <c r="A116" t="s">
        <v>447</v>
      </c>
      <c r="B116" t="s">
        <v>82</v>
      </c>
    </row>
    <row r="117" spans="1:2" x14ac:dyDescent="0.25">
      <c r="A117" t="s">
        <v>448</v>
      </c>
      <c r="B117" t="s">
        <v>82</v>
      </c>
    </row>
    <row r="118" spans="1:2" x14ac:dyDescent="0.25">
      <c r="A118" t="s">
        <v>449</v>
      </c>
      <c r="B118" t="s">
        <v>82</v>
      </c>
    </row>
    <row r="119" spans="1:2" x14ac:dyDescent="0.25">
      <c r="A119" t="s">
        <v>450</v>
      </c>
      <c r="B119" t="s">
        <v>82</v>
      </c>
    </row>
    <row r="120" spans="1:2" x14ac:dyDescent="0.25">
      <c r="A120" t="s">
        <v>451</v>
      </c>
      <c r="B120" t="s">
        <v>82</v>
      </c>
    </row>
    <row r="121" spans="1:2" x14ac:dyDescent="0.25">
      <c r="A121" t="s">
        <v>452</v>
      </c>
      <c r="B121" t="s">
        <v>82</v>
      </c>
    </row>
    <row r="122" spans="1:2" x14ac:dyDescent="0.25">
      <c r="A122" t="s">
        <v>453</v>
      </c>
      <c r="B122" t="s">
        <v>82</v>
      </c>
    </row>
    <row r="123" spans="1:2" x14ac:dyDescent="0.25">
      <c r="A123" t="s">
        <v>454</v>
      </c>
      <c r="B123" t="s">
        <v>82</v>
      </c>
    </row>
    <row r="124" spans="1:2" x14ac:dyDescent="0.25">
      <c r="A124" t="s">
        <v>455</v>
      </c>
      <c r="B124" t="s">
        <v>82</v>
      </c>
    </row>
    <row r="125" spans="1:2" x14ac:dyDescent="0.25">
      <c r="A125" t="s">
        <v>456</v>
      </c>
      <c r="B125" t="s">
        <v>82</v>
      </c>
    </row>
    <row r="126" spans="1:2" x14ac:dyDescent="0.25">
      <c r="A126" t="s">
        <v>196</v>
      </c>
      <c r="B126" t="s">
        <v>82</v>
      </c>
    </row>
    <row r="127" spans="1:2" x14ac:dyDescent="0.25">
      <c r="A127" t="s">
        <v>457</v>
      </c>
      <c r="B127" t="s">
        <v>82</v>
      </c>
    </row>
    <row r="128" spans="1:2" x14ac:dyDescent="0.25">
      <c r="A128" t="s">
        <v>458</v>
      </c>
      <c r="B128" t="s">
        <v>82</v>
      </c>
    </row>
    <row r="129" spans="1:2" x14ac:dyDescent="0.25">
      <c r="A129" t="s">
        <v>191</v>
      </c>
      <c r="B129" t="s">
        <v>82</v>
      </c>
    </row>
    <row r="130" spans="1:2" x14ac:dyDescent="0.25">
      <c r="A130" t="s">
        <v>459</v>
      </c>
      <c r="B130" t="s">
        <v>82</v>
      </c>
    </row>
    <row r="131" spans="1:2" x14ac:dyDescent="0.25">
      <c r="A131" t="s">
        <v>460</v>
      </c>
      <c r="B131" t="s">
        <v>82</v>
      </c>
    </row>
    <row r="132" spans="1:2" x14ac:dyDescent="0.25">
      <c r="A132" t="s">
        <v>19</v>
      </c>
      <c r="B132" t="s">
        <v>82</v>
      </c>
    </row>
    <row r="133" spans="1:2" x14ac:dyDescent="0.25">
      <c r="A133" t="s">
        <v>162</v>
      </c>
      <c r="B133" t="s">
        <v>82</v>
      </c>
    </row>
    <row r="134" spans="1:2" x14ac:dyDescent="0.25">
      <c r="A134" t="s">
        <v>461</v>
      </c>
      <c r="B134" t="s">
        <v>82</v>
      </c>
    </row>
    <row r="135" spans="1:2" x14ac:dyDescent="0.25">
      <c r="A135" t="s">
        <v>462</v>
      </c>
      <c r="B135" t="s">
        <v>82</v>
      </c>
    </row>
    <row r="136" spans="1:2" x14ac:dyDescent="0.25">
      <c r="A136" t="s">
        <v>463</v>
      </c>
      <c r="B136" t="s">
        <v>82</v>
      </c>
    </row>
    <row r="137" spans="1:2" x14ac:dyDescent="0.25">
      <c r="A137" t="s">
        <v>464</v>
      </c>
      <c r="B137" t="s">
        <v>82</v>
      </c>
    </row>
    <row r="138" spans="1:2" x14ac:dyDescent="0.25">
      <c r="A138" t="s">
        <v>193</v>
      </c>
      <c r="B138" t="s">
        <v>82</v>
      </c>
    </row>
    <row r="139" spans="1:2" x14ac:dyDescent="0.25">
      <c r="A139" t="s">
        <v>465</v>
      </c>
      <c r="B139" t="s">
        <v>82</v>
      </c>
    </row>
    <row r="140" spans="1:2" x14ac:dyDescent="0.25">
      <c r="A140" t="s">
        <v>466</v>
      </c>
      <c r="B140" t="s">
        <v>82</v>
      </c>
    </row>
    <row r="141" spans="1:2" x14ac:dyDescent="0.25">
      <c r="A141" t="s">
        <v>467</v>
      </c>
      <c r="B141" t="s">
        <v>82</v>
      </c>
    </row>
    <row r="142" spans="1:2" x14ac:dyDescent="0.25">
      <c r="A142" t="s">
        <v>167</v>
      </c>
      <c r="B142" t="s">
        <v>82</v>
      </c>
    </row>
    <row r="143" spans="1:2" x14ac:dyDescent="0.25">
      <c r="A143" t="s">
        <v>468</v>
      </c>
      <c r="B143" t="s">
        <v>82</v>
      </c>
    </row>
    <row r="144" spans="1:2" x14ac:dyDescent="0.25">
      <c r="A144" t="s">
        <v>168</v>
      </c>
      <c r="B144" t="s">
        <v>82</v>
      </c>
    </row>
    <row r="145" spans="1:2" x14ac:dyDescent="0.25">
      <c r="A145" t="s">
        <v>469</v>
      </c>
      <c r="B145" t="s">
        <v>82</v>
      </c>
    </row>
    <row r="146" spans="1:2" x14ac:dyDescent="0.25">
      <c r="A146" t="s">
        <v>470</v>
      </c>
      <c r="B146" t="s">
        <v>82</v>
      </c>
    </row>
    <row r="147" spans="1:2" x14ac:dyDescent="0.25">
      <c r="A147" t="s">
        <v>214</v>
      </c>
      <c r="B147" t="s">
        <v>82</v>
      </c>
    </row>
    <row r="148" spans="1:2" x14ac:dyDescent="0.25">
      <c r="A148" t="s">
        <v>212</v>
      </c>
      <c r="B148" t="s">
        <v>82</v>
      </c>
    </row>
    <row r="149" spans="1:2" x14ac:dyDescent="0.25">
      <c r="A149" t="s">
        <v>471</v>
      </c>
      <c r="B149" t="s">
        <v>82</v>
      </c>
    </row>
    <row r="150" spans="1:2" x14ac:dyDescent="0.25">
      <c r="A150" t="s">
        <v>18</v>
      </c>
      <c r="B150" t="s">
        <v>82</v>
      </c>
    </row>
    <row r="151" spans="1:2" x14ac:dyDescent="0.25">
      <c r="A151" t="s">
        <v>472</v>
      </c>
      <c r="B151" t="s">
        <v>82</v>
      </c>
    </row>
    <row r="152" spans="1:2" x14ac:dyDescent="0.25">
      <c r="A152" t="s">
        <v>473</v>
      </c>
      <c r="B152" t="s">
        <v>82</v>
      </c>
    </row>
    <row r="153" spans="1:2" x14ac:dyDescent="0.25">
      <c r="A153" t="s">
        <v>185</v>
      </c>
      <c r="B153" t="s">
        <v>82</v>
      </c>
    </row>
    <row r="154" spans="1:2" x14ac:dyDescent="0.25">
      <c r="A154" t="s">
        <v>474</v>
      </c>
      <c r="B154" t="s">
        <v>82</v>
      </c>
    </row>
    <row r="155" spans="1:2" x14ac:dyDescent="0.25">
      <c r="A155" t="s">
        <v>475</v>
      </c>
      <c r="B155" t="s">
        <v>82</v>
      </c>
    </row>
    <row r="156" spans="1:2" x14ac:dyDescent="0.25">
      <c r="A156" t="s">
        <v>476</v>
      </c>
      <c r="B156" t="s">
        <v>82</v>
      </c>
    </row>
    <row r="157" spans="1:2" x14ac:dyDescent="0.25">
      <c r="A157" t="s">
        <v>477</v>
      </c>
      <c r="B157" t="s">
        <v>82</v>
      </c>
    </row>
    <row r="158" spans="1:2" x14ac:dyDescent="0.25">
      <c r="A158" t="s">
        <v>478</v>
      </c>
      <c r="B158" t="s">
        <v>82</v>
      </c>
    </row>
    <row r="159" spans="1:2" x14ac:dyDescent="0.25">
      <c r="A159" t="s">
        <v>181</v>
      </c>
      <c r="B159" t="s">
        <v>82</v>
      </c>
    </row>
    <row r="160" spans="1:2" x14ac:dyDescent="0.25">
      <c r="A160" t="s">
        <v>479</v>
      </c>
      <c r="B160" t="s">
        <v>82</v>
      </c>
    </row>
    <row r="161" spans="1:2" x14ac:dyDescent="0.25">
      <c r="A161" t="s">
        <v>496</v>
      </c>
      <c r="B161" t="s">
        <v>82</v>
      </c>
    </row>
    <row r="162" spans="1:2" x14ac:dyDescent="0.25">
      <c r="A162" t="s">
        <v>497</v>
      </c>
      <c r="B162" t="s">
        <v>82</v>
      </c>
    </row>
    <row r="163" spans="1:2" x14ac:dyDescent="0.25">
      <c r="A163" t="s">
        <v>498</v>
      </c>
      <c r="B163" t="s">
        <v>82</v>
      </c>
    </row>
    <row r="164" spans="1:2" x14ac:dyDescent="0.25">
      <c r="A164" t="s">
        <v>154</v>
      </c>
      <c r="B164" t="s">
        <v>82</v>
      </c>
    </row>
    <row r="165" spans="1:2" x14ac:dyDescent="0.25">
      <c r="A165" t="s">
        <v>192</v>
      </c>
      <c r="B165" t="s">
        <v>82</v>
      </c>
    </row>
    <row r="166" spans="1:2" x14ac:dyDescent="0.25">
      <c r="A166" t="s">
        <v>506</v>
      </c>
      <c r="B166" t="s">
        <v>82</v>
      </c>
    </row>
    <row r="167" spans="1:2" x14ac:dyDescent="0.25">
      <c r="A167" t="s">
        <v>507</v>
      </c>
      <c r="B167" t="s">
        <v>82</v>
      </c>
    </row>
    <row r="168" spans="1:2" x14ac:dyDescent="0.25">
      <c r="A168" t="s">
        <v>173</v>
      </c>
      <c r="B168" t="s">
        <v>82</v>
      </c>
    </row>
    <row r="169" spans="1:2" x14ac:dyDescent="0.25">
      <c r="A169" t="s">
        <v>508</v>
      </c>
      <c r="B169" t="s">
        <v>82</v>
      </c>
    </row>
    <row r="170" spans="1:2" x14ac:dyDescent="0.25">
      <c r="A170" t="s">
        <v>509</v>
      </c>
      <c r="B170" t="s">
        <v>82</v>
      </c>
    </row>
    <row r="171" spans="1:2" x14ac:dyDescent="0.25">
      <c r="A171" t="s">
        <v>516</v>
      </c>
      <c r="B171" t="s">
        <v>82</v>
      </c>
    </row>
    <row r="172" spans="1:2" x14ac:dyDescent="0.25">
      <c r="A172" t="s">
        <v>519</v>
      </c>
      <c r="B172" t="s">
        <v>82</v>
      </c>
    </row>
    <row r="173" spans="1:2" x14ac:dyDescent="0.25">
      <c r="A173" t="s">
        <v>521</v>
      </c>
      <c r="B173" t="s">
        <v>82</v>
      </c>
    </row>
    <row r="174" spans="1:2" x14ac:dyDescent="0.25">
      <c r="A174" t="s">
        <v>522</v>
      </c>
      <c r="B174" t="s">
        <v>82</v>
      </c>
    </row>
    <row r="175" spans="1:2" x14ac:dyDescent="0.25">
      <c r="A175" t="s">
        <v>524</v>
      </c>
      <c r="B175" t="s">
        <v>82</v>
      </c>
    </row>
    <row r="176" spans="1:2" x14ac:dyDescent="0.25">
      <c r="A176" t="s">
        <v>195</v>
      </c>
      <c r="B176" t="s">
        <v>82</v>
      </c>
    </row>
    <row r="177" spans="1:2" x14ac:dyDescent="0.25">
      <c r="A177" t="s">
        <v>525</v>
      </c>
      <c r="B177" t="s">
        <v>82</v>
      </c>
    </row>
    <row r="178" spans="1:2" x14ac:dyDescent="0.25">
      <c r="A178" t="s">
        <v>526</v>
      </c>
      <c r="B178" t="s">
        <v>82</v>
      </c>
    </row>
    <row r="179" spans="1:2" x14ac:dyDescent="0.25">
      <c r="A179" t="s">
        <v>17</v>
      </c>
      <c r="B179" t="s">
        <v>82</v>
      </c>
    </row>
    <row r="180" spans="1:2" x14ac:dyDescent="0.25">
      <c r="A180" t="s">
        <v>186</v>
      </c>
      <c r="B180" t="s">
        <v>82</v>
      </c>
    </row>
    <row r="181" spans="1:2" x14ac:dyDescent="0.25">
      <c r="A181" t="s">
        <v>22</v>
      </c>
      <c r="B181" t="s">
        <v>82</v>
      </c>
    </row>
    <row r="182" spans="1:2" x14ac:dyDescent="0.25">
      <c r="A182" t="s">
        <v>190</v>
      </c>
      <c r="B182" t="s">
        <v>82</v>
      </c>
    </row>
    <row r="183" spans="1:2" x14ac:dyDescent="0.25">
      <c r="A183" t="s">
        <v>531</v>
      </c>
      <c r="B183" t="s">
        <v>82</v>
      </c>
    </row>
    <row r="184" spans="1:2" x14ac:dyDescent="0.25">
      <c r="A184" t="s">
        <v>213</v>
      </c>
      <c r="B184" t="s">
        <v>82</v>
      </c>
    </row>
    <row r="185" spans="1:2" x14ac:dyDescent="0.25">
      <c r="A185" t="s">
        <v>532</v>
      </c>
      <c r="B185" t="s">
        <v>82</v>
      </c>
    </row>
    <row r="186" spans="1:2" x14ac:dyDescent="0.25">
      <c r="A186" t="s">
        <v>200</v>
      </c>
      <c r="B186" t="s">
        <v>82</v>
      </c>
    </row>
    <row r="187" spans="1:2" x14ac:dyDescent="0.25">
      <c r="A187" t="s">
        <v>159</v>
      </c>
      <c r="B187" t="s">
        <v>82</v>
      </c>
    </row>
    <row r="188" spans="1:2" x14ac:dyDescent="0.25">
      <c r="A188" t="s">
        <v>203</v>
      </c>
      <c r="B188" t="s">
        <v>82</v>
      </c>
    </row>
    <row r="189" spans="1:2" x14ac:dyDescent="0.25">
      <c r="A189" t="s">
        <v>534</v>
      </c>
      <c r="B189" t="s">
        <v>82</v>
      </c>
    </row>
    <row r="190" spans="1:2" x14ac:dyDescent="0.25">
      <c r="A190" t="s">
        <v>171</v>
      </c>
      <c r="B190" t="s">
        <v>82</v>
      </c>
    </row>
    <row r="191" spans="1:2" x14ac:dyDescent="0.25">
      <c r="A191" t="s">
        <v>535</v>
      </c>
      <c r="B191" t="s">
        <v>82</v>
      </c>
    </row>
    <row r="192" spans="1:2" x14ac:dyDescent="0.25">
      <c r="A192" t="s">
        <v>540</v>
      </c>
      <c r="B192" t="s">
        <v>82</v>
      </c>
    </row>
    <row r="193" spans="1:2" x14ac:dyDescent="0.25">
      <c r="A193" t="s">
        <v>176</v>
      </c>
      <c r="B193" t="s">
        <v>82</v>
      </c>
    </row>
    <row r="194" spans="1:2" x14ac:dyDescent="0.25">
      <c r="A194" t="s">
        <v>189</v>
      </c>
      <c r="B194" t="s">
        <v>82</v>
      </c>
    </row>
    <row r="195" spans="1:2" x14ac:dyDescent="0.25">
      <c r="A195" t="s">
        <v>215</v>
      </c>
      <c r="B195" t="s">
        <v>82</v>
      </c>
    </row>
    <row r="196" spans="1:2" x14ac:dyDescent="0.25">
      <c r="A196" t="s">
        <v>175</v>
      </c>
      <c r="B196" t="s">
        <v>82</v>
      </c>
    </row>
    <row r="197" spans="1:2" x14ac:dyDescent="0.25">
      <c r="A197" t="s">
        <v>163</v>
      </c>
      <c r="B197" t="s">
        <v>82</v>
      </c>
    </row>
    <row r="198" spans="1:2" x14ac:dyDescent="0.25">
      <c r="A198" t="s">
        <v>199</v>
      </c>
      <c r="B198" t="s">
        <v>82</v>
      </c>
    </row>
    <row r="199" spans="1:2" x14ac:dyDescent="0.25">
      <c r="A199" t="s">
        <v>275</v>
      </c>
      <c r="B199" t="s">
        <v>82</v>
      </c>
    </row>
    <row r="200" spans="1:2" x14ac:dyDescent="0.25">
      <c r="A200" t="s">
        <v>210</v>
      </c>
      <c r="B200" t="s">
        <v>82</v>
      </c>
    </row>
    <row r="201" spans="1:2" x14ac:dyDescent="0.25">
      <c r="A201" t="s">
        <v>541</v>
      </c>
      <c r="B201" t="s">
        <v>82</v>
      </c>
    </row>
    <row r="202" spans="1:2" x14ac:dyDescent="0.25">
      <c r="A202" t="s">
        <v>274</v>
      </c>
      <c r="B202" t="s">
        <v>82</v>
      </c>
    </row>
    <row r="203" spans="1:2" x14ac:dyDescent="0.25">
      <c r="A203" t="s">
        <v>197</v>
      </c>
      <c r="B203" t="s">
        <v>82</v>
      </c>
    </row>
    <row r="204" spans="1:2" x14ac:dyDescent="0.25">
      <c r="A204" t="s">
        <v>178</v>
      </c>
      <c r="B204" t="s">
        <v>82</v>
      </c>
    </row>
    <row r="205" spans="1:2" x14ac:dyDescent="0.25">
      <c r="A205" t="s">
        <v>543</v>
      </c>
      <c r="B205" t="s">
        <v>82</v>
      </c>
    </row>
    <row r="206" spans="1:2" x14ac:dyDescent="0.25">
      <c r="A206" t="s">
        <v>170</v>
      </c>
      <c r="B206" t="s">
        <v>82</v>
      </c>
    </row>
    <row r="207" spans="1:2" x14ac:dyDescent="0.25">
      <c r="A207" t="s">
        <v>207</v>
      </c>
      <c r="B207" t="s">
        <v>82</v>
      </c>
    </row>
    <row r="208" spans="1:2" x14ac:dyDescent="0.25">
      <c r="A208" t="s">
        <v>211</v>
      </c>
      <c r="B208" t="s">
        <v>82</v>
      </c>
    </row>
    <row r="209" spans="1:2" x14ac:dyDescent="0.25">
      <c r="A209" t="s">
        <v>158</v>
      </c>
      <c r="B209" t="s">
        <v>82</v>
      </c>
    </row>
    <row r="210" spans="1:2" x14ac:dyDescent="0.25">
      <c r="A210" t="s">
        <v>174</v>
      </c>
      <c r="B210" t="s">
        <v>82</v>
      </c>
    </row>
    <row r="211" spans="1:2" x14ac:dyDescent="0.25">
      <c r="A211" t="s">
        <v>157</v>
      </c>
      <c r="B211" t="s">
        <v>82</v>
      </c>
    </row>
    <row r="212" spans="1:2" x14ac:dyDescent="0.25">
      <c r="A212" t="s">
        <v>547</v>
      </c>
      <c r="B212" t="s">
        <v>82</v>
      </c>
    </row>
    <row r="213" spans="1:2" x14ac:dyDescent="0.25">
      <c r="A213" t="s">
        <v>188</v>
      </c>
      <c r="B213" t="s">
        <v>82</v>
      </c>
    </row>
    <row r="214" spans="1:2" x14ac:dyDescent="0.25">
      <c r="A214" t="s">
        <v>166</v>
      </c>
      <c r="B214" t="s">
        <v>82</v>
      </c>
    </row>
    <row r="215" spans="1:2" x14ac:dyDescent="0.25">
      <c r="A215" t="s">
        <v>552</v>
      </c>
      <c r="B215" t="s">
        <v>82</v>
      </c>
    </row>
    <row r="216" spans="1:2" x14ac:dyDescent="0.25">
      <c r="A216" t="s">
        <v>201</v>
      </c>
      <c r="B216" t="s">
        <v>82</v>
      </c>
    </row>
    <row r="217" spans="1:2" x14ac:dyDescent="0.25">
      <c r="A217" t="s">
        <v>187</v>
      </c>
      <c r="B217" t="s">
        <v>82</v>
      </c>
    </row>
    <row r="218" spans="1:2" x14ac:dyDescent="0.25">
      <c r="A218" t="s">
        <v>205</v>
      </c>
      <c r="B218" t="s">
        <v>82</v>
      </c>
    </row>
    <row r="219" spans="1:2" x14ac:dyDescent="0.25">
      <c r="A219" t="s">
        <v>180</v>
      </c>
      <c r="B219" t="s">
        <v>82</v>
      </c>
    </row>
    <row r="220" spans="1:2" x14ac:dyDescent="0.25">
      <c r="A220" t="s">
        <v>182</v>
      </c>
      <c r="B220" t="s">
        <v>82</v>
      </c>
    </row>
    <row r="221" spans="1:2" x14ac:dyDescent="0.25">
      <c r="A221" t="s">
        <v>160</v>
      </c>
      <c r="B221" t="s">
        <v>82</v>
      </c>
    </row>
    <row r="222" spans="1:2" x14ac:dyDescent="0.25">
      <c r="A222" t="s">
        <v>557</v>
      </c>
      <c r="B222" t="s">
        <v>82</v>
      </c>
    </row>
    <row r="223" spans="1:2" x14ac:dyDescent="0.25">
      <c r="A223" t="s">
        <v>164</v>
      </c>
      <c r="B223" t="s">
        <v>82</v>
      </c>
    </row>
    <row r="224" spans="1:2" x14ac:dyDescent="0.25">
      <c r="A224" t="s">
        <v>206</v>
      </c>
      <c r="B224" t="s">
        <v>82</v>
      </c>
    </row>
    <row r="225" spans="1:2" x14ac:dyDescent="0.25">
      <c r="A225" t="s">
        <v>165</v>
      </c>
      <c r="B225" t="s">
        <v>82</v>
      </c>
    </row>
    <row r="226" spans="1:2" x14ac:dyDescent="0.25">
      <c r="A226" t="s">
        <v>179</v>
      </c>
      <c r="B226" t="s">
        <v>82</v>
      </c>
    </row>
    <row r="227" spans="1:2" x14ac:dyDescent="0.25">
      <c r="A227" t="s">
        <v>134</v>
      </c>
      <c r="B227" t="s">
        <v>82</v>
      </c>
    </row>
    <row r="228" spans="1:2" x14ac:dyDescent="0.25">
      <c r="A228" t="s">
        <v>202</v>
      </c>
      <c r="B228" t="s">
        <v>82</v>
      </c>
    </row>
    <row r="229" spans="1:2" x14ac:dyDescent="0.25">
      <c r="A229" t="s">
        <v>209</v>
      </c>
      <c r="B229" t="s">
        <v>82</v>
      </c>
    </row>
    <row r="230" spans="1:2" x14ac:dyDescent="0.25">
      <c r="A230" t="s">
        <v>161</v>
      </c>
      <c r="B230" t="s">
        <v>82</v>
      </c>
    </row>
    <row r="231" spans="1:2" x14ac:dyDescent="0.25">
      <c r="A231" t="s">
        <v>184</v>
      </c>
      <c r="B231" t="s">
        <v>82</v>
      </c>
    </row>
    <row r="232" spans="1:2" x14ac:dyDescent="0.25">
      <c r="A232" t="s">
        <v>133</v>
      </c>
      <c r="B232" t="s">
        <v>82</v>
      </c>
    </row>
    <row r="233" spans="1:2" x14ac:dyDescent="0.25">
      <c r="A233" t="s">
        <v>198</v>
      </c>
      <c r="B233" t="s">
        <v>82</v>
      </c>
    </row>
    <row r="234" spans="1:2" x14ac:dyDescent="0.25">
      <c r="A234" t="s">
        <v>204</v>
      </c>
      <c r="B234" t="s">
        <v>82</v>
      </c>
    </row>
    <row r="235" spans="1:2" x14ac:dyDescent="0.25">
      <c r="A235" t="s">
        <v>295</v>
      </c>
      <c r="B235" t="s">
        <v>278</v>
      </c>
    </row>
    <row r="236" spans="1:2" x14ac:dyDescent="0.25">
      <c r="A236" t="s">
        <v>480</v>
      </c>
      <c r="B236" t="s">
        <v>278</v>
      </c>
    </row>
    <row r="237" spans="1:2" x14ac:dyDescent="0.25">
      <c r="A237" t="s">
        <v>481</v>
      </c>
      <c r="B237" t="s">
        <v>278</v>
      </c>
    </row>
    <row r="238" spans="1:2" x14ac:dyDescent="0.25">
      <c r="A238" t="s">
        <v>482</v>
      </c>
      <c r="B238" t="s">
        <v>278</v>
      </c>
    </row>
    <row r="239" spans="1:2" x14ac:dyDescent="0.25">
      <c r="A239" t="s">
        <v>331</v>
      </c>
      <c r="B239" t="s">
        <v>278</v>
      </c>
    </row>
    <row r="240" spans="1:2" x14ac:dyDescent="0.25">
      <c r="A240" t="s">
        <v>288</v>
      </c>
      <c r="B240" t="s">
        <v>278</v>
      </c>
    </row>
    <row r="241" spans="1:2" x14ac:dyDescent="0.25">
      <c r="A241" t="s">
        <v>483</v>
      </c>
      <c r="B241" t="s">
        <v>278</v>
      </c>
    </row>
    <row r="242" spans="1:2" x14ac:dyDescent="0.25">
      <c r="A242" t="s">
        <v>484</v>
      </c>
      <c r="B242" t="s">
        <v>278</v>
      </c>
    </row>
    <row r="243" spans="1:2" x14ac:dyDescent="0.25">
      <c r="A243" t="s">
        <v>485</v>
      </c>
      <c r="B243" t="s">
        <v>278</v>
      </c>
    </row>
    <row r="244" spans="1:2" x14ac:dyDescent="0.25">
      <c r="A244" t="s">
        <v>486</v>
      </c>
      <c r="B244" t="s">
        <v>278</v>
      </c>
    </row>
    <row r="245" spans="1:2" x14ac:dyDescent="0.25">
      <c r="A245" t="s">
        <v>487</v>
      </c>
      <c r="B245" t="s">
        <v>278</v>
      </c>
    </row>
    <row r="246" spans="1:2" x14ac:dyDescent="0.25">
      <c r="A246" t="s">
        <v>488</v>
      </c>
      <c r="B246" t="s">
        <v>278</v>
      </c>
    </row>
    <row r="247" spans="1:2" x14ac:dyDescent="0.25">
      <c r="A247" t="s">
        <v>489</v>
      </c>
      <c r="B247" t="s">
        <v>278</v>
      </c>
    </row>
    <row r="248" spans="1:2" x14ac:dyDescent="0.25">
      <c r="A248" t="s">
        <v>490</v>
      </c>
      <c r="B248" t="s">
        <v>278</v>
      </c>
    </row>
    <row r="249" spans="1:2" x14ac:dyDescent="0.25">
      <c r="A249" t="s">
        <v>491</v>
      </c>
      <c r="B249" t="s">
        <v>278</v>
      </c>
    </row>
    <row r="250" spans="1:2" x14ac:dyDescent="0.25">
      <c r="A250" t="s">
        <v>492</v>
      </c>
      <c r="B250" t="s">
        <v>278</v>
      </c>
    </row>
    <row r="251" spans="1:2" x14ac:dyDescent="0.25">
      <c r="A251" t="s">
        <v>493</v>
      </c>
      <c r="B251" t="s">
        <v>278</v>
      </c>
    </row>
    <row r="252" spans="1:2" x14ac:dyDescent="0.25">
      <c r="A252" t="s">
        <v>299</v>
      </c>
      <c r="B252" t="s">
        <v>278</v>
      </c>
    </row>
    <row r="253" spans="1:2" x14ac:dyDescent="0.25">
      <c r="A253" t="s">
        <v>494</v>
      </c>
      <c r="B253" t="s">
        <v>278</v>
      </c>
    </row>
    <row r="254" spans="1:2" x14ac:dyDescent="0.25">
      <c r="A254" t="s">
        <v>495</v>
      </c>
      <c r="B254" t="s">
        <v>278</v>
      </c>
    </row>
    <row r="255" spans="1:2" x14ac:dyDescent="0.25">
      <c r="A255" t="s">
        <v>515</v>
      </c>
      <c r="B255" t="s">
        <v>278</v>
      </c>
    </row>
    <row r="256" spans="1:2" x14ac:dyDescent="0.25">
      <c r="A256" t="s">
        <v>281</v>
      </c>
      <c r="B256" t="s">
        <v>278</v>
      </c>
    </row>
    <row r="257" spans="1:2" x14ac:dyDescent="0.25">
      <c r="A257" t="s">
        <v>527</v>
      </c>
      <c r="B257" t="s">
        <v>278</v>
      </c>
    </row>
    <row r="258" spans="1:2" x14ac:dyDescent="0.25">
      <c r="A258" t="s">
        <v>539</v>
      </c>
      <c r="B258" t="s">
        <v>278</v>
      </c>
    </row>
    <row r="259" spans="1:2" x14ac:dyDescent="0.25">
      <c r="A259" t="s">
        <v>277</v>
      </c>
      <c r="B259" t="s">
        <v>278</v>
      </c>
    </row>
    <row r="260" spans="1:2" x14ac:dyDescent="0.25">
      <c r="A260" t="s">
        <v>279</v>
      </c>
      <c r="B260" t="s">
        <v>278</v>
      </c>
    </row>
    <row r="261" spans="1:2" x14ac:dyDescent="0.25">
      <c r="A261" t="s">
        <v>550</v>
      </c>
      <c r="B261" t="s">
        <v>278</v>
      </c>
    </row>
    <row r="262" spans="1:2" x14ac:dyDescent="0.25">
      <c r="A262" t="s">
        <v>289</v>
      </c>
      <c r="B262" t="s">
        <v>278</v>
      </c>
    </row>
    <row r="263" spans="1:2" x14ac:dyDescent="0.25">
      <c r="A263" t="s">
        <v>556</v>
      </c>
      <c r="B263" t="s">
        <v>278</v>
      </c>
    </row>
    <row r="264" spans="1:2" x14ac:dyDescent="0.25">
      <c r="A264" t="s">
        <v>284</v>
      </c>
      <c r="B264" t="s">
        <v>278</v>
      </c>
    </row>
    <row r="265" spans="1:2" x14ac:dyDescent="0.25">
      <c r="A265" t="s">
        <v>285</v>
      </c>
      <c r="B265" t="s">
        <v>278</v>
      </c>
    </row>
    <row r="266" spans="1:2" x14ac:dyDescent="0.25">
      <c r="A266" t="s">
        <v>330</v>
      </c>
      <c r="B266" t="s">
        <v>278</v>
      </c>
    </row>
  </sheetData>
  <autoFilter ref="A1:B266" xr:uid="{90D556CF-5F53-4350-B60E-B613C7A38DC9}">
    <sortState xmlns:xlrd2="http://schemas.microsoft.com/office/spreadsheetml/2017/richdata2" ref="A2:B266">
      <sortCondition ref="B1:B266"/>
    </sortState>
  </autoFilter>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347B3-BB19-4AAF-AF14-CB76D7661DAF}">
  <sheetPr codeName="ws_AnnexureDirectKPO">
    <tabColor rgb="FF7030A0"/>
    <pageSetUpPr fitToPage="1"/>
  </sheetPr>
  <dimension ref="A1:K4178"/>
  <sheetViews>
    <sheetView showGridLines="0" zoomScale="80" zoomScaleNormal="80" workbookViewId="0">
      <selection activeCell="J27" sqref="J27:J217"/>
    </sheetView>
  </sheetViews>
  <sheetFormatPr defaultColWidth="9.140625" defaultRowHeight="12.75" zeroHeight="1" x14ac:dyDescent="0.2"/>
  <cols>
    <col min="1" max="1" width="1" style="70" customWidth="1"/>
    <col min="2" max="2" width="6.85546875" style="69" customWidth="1"/>
    <col min="3" max="3" width="52.42578125" style="70" customWidth="1"/>
    <col min="4" max="4" width="26.42578125" style="71" bestFit="1" customWidth="1"/>
    <col min="5" max="5" width="19.5703125" style="69" customWidth="1"/>
    <col min="6" max="6" width="31" style="72" bestFit="1" customWidth="1"/>
    <col min="7" max="7" width="13.7109375" style="70" customWidth="1"/>
    <col min="8" max="8" width="14.7109375" style="70" customWidth="1"/>
    <col min="9" max="9" width="13.5703125" style="69" customWidth="1"/>
    <col min="10" max="10" width="19.85546875" style="73" customWidth="1"/>
    <col min="11" max="16384" width="9.140625" style="70"/>
  </cols>
  <sheetData>
    <row r="1" spans="1:10" ht="13.5" thickBot="1" x14ac:dyDescent="0.25">
      <c r="A1" s="247">
        <v>34.374000000000002</v>
      </c>
    </row>
    <row r="2" spans="1:10" ht="18" customHeight="1" thickBot="1" x14ac:dyDescent="0.25">
      <c r="B2" s="362" t="s">
        <v>567</v>
      </c>
      <c r="C2" s="363"/>
      <c r="D2" s="363"/>
      <c r="E2" s="363"/>
      <c r="F2" s="363"/>
      <c r="G2" s="364"/>
      <c r="H2" s="363"/>
      <c r="I2" s="363"/>
      <c r="J2" s="365"/>
    </row>
    <row r="3" spans="1:10" ht="18.75" customHeight="1" thickBot="1" x14ac:dyDescent="0.25">
      <c r="B3" s="74"/>
      <c r="C3" s="75"/>
      <c r="D3" s="76"/>
      <c r="E3" s="74"/>
      <c r="F3" s="77"/>
      <c r="G3" s="248"/>
      <c r="H3" s="74"/>
      <c r="I3" s="74"/>
      <c r="J3" s="74"/>
    </row>
    <row r="4" spans="1:10" ht="45.75" customHeight="1" thickBot="1" x14ac:dyDescent="0.25">
      <c r="B4" s="78"/>
      <c r="C4" s="79" t="s">
        <v>568</v>
      </c>
      <c r="D4" s="80"/>
      <c r="E4" s="80"/>
      <c r="F4" s="81"/>
      <c r="G4" s="249"/>
      <c r="H4" s="82"/>
      <c r="I4" s="83" t="s">
        <v>569</v>
      </c>
      <c r="J4" s="84" t="s">
        <v>570</v>
      </c>
    </row>
    <row r="5" spans="1:10" ht="8.85" customHeight="1" x14ac:dyDescent="0.2">
      <c r="B5" s="85"/>
      <c r="C5" s="86"/>
      <c r="D5" s="87"/>
      <c r="E5" s="88"/>
      <c r="F5" s="89"/>
      <c r="G5" s="250"/>
      <c r="H5" s="86"/>
      <c r="I5" s="90"/>
      <c r="J5" s="91"/>
    </row>
    <row r="6" spans="1:10" ht="21.75" customHeight="1" x14ac:dyDescent="0.2">
      <c r="B6" s="92"/>
      <c r="C6" s="93" t="s">
        <v>571</v>
      </c>
      <c r="D6" s="87"/>
      <c r="E6" s="88"/>
      <c r="F6" s="89"/>
      <c r="G6" s="250"/>
      <c r="H6" s="86"/>
      <c r="I6" s="90"/>
      <c r="J6" s="91"/>
    </row>
    <row r="7" spans="1:10" ht="8.85" customHeight="1" x14ac:dyDescent="0.2">
      <c r="B7" s="92"/>
      <c r="C7" s="94"/>
      <c r="D7" s="87"/>
      <c r="E7" s="88"/>
      <c r="F7" s="89"/>
      <c r="G7" s="250"/>
      <c r="H7" s="86"/>
      <c r="I7" s="90"/>
      <c r="J7" s="91"/>
    </row>
    <row r="8" spans="1:10" ht="27" customHeight="1" x14ac:dyDescent="0.2">
      <c r="B8" s="92"/>
      <c r="C8" s="94" t="s">
        <v>572</v>
      </c>
      <c r="D8" s="87"/>
      <c r="E8" s="88"/>
      <c r="F8" s="89"/>
      <c r="G8" s="250"/>
      <c r="H8" s="86"/>
      <c r="I8" s="95"/>
      <c r="J8" s="96">
        <f>I8*$A$1</f>
        <v>0</v>
      </c>
    </row>
    <row r="9" spans="1:10" ht="10.5" customHeight="1" x14ac:dyDescent="0.2">
      <c r="B9" s="92"/>
      <c r="C9" s="94"/>
      <c r="D9" s="87"/>
      <c r="E9" s="88"/>
      <c r="F9" s="89"/>
      <c r="G9" s="250"/>
      <c r="H9" s="86"/>
      <c r="I9" s="95"/>
      <c r="J9" s="96"/>
    </row>
    <row r="10" spans="1:10" ht="27" customHeight="1" x14ac:dyDescent="0.2">
      <c r="A10" s="247" t="s">
        <v>689</v>
      </c>
      <c r="B10" s="92" t="s">
        <v>690</v>
      </c>
      <c r="C10" s="97" t="s">
        <v>573</v>
      </c>
      <c r="D10" s="87"/>
      <c r="E10" s="88"/>
      <c r="F10" s="89"/>
      <c r="G10" s="250"/>
      <c r="H10" s="98"/>
      <c r="I10" s="99">
        <v>2108.5</v>
      </c>
      <c r="J10" s="100">
        <f>I10*34.374</f>
        <v>72477.578999999998</v>
      </c>
    </row>
    <row r="11" spans="1:10" ht="8.85" customHeight="1" x14ac:dyDescent="0.2">
      <c r="A11" s="247"/>
      <c r="B11" s="92"/>
      <c r="C11" s="97"/>
      <c r="D11" s="87"/>
      <c r="E11" s="88"/>
      <c r="F11" s="89"/>
      <c r="G11" s="250"/>
      <c r="H11" s="86"/>
      <c r="I11" s="99"/>
      <c r="J11" s="100"/>
    </row>
    <row r="12" spans="1:10" ht="27" customHeight="1" x14ac:dyDescent="0.2">
      <c r="A12" s="247" t="s">
        <v>254</v>
      </c>
      <c r="B12" s="92" t="s">
        <v>690</v>
      </c>
      <c r="C12" s="97" t="s">
        <v>574</v>
      </c>
      <c r="D12" s="87"/>
      <c r="E12" s="88"/>
      <c r="F12" s="89"/>
      <c r="G12" s="250"/>
      <c r="H12" s="98"/>
      <c r="I12" s="99"/>
      <c r="J12" s="100">
        <f>I12*34.374</f>
        <v>0</v>
      </c>
    </row>
    <row r="13" spans="1:10" ht="8.85" customHeight="1" x14ac:dyDescent="0.2">
      <c r="A13" s="247"/>
      <c r="B13" s="92"/>
      <c r="C13" s="97"/>
      <c r="D13" s="87"/>
      <c r="E13" s="88"/>
      <c r="F13" s="89"/>
      <c r="G13" s="250"/>
      <c r="H13" s="86"/>
      <c r="I13" s="99"/>
      <c r="J13" s="100"/>
    </row>
    <row r="14" spans="1:10" ht="27" customHeight="1" x14ac:dyDescent="0.2">
      <c r="A14" s="247" t="s">
        <v>266</v>
      </c>
      <c r="B14" s="92" t="s">
        <v>690</v>
      </c>
      <c r="C14" s="97" t="s">
        <v>575</v>
      </c>
      <c r="D14" s="87"/>
      <c r="E14" s="88"/>
      <c r="F14" s="89"/>
      <c r="G14" s="250"/>
      <c r="H14" s="98"/>
      <c r="I14" s="99">
        <v>8.5</v>
      </c>
      <c r="J14" s="100">
        <f>I14*34.374</f>
        <v>292.17900000000003</v>
      </c>
    </row>
    <row r="15" spans="1:10" ht="8.1" customHeight="1" x14ac:dyDescent="0.2">
      <c r="A15" s="247"/>
      <c r="B15" s="92"/>
      <c r="C15" s="94"/>
      <c r="D15" s="87"/>
      <c r="E15" s="88"/>
      <c r="F15" s="89"/>
      <c r="G15" s="250"/>
      <c r="H15" s="86"/>
      <c r="I15" s="99"/>
      <c r="J15" s="100"/>
    </row>
    <row r="16" spans="1:10" ht="24.95" customHeight="1" x14ac:dyDescent="0.2">
      <c r="A16" s="247" t="s">
        <v>278</v>
      </c>
      <c r="B16" s="92" t="s">
        <v>690</v>
      </c>
      <c r="C16" s="97" t="s">
        <v>576</v>
      </c>
      <c r="D16" s="87"/>
      <c r="E16" s="88"/>
      <c r="F16" s="89"/>
      <c r="G16" s="250"/>
      <c r="H16" s="86"/>
      <c r="I16" s="99"/>
      <c r="J16" s="100">
        <f>I16*34.374</f>
        <v>0</v>
      </c>
    </row>
    <row r="17" spans="2:10" ht="8.1" customHeight="1" x14ac:dyDescent="0.2">
      <c r="B17" s="92"/>
      <c r="C17" s="94"/>
      <c r="D17" s="87"/>
      <c r="E17" s="88"/>
      <c r="F17" s="89"/>
      <c r="G17" s="250"/>
      <c r="H17" s="86"/>
      <c r="I17" s="95"/>
      <c r="J17" s="100"/>
    </row>
    <row r="18" spans="2:10" ht="27" customHeight="1" x14ac:dyDescent="0.2">
      <c r="B18" s="92"/>
      <c r="C18" s="94" t="s">
        <v>577</v>
      </c>
      <c r="D18" s="87"/>
      <c r="E18" s="88"/>
      <c r="F18" s="89"/>
      <c r="G18" s="250"/>
      <c r="H18" s="86"/>
      <c r="I18" s="95">
        <f>SUM(I10:I16)</f>
        <v>2117</v>
      </c>
      <c r="J18" s="96">
        <f>SUM(J10+J12+J14+J16)</f>
        <v>72769.758000000002</v>
      </c>
    </row>
    <row r="19" spans="2:10" ht="8.1" customHeight="1" x14ac:dyDescent="0.2">
      <c r="B19" s="92"/>
      <c r="C19" s="94"/>
      <c r="D19" s="87"/>
      <c r="E19" s="88"/>
      <c r="F19" s="89"/>
      <c r="G19" s="250"/>
      <c r="H19" s="86"/>
      <c r="I19" s="95"/>
      <c r="J19" s="96"/>
    </row>
    <row r="20" spans="2:10" ht="27" customHeight="1" x14ac:dyDescent="0.2">
      <c r="B20" s="92"/>
      <c r="C20" s="94" t="s">
        <v>578</v>
      </c>
      <c r="D20" s="87"/>
      <c r="E20" s="88"/>
      <c r="F20" s="89"/>
      <c r="G20" s="250"/>
      <c r="H20" s="86"/>
      <c r="I20" s="95"/>
      <c r="J20" s="96">
        <v>384.78000000000003</v>
      </c>
    </row>
    <row r="21" spans="2:10" ht="8.1" customHeight="1" x14ac:dyDescent="0.2">
      <c r="B21" s="92"/>
      <c r="C21" s="94"/>
      <c r="D21" s="87"/>
      <c r="E21" s="88"/>
      <c r="F21" s="89"/>
      <c r="G21" s="250"/>
      <c r="H21" s="86"/>
      <c r="I21" s="95"/>
      <c r="J21" s="96"/>
    </row>
    <row r="22" spans="2:10" ht="27" customHeight="1" x14ac:dyDescent="0.2">
      <c r="B22" s="92"/>
      <c r="C22" s="94" t="s">
        <v>579</v>
      </c>
      <c r="D22" s="87"/>
      <c r="E22" s="88"/>
      <c r="F22" s="89"/>
      <c r="G22" s="250"/>
      <c r="H22" s="86"/>
      <c r="I22" s="95"/>
      <c r="J22" s="96">
        <v>4018.5749999999998</v>
      </c>
    </row>
    <row r="23" spans="2:10" ht="8.1" customHeight="1" thickBot="1" x14ac:dyDescent="0.25">
      <c r="B23" s="92"/>
      <c r="C23" s="94"/>
      <c r="D23" s="87"/>
      <c r="E23" s="88"/>
      <c r="F23" s="89"/>
      <c r="G23" s="250"/>
      <c r="H23" s="86"/>
      <c r="I23" s="95"/>
      <c r="J23" s="96"/>
    </row>
    <row r="24" spans="2:10" ht="23.25" customHeight="1" thickBot="1" x14ac:dyDescent="0.25">
      <c r="B24" s="92"/>
      <c r="C24" s="94" t="s">
        <v>580</v>
      </c>
      <c r="D24" s="87"/>
      <c r="E24" s="88"/>
      <c r="F24" s="89"/>
      <c r="G24" s="250"/>
      <c r="H24" s="86"/>
      <c r="I24" s="101">
        <f>SUM(I8+I18+I20+I22)</f>
        <v>2117</v>
      </c>
      <c r="J24" s="102">
        <f>SUM(J8+J18+J20+J22)</f>
        <v>77173.112999999998</v>
      </c>
    </row>
    <row r="25" spans="2:10" ht="18.75" customHeight="1" thickBot="1" x14ac:dyDescent="0.25">
      <c r="B25" s="103"/>
      <c r="C25" s="104"/>
      <c r="D25" s="106"/>
      <c r="E25" s="107"/>
      <c r="F25" s="108"/>
      <c r="G25" s="251"/>
      <c r="H25" s="105"/>
      <c r="I25" s="109"/>
      <c r="J25" s="110"/>
    </row>
    <row r="26" spans="2:10" s="71" customFormat="1" ht="32.25" customHeight="1" x14ac:dyDescent="0.25">
      <c r="B26" s="257" t="s">
        <v>241</v>
      </c>
      <c r="C26" s="258" t="s">
        <v>581</v>
      </c>
      <c r="D26" s="258" t="s">
        <v>582</v>
      </c>
      <c r="E26" s="258" t="s">
        <v>583</v>
      </c>
      <c r="F26" s="258" t="s">
        <v>584</v>
      </c>
      <c r="G26" s="252" t="s">
        <v>585</v>
      </c>
      <c r="H26" s="113" t="s">
        <v>586</v>
      </c>
      <c r="I26" s="258" t="s">
        <v>587</v>
      </c>
      <c r="J26" s="259" t="s">
        <v>588</v>
      </c>
    </row>
    <row r="27" spans="2:10" s="115" customFormat="1" ht="24" customHeight="1" x14ac:dyDescent="0.25">
      <c r="B27" s="260"/>
      <c r="C27" s="261"/>
      <c r="D27" s="262"/>
      <c r="E27" s="263"/>
      <c r="F27" s="264"/>
      <c r="G27" s="265"/>
      <c r="H27" s="265"/>
      <c r="I27" s="266"/>
      <c r="J27" s="273"/>
    </row>
    <row r="28" spans="2:10" s="115" customFormat="1" ht="24" customHeight="1" x14ac:dyDescent="0.25">
      <c r="B28" s="260"/>
      <c r="C28" s="261"/>
      <c r="D28" s="262"/>
      <c r="E28" s="263"/>
      <c r="F28" s="264"/>
      <c r="G28" s="265"/>
      <c r="H28" s="265"/>
      <c r="I28" s="266"/>
      <c r="J28" s="273"/>
    </row>
    <row r="29" spans="2:10" s="115" customFormat="1" ht="24" customHeight="1" x14ac:dyDescent="0.25">
      <c r="B29" s="260"/>
      <c r="C29" s="261"/>
      <c r="D29" s="262"/>
      <c r="E29" s="263"/>
      <c r="F29" s="264"/>
      <c r="G29" s="265"/>
      <c r="H29" s="265"/>
      <c r="I29" s="266"/>
      <c r="J29" s="339"/>
    </row>
    <row r="30" spans="2:10" s="115" customFormat="1" ht="24" customHeight="1" x14ac:dyDescent="0.25">
      <c r="B30" s="260"/>
      <c r="C30" s="261"/>
      <c r="D30" s="262"/>
      <c r="E30" s="263"/>
      <c r="F30" s="264"/>
      <c r="G30" s="265"/>
      <c r="H30" s="265"/>
      <c r="I30" s="267"/>
      <c r="J30" s="339"/>
    </row>
    <row r="31" spans="2:10" s="115" customFormat="1" ht="24" customHeight="1" x14ac:dyDescent="0.25">
      <c r="B31" s="260"/>
      <c r="C31" s="261"/>
      <c r="D31" s="262"/>
      <c r="E31" s="263"/>
      <c r="F31" s="264"/>
      <c r="G31" s="265"/>
      <c r="H31" s="265"/>
      <c r="I31" s="267"/>
      <c r="J31" s="339"/>
    </row>
    <row r="32" spans="2:10" s="115" customFormat="1" ht="24" customHeight="1" x14ac:dyDescent="0.25">
      <c r="B32" s="260"/>
      <c r="C32" s="261"/>
      <c r="D32" s="262"/>
      <c r="E32" s="263"/>
      <c r="F32" s="264"/>
      <c r="G32" s="265"/>
      <c r="H32" s="265"/>
      <c r="I32" s="267"/>
      <c r="J32" s="339"/>
    </row>
    <row r="33" spans="2:10" s="115" customFormat="1" ht="24" customHeight="1" x14ac:dyDescent="0.25">
      <c r="B33" s="260"/>
      <c r="C33" s="261"/>
      <c r="D33" s="262"/>
      <c r="E33" s="263"/>
      <c r="F33" s="264"/>
      <c r="G33" s="265"/>
      <c r="H33" s="265"/>
      <c r="I33" s="267"/>
      <c r="J33" s="339"/>
    </row>
    <row r="34" spans="2:10" s="115" customFormat="1" ht="24" customHeight="1" x14ac:dyDescent="0.25">
      <c r="B34" s="260"/>
      <c r="C34" s="263"/>
      <c r="D34" s="262"/>
      <c r="E34" s="263"/>
      <c r="F34" s="264"/>
      <c r="G34" s="265"/>
      <c r="H34" s="265"/>
      <c r="I34" s="268"/>
      <c r="J34" s="339"/>
    </row>
    <row r="35" spans="2:10" ht="24" customHeight="1" x14ac:dyDescent="0.2">
      <c r="B35" s="269"/>
      <c r="C35" s="270"/>
      <c r="D35" s="263"/>
      <c r="E35" s="269"/>
      <c r="F35" s="271"/>
      <c r="G35" s="272"/>
      <c r="H35" s="272"/>
      <c r="I35" s="269"/>
      <c r="J35" s="274"/>
    </row>
    <row r="36" spans="2:10" ht="24" customHeight="1" x14ac:dyDescent="0.2">
      <c r="B36" s="269"/>
      <c r="C36" s="270"/>
      <c r="D36" s="263"/>
      <c r="E36" s="269"/>
      <c r="F36" s="271"/>
      <c r="G36" s="272"/>
      <c r="H36" s="272"/>
      <c r="I36" s="269"/>
      <c r="J36" s="274"/>
    </row>
    <row r="37" spans="2:10" ht="24" customHeight="1" x14ac:dyDescent="0.2">
      <c r="B37" s="269"/>
      <c r="C37" s="270"/>
      <c r="D37" s="263"/>
      <c r="E37" s="269"/>
      <c r="F37" s="271"/>
      <c r="G37" s="272"/>
      <c r="H37" s="272"/>
      <c r="I37" s="269"/>
      <c r="J37" s="274"/>
    </row>
    <row r="38" spans="2:10" ht="24" customHeight="1" x14ac:dyDescent="0.2">
      <c r="B38" s="269"/>
      <c r="C38" s="270"/>
      <c r="D38" s="263"/>
      <c r="E38" s="269"/>
      <c r="F38" s="271"/>
      <c r="G38" s="272"/>
      <c r="H38" s="272"/>
      <c r="I38" s="269"/>
      <c r="J38" s="274"/>
    </row>
    <row r="39" spans="2:10" ht="24" customHeight="1" x14ac:dyDescent="0.2">
      <c r="B39" s="269"/>
      <c r="C39" s="270"/>
      <c r="D39" s="263"/>
      <c r="E39" s="269"/>
      <c r="F39" s="271"/>
      <c r="G39" s="272"/>
      <c r="H39" s="272"/>
      <c r="I39" s="269"/>
      <c r="J39" s="274"/>
    </row>
    <row r="40" spans="2:10" ht="24" customHeight="1" x14ac:dyDescent="0.2">
      <c r="B40" s="269"/>
      <c r="C40" s="270"/>
      <c r="D40" s="263"/>
      <c r="E40" s="269"/>
      <c r="F40" s="271"/>
      <c r="G40" s="272"/>
      <c r="H40" s="272"/>
      <c r="I40" s="269"/>
      <c r="J40" s="274"/>
    </row>
    <row r="41" spans="2:10" ht="24" customHeight="1" x14ac:dyDescent="0.2">
      <c r="B41" s="269"/>
      <c r="C41" s="270"/>
      <c r="D41" s="263"/>
      <c r="E41" s="269"/>
      <c r="F41" s="271"/>
      <c r="G41" s="272"/>
      <c r="H41" s="272"/>
      <c r="I41" s="269"/>
      <c r="J41" s="274"/>
    </row>
    <row r="42" spans="2:10" ht="24" customHeight="1" x14ac:dyDescent="0.2">
      <c r="B42" s="269"/>
      <c r="C42" s="270"/>
      <c r="D42" s="263"/>
      <c r="E42" s="269"/>
      <c r="F42" s="271"/>
      <c r="G42" s="272"/>
      <c r="H42" s="272"/>
      <c r="I42" s="269"/>
      <c r="J42" s="274"/>
    </row>
    <row r="43" spans="2:10" ht="24" customHeight="1" x14ac:dyDescent="0.2">
      <c r="B43" s="269"/>
      <c r="C43" s="270"/>
      <c r="D43" s="263"/>
      <c r="E43" s="269"/>
      <c r="F43" s="271"/>
      <c r="G43" s="272"/>
      <c r="H43" s="272"/>
      <c r="I43" s="269"/>
      <c r="J43" s="274"/>
    </row>
    <row r="44" spans="2:10" ht="24" customHeight="1" x14ac:dyDescent="0.2">
      <c r="B44" s="269"/>
      <c r="C44" s="270"/>
      <c r="D44" s="263"/>
      <c r="E44" s="269"/>
      <c r="F44" s="271"/>
      <c r="G44" s="272"/>
      <c r="H44" s="272"/>
      <c r="I44" s="269"/>
      <c r="J44" s="274"/>
    </row>
    <row r="45" spans="2:10" ht="24" customHeight="1" x14ac:dyDescent="0.2">
      <c r="B45" s="269"/>
      <c r="C45" s="270"/>
      <c r="D45" s="263"/>
      <c r="E45" s="269"/>
      <c r="F45" s="271"/>
      <c r="G45" s="272"/>
      <c r="H45" s="272"/>
      <c r="I45" s="269"/>
      <c r="J45" s="274"/>
    </row>
    <row r="46" spans="2:10" ht="24" customHeight="1" x14ac:dyDescent="0.2">
      <c r="B46" s="269"/>
      <c r="C46" s="270"/>
      <c r="D46" s="263"/>
      <c r="E46" s="269"/>
      <c r="F46" s="271"/>
      <c r="G46" s="272"/>
      <c r="H46" s="272"/>
      <c r="I46" s="269"/>
      <c r="J46" s="274"/>
    </row>
    <row r="47" spans="2:10" ht="24" customHeight="1" x14ac:dyDescent="0.2">
      <c r="B47" s="269"/>
      <c r="C47" s="270"/>
      <c r="D47" s="263"/>
      <c r="E47" s="269"/>
      <c r="F47" s="271"/>
      <c r="G47" s="272"/>
      <c r="H47" s="272"/>
      <c r="I47" s="269"/>
      <c r="J47" s="274"/>
    </row>
    <row r="48" spans="2:10" ht="24" customHeight="1" x14ac:dyDescent="0.2">
      <c r="B48" s="269"/>
      <c r="C48" s="270"/>
      <c r="D48" s="263"/>
      <c r="E48" s="269"/>
      <c r="F48" s="271"/>
      <c r="G48" s="272"/>
      <c r="H48" s="272"/>
      <c r="I48" s="269"/>
      <c r="J48" s="274"/>
    </row>
    <row r="49" spans="2:10" ht="24" customHeight="1" x14ac:dyDescent="0.2">
      <c r="B49" s="269"/>
      <c r="C49" s="270"/>
      <c r="D49" s="263"/>
      <c r="E49" s="269"/>
      <c r="F49" s="271"/>
      <c r="G49" s="272"/>
      <c r="H49" s="272"/>
      <c r="I49" s="269"/>
      <c r="J49" s="274"/>
    </row>
    <row r="50" spans="2:10" ht="24" customHeight="1" x14ac:dyDescent="0.2">
      <c r="B50" s="269"/>
      <c r="C50" s="270"/>
      <c r="D50" s="263"/>
      <c r="E50" s="269"/>
      <c r="F50" s="271"/>
      <c r="G50" s="272"/>
      <c r="H50" s="272"/>
      <c r="I50" s="269"/>
      <c r="J50" s="274"/>
    </row>
    <row r="51" spans="2:10" ht="24" customHeight="1" x14ac:dyDescent="0.2">
      <c r="B51" s="269"/>
      <c r="C51" s="270"/>
      <c r="D51" s="263"/>
      <c r="E51" s="269"/>
      <c r="F51" s="271"/>
      <c r="G51" s="272"/>
      <c r="H51" s="272"/>
      <c r="I51" s="269"/>
      <c r="J51" s="274"/>
    </row>
    <row r="52" spans="2:10" ht="24" customHeight="1" x14ac:dyDescent="0.2">
      <c r="B52" s="269"/>
      <c r="C52" s="270"/>
      <c r="D52" s="263"/>
      <c r="E52" s="269"/>
      <c r="F52" s="271"/>
      <c r="G52" s="272"/>
      <c r="H52" s="272"/>
      <c r="I52" s="269"/>
      <c r="J52" s="274"/>
    </row>
    <row r="53" spans="2:10" ht="24" customHeight="1" x14ac:dyDescent="0.2">
      <c r="B53" s="269"/>
      <c r="C53" s="270"/>
      <c r="D53" s="263"/>
      <c r="E53" s="269"/>
      <c r="F53" s="271"/>
      <c r="G53" s="272"/>
      <c r="H53" s="272"/>
      <c r="I53" s="269"/>
      <c r="J53" s="274"/>
    </row>
    <row r="54" spans="2:10" ht="24" customHeight="1" x14ac:dyDescent="0.2">
      <c r="B54" s="269"/>
      <c r="C54" s="270"/>
      <c r="D54" s="263"/>
      <c r="E54" s="269"/>
      <c r="F54" s="271"/>
      <c r="G54" s="272"/>
      <c r="H54" s="272"/>
      <c r="I54" s="269"/>
      <c r="J54" s="274"/>
    </row>
    <row r="55" spans="2:10" ht="24" customHeight="1" x14ac:dyDescent="0.2">
      <c r="B55" s="269"/>
      <c r="C55" s="270"/>
      <c r="D55" s="263"/>
      <c r="E55" s="269"/>
      <c r="F55" s="271"/>
      <c r="G55" s="272"/>
      <c r="H55" s="272"/>
      <c r="I55" s="269"/>
      <c r="J55" s="274"/>
    </row>
    <row r="56" spans="2:10" ht="24" customHeight="1" x14ac:dyDescent="0.2">
      <c r="B56" s="269"/>
      <c r="C56" s="270"/>
      <c r="D56" s="263"/>
      <c r="E56" s="269"/>
      <c r="F56" s="271"/>
      <c r="G56" s="272"/>
      <c r="H56" s="272"/>
      <c r="I56" s="269"/>
      <c r="J56" s="274"/>
    </row>
    <row r="57" spans="2:10" ht="24" customHeight="1" x14ac:dyDescent="0.2">
      <c r="B57" s="269"/>
      <c r="C57" s="270"/>
      <c r="D57" s="263"/>
      <c r="E57" s="269"/>
      <c r="F57" s="271"/>
      <c r="G57" s="272"/>
      <c r="H57" s="272"/>
      <c r="I57" s="269"/>
      <c r="J57" s="274"/>
    </row>
    <row r="58" spans="2:10" ht="24" customHeight="1" x14ac:dyDescent="0.2">
      <c r="B58" s="269"/>
      <c r="C58" s="270"/>
      <c r="D58" s="263"/>
      <c r="E58" s="269"/>
      <c r="F58" s="271"/>
      <c r="G58" s="272"/>
      <c r="H58" s="272"/>
      <c r="I58" s="269"/>
      <c r="J58" s="274"/>
    </row>
    <row r="59" spans="2:10" ht="24" customHeight="1" x14ac:dyDescent="0.2">
      <c r="B59" s="269"/>
      <c r="C59" s="270"/>
      <c r="D59" s="263"/>
      <c r="E59" s="269"/>
      <c r="F59" s="271"/>
      <c r="G59" s="272"/>
      <c r="H59" s="272"/>
      <c r="I59" s="269"/>
      <c r="J59" s="274"/>
    </row>
    <row r="60" spans="2:10" ht="24" customHeight="1" x14ac:dyDescent="0.2">
      <c r="B60" s="269"/>
      <c r="C60" s="270"/>
      <c r="D60" s="263"/>
      <c r="E60" s="269"/>
      <c r="F60" s="271"/>
      <c r="G60" s="272"/>
      <c r="H60" s="272"/>
      <c r="I60" s="269"/>
      <c r="J60" s="274"/>
    </row>
    <row r="61" spans="2:10" ht="24" customHeight="1" x14ac:dyDescent="0.2">
      <c r="B61" s="269"/>
      <c r="C61" s="270"/>
      <c r="D61" s="263"/>
      <c r="E61" s="269"/>
      <c r="F61" s="271"/>
      <c r="G61" s="272"/>
      <c r="H61" s="272"/>
      <c r="I61" s="269"/>
      <c r="J61" s="274"/>
    </row>
    <row r="62" spans="2:10" ht="24" customHeight="1" x14ac:dyDescent="0.2">
      <c r="B62" s="269"/>
      <c r="C62" s="270"/>
      <c r="D62" s="263"/>
      <c r="E62" s="269"/>
      <c r="F62" s="271"/>
      <c r="G62" s="272"/>
      <c r="H62" s="272"/>
      <c r="I62" s="269"/>
      <c r="J62" s="274"/>
    </row>
    <row r="63" spans="2:10" ht="24" customHeight="1" x14ac:dyDescent="0.2">
      <c r="B63" s="269"/>
      <c r="C63" s="270"/>
      <c r="D63" s="263"/>
      <c r="E63" s="269"/>
      <c r="F63" s="271"/>
      <c r="G63" s="272"/>
      <c r="H63" s="272"/>
      <c r="I63" s="269"/>
      <c r="J63" s="274"/>
    </row>
    <row r="64" spans="2:10" ht="24" customHeight="1" x14ac:dyDescent="0.2">
      <c r="B64" s="269"/>
      <c r="C64" s="270"/>
      <c r="D64" s="263"/>
      <c r="E64" s="269"/>
      <c r="F64" s="271"/>
      <c r="G64" s="272"/>
      <c r="H64" s="272"/>
      <c r="I64" s="269"/>
      <c r="J64" s="274"/>
    </row>
    <row r="65" spans="2:10" ht="24" customHeight="1" x14ac:dyDescent="0.2">
      <c r="B65" s="269"/>
      <c r="C65" s="270"/>
      <c r="D65" s="263"/>
      <c r="E65" s="269"/>
      <c r="F65" s="271"/>
      <c r="G65" s="272"/>
      <c r="H65" s="272"/>
      <c r="I65" s="269"/>
      <c r="J65" s="274"/>
    </row>
    <row r="66" spans="2:10" ht="24" customHeight="1" x14ac:dyDescent="0.2">
      <c r="B66" s="269"/>
      <c r="C66" s="270"/>
      <c r="D66" s="263"/>
      <c r="E66" s="269"/>
      <c r="F66" s="271"/>
      <c r="G66" s="272"/>
      <c r="H66" s="272"/>
      <c r="I66" s="269"/>
      <c r="J66" s="274"/>
    </row>
    <row r="67" spans="2:10" ht="24" customHeight="1" x14ac:dyDescent="0.2">
      <c r="B67" s="269"/>
      <c r="C67" s="270"/>
      <c r="D67" s="263"/>
      <c r="E67" s="269"/>
      <c r="F67" s="271"/>
      <c r="G67" s="272"/>
      <c r="H67" s="272"/>
      <c r="I67" s="269"/>
      <c r="J67" s="274"/>
    </row>
    <row r="68" spans="2:10" ht="24" customHeight="1" x14ac:dyDescent="0.2">
      <c r="B68" s="269"/>
      <c r="C68" s="270"/>
      <c r="D68" s="263"/>
      <c r="E68" s="269"/>
      <c r="F68" s="271"/>
      <c r="G68" s="272"/>
      <c r="H68" s="272"/>
      <c r="I68" s="269"/>
      <c r="J68" s="274"/>
    </row>
    <row r="69" spans="2:10" ht="24" customHeight="1" x14ac:dyDescent="0.2">
      <c r="B69" s="269"/>
      <c r="C69" s="270"/>
      <c r="D69" s="263"/>
      <c r="E69" s="269"/>
      <c r="F69" s="271"/>
      <c r="G69" s="272"/>
      <c r="H69" s="272"/>
      <c r="I69" s="269"/>
      <c r="J69" s="274"/>
    </row>
    <row r="70" spans="2:10" ht="24" customHeight="1" x14ac:dyDescent="0.2">
      <c r="B70" s="269"/>
      <c r="C70" s="270"/>
      <c r="D70" s="263"/>
      <c r="E70" s="269"/>
      <c r="F70" s="271"/>
      <c r="G70" s="272"/>
      <c r="H70" s="272"/>
      <c r="I70" s="269"/>
      <c r="J70" s="274"/>
    </row>
    <row r="71" spans="2:10" ht="24" customHeight="1" x14ac:dyDescent="0.2">
      <c r="B71" s="269"/>
      <c r="C71" s="270"/>
      <c r="D71" s="263"/>
      <c r="E71" s="269"/>
      <c r="F71" s="271"/>
      <c r="G71" s="272"/>
      <c r="H71" s="272"/>
      <c r="I71" s="269"/>
      <c r="J71" s="274"/>
    </row>
    <row r="72" spans="2:10" ht="24" customHeight="1" x14ac:dyDescent="0.2">
      <c r="B72" s="269"/>
      <c r="C72" s="270"/>
      <c r="D72" s="263"/>
      <c r="E72" s="269"/>
      <c r="F72" s="271"/>
      <c r="G72" s="272"/>
      <c r="H72" s="272"/>
      <c r="I72" s="269"/>
      <c r="J72" s="274"/>
    </row>
    <row r="73" spans="2:10" ht="24" customHeight="1" x14ac:dyDescent="0.2">
      <c r="B73" s="269"/>
      <c r="C73" s="270"/>
      <c r="D73" s="263"/>
      <c r="E73" s="269"/>
      <c r="F73" s="271"/>
      <c r="G73" s="272"/>
      <c r="H73" s="272"/>
      <c r="I73" s="269"/>
      <c r="J73" s="274"/>
    </row>
    <row r="74" spans="2:10" ht="24" customHeight="1" x14ac:dyDescent="0.2">
      <c r="B74" s="269"/>
      <c r="C74" s="270"/>
      <c r="D74" s="263"/>
      <c r="E74" s="269"/>
      <c r="F74" s="271"/>
      <c r="G74" s="272"/>
      <c r="H74" s="272"/>
      <c r="I74" s="269"/>
      <c r="J74" s="274"/>
    </row>
    <row r="75" spans="2:10" ht="24" customHeight="1" x14ac:dyDescent="0.2">
      <c r="B75" s="269"/>
      <c r="C75" s="270"/>
      <c r="D75" s="263"/>
      <c r="E75" s="269"/>
      <c r="F75" s="271"/>
      <c r="G75" s="272"/>
      <c r="H75" s="272"/>
      <c r="I75" s="269"/>
      <c r="J75" s="274"/>
    </row>
    <row r="76" spans="2:10" ht="24" customHeight="1" x14ac:dyDescent="0.2">
      <c r="B76" s="269"/>
      <c r="C76" s="270"/>
      <c r="D76" s="263"/>
      <c r="E76" s="269"/>
      <c r="F76" s="271"/>
      <c r="G76" s="272"/>
      <c r="H76" s="272"/>
      <c r="I76" s="269"/>
      <c r="J76" s="274"/>
    </row>
    <row r="77" spans="2:10" ht="24" customHeight="1" x14ac:dyDescent="0.2">
      <c r="B77" s="269"/>
      <c r="C77" s="270"/>
      <c r="D77" s="263"/>
      <c r="E77" s="269"/>
      <c r="F77" s="271"/>
      <c r="G77" s="272"/>
      <c r="H77" s="272"/>
      <c r="I77" s="269"/>
      <c r="J77" s="274"/>
    </row>
    <row r="78" spans="2:10" ht="24" customHeight="1" x14ac:dyDescent="0.2">
      <c r="B78" s="269"/>
      <c r="C78" s="270"/>
      <c r="D78" s="263"/>
      <c r="E78" s="269"/>
      <c r="F78" s="271"/>
      <c r="G78" s="272"/>
      <c r="H78" s="272"/>
      <c r="I78" s="269"/>
      <c r="J78" s="274"/>
    </row>
    <row r="79" spans="2:10" ht="24" customHeight="1" x14ac:dyDescent="0.2">
      <c r="B79" s="269"/>
      <c r="C79" s="270"/>
      <c r="D79" s="263"/>
      <c r="E79" s="269"/>
      <c r="F79" s="271"/>
      <c r="G79" s="272"/>
      <c r="H79" s="272"/>
      <c r="I79" s="269"/>
      <c r="J79" s="274"/>
    </row>
    <row r="80" spans="2:10" ht="24" customHeight="1" x14ac:dyDescent="0.2">
      <c r="B80" s="269"/>
      <c r="C80" s="270"/>
      <c r="D80" s="263"/>
      <c r="E80" s="269"/>
      <c r="F80" s="271"/>
      <c r="G80" s="272"/>
      <c r="H80" s="272"/>
      <c r="I80" s="269"/>
      <c r="J80" s="274"/>
    </row>
    <row r="81" spans="2:10" ht="24" customHeight="1" x14ac:dyDescent="0.2">
      <c r="B81" s="269"/>
      <c r="C81" s="270"/>
      <c r="D81" s="263"/>
      <c r="E81" s="269"/>
      <c r="F81" s="271"/>
      <c r="G81" s="272"/>
      <c r="H81" s="272"/>
      <c r="I81" s="269"/>
      <c r="J81" s="274"/>
    </row>
    <row r="82" spans="2:10" ht="24" customHeight="1" x14ac:dyDescent="0.2">
      <c r="B82" s="269"/>
      <c r="C82" s="270"/>
      <c r="D82" s="263"/>
      <c r="E82" s="269"/>
      <c r="F82" s="271"/>
      <c r="G82" s="272"/>
      <c r="H82" s="272"/>
      <c r="I82" s="269"/>
      <c r="J82" s="274"/>
    </row>
    <row r="83" spans="2:10" ht="24" customHeight="1" x14ac:dyDescent="0.2">
      <c r="B83" s="269"/>
      <c r="C83" s="270"/>
      <c r="D83" s="263"/>
      <c r="E83" s="269"/>
      <c r="F83" s="271"/>
      <c r="G83" s="272"/>
      <c r="H83" s="272"/>
      <c r="I83" s="269"/>
      <c r="J83" s="274"/>
    </row>
    <row r="84" spans="2:10" ht="24" customHeight="1" x14ac:dyDescent="0.2">
      <c r="B84" s="269"/>
      <c r="C84" s="270"/>
      <c r="D84" s="263"/>
      <c r="E84" s="269"/>
      <c r="F84" s="271"/>
      <c r="G84" s="272"/>
      <c r="H84" s="272"/>
      <c r="I84" s="269"/>
      <c r="J84" s="274"/>
    </row>
    <row r="85" spans="2:10" ht="24" customHeight="1" x14ac:dyDescent="0.2">
      <c r="B85" s="269"/>
      <c r="C85" s="270"/>
      <c r="D85" s="263"/>
      <c r="E85" s="269"/>
      <c r="F85" s="271"/>
      <c r="G85" s="272"/>
      <c r="H85" s="272"/>
      <c r="I85" s="269"/>
      <c r="J85" s="274"/>
    </row>
    <row r="86" spans="2:10" ht="24" customHeight="1" x14ac:dyDescent="0.2">
      <c r="B86" s="269"/>
      <c r="C86" s="270"/>
      <c r="D86" s="263"/>
      <c r="E86" s="269"/>
      <c r="F86" s="271"/>
      <c r="G86" s="272"/>
      <c r="H86" s="272"/>
      <c r="I86" s="269"/>
      <c r="J86" s="274"/>
    </row>
    <row r="87" spans="2:10" ht="24" customHeight="1" x14ac:dyDescent="0.2">
      <c r="B87" s="269"/>
      <c r="C87" s="270"/>
      <c r="D87" s="263"/>
      <c r="E87" s="269"/>
      <c r="F87" s="271"/>
      <c r="G87" s="272"/>
      <c r="H87" s="272"/>
      <c r="I87" s="269"/>
      <c r="J87" s="274"/>
    </row>
    <row r="88" spans="2:10" ht="24" customHeight="1" x14ac:dyDescent="0.2">
      <c r="B88" s="269"/>
      <c r="C88" s="270"/>
      <c r="D88" s="263"/>
      <c r="E88" s="269"/>
      <c r="F88" s="271"/>
      <c r="G88" s="272"/>
      <c r="H88" s="272"/>
      <c r="I88" s="269"/>
      <c r="J88" s="274"/>
    </row>
    <row r="89" spans="2:10" ht="24" customHeight="1" x14ac:dyDescent="0.2">
      <c r="B89" s="269"/>
      <c r="C89" s="270"/>
      <c r="D89" s="263"/>
      <c r="E89" s="269"/>
      <c r="F89" s="271"/>
      <c r="G89" s="272"/>
      <c r="H89" s="272"/>
      <c r="I89" s="269"/>
      <c r="J89" s="274"/>
    </row>
    <row r="90" spans="2:10" ht="24" customHeight="1" x14ac:dyDescent="0.2">
      <c r="B90" s="269"/>
      <c r="C90" s="270"/>
      <c r="D90" s="263"/>
      <c r="E90" s="269"/>
      <c r="F90" s="271"/>
      <c r="G90" s="272"/>
      <c r="H90" s="272"/>
      <c r="I90" s="269"/>
      <c r="J90" s="274"/>
    </row>
    <row r="91" spans="2:10" ht="24" customHeight="1" x14ac:dyDescent="0.2">
      <c r="B91" s="269"/>
      <c r="C91" s="270"/>
      <c r="D91" s="263"/>
      <c r="E91" s="269"/>
      <c r="F91" s="271"/>
      <c r="G91" s="272"/>
      <c r="H91" s="272"/>
      <c r="I91" s="269"/>
      <c r="J91" s="274"/>
    </row>
    <row r="92" spans="2:10" ht="24" customHeight="1" x14ac:dyDescent="0.2">
      <c r="B92" s="269"/>
      <c r="C92" s="270"/>
      <c r="D92" s="263"/>
      <c r="E92" s="269"/>
      <c r="F92" s="271"/>
      <c r="G92" s="272"/>
      <c r="H92" s="272"/>
      <c r="I92" s="269"/>
      <c r="J92" s="274"/>
    </row>
    <row r="93" spans="2:10" ht="24" customHeight="1" x14ac:dyDescent="0.2">
      <c r="B93" s="269"/>
      <c r="C93" s="270"/>
      <c r="D93" s="263"/>
      <c r="E93" s="269"/>
      <c r="F93" s="271"/>
      <c r="G93" s="272"/>
      <c r="H93" s="272"/>
      <c r="I93" s="269"/>
      <c r="J93" s="274"/>
    </row>
    <row r="94" spans="2:10" ht="24" customHeight="1" x14ac:dyDescent="0.2">
      <c r="B94" s="269"/>
      <c r="C94" s="270"/>
      <c r="D94" s="263"/>
      <c r="E94" s="269"/>
      <c r="F94" s="271"/>
      <c r="G94" s="272"/>
      <c r="H94" s="272"/>
      <c r="I94" s="269"/>
      <c r="J94" s="274"/>
    </row>
    <row r="95" spans="2:10" ht="24" customHeight="1" x14ac:dyDescent="0.2">
      <c r="B95" s="269"/>
      <c r="C95" s="270"/>
      <c r="D95" s="263"/>
      <c r="E95" s="269"/>
      <c r="F95" s="271"/>
      <c r="G95" s="272"/>
      <c r="H95" s="272"/>
      <c r="I95" s="269"/>
      <c r="J95" s="274"/>
    </row>
    <row r="96" spans="2:10" ht="24" customHeight="1" x14ac:dyDescent="0.2">
      <c r="B96" s="269"/>
      <c r="C96" s="270"/>
      <c r="D96" s="263"/>
      <c r="E96" s="269"/>
      <c r="F96" s="271"/>
      <c r="G96" s="272"/>
      <c r="H96" s="272"/>
      <c r="I96" s="269"/>
      <c r="J96" s="274"/>
    </row>
    <row r="97" spans="2:10" ht="24" customHeight="1" x14ac:dyDescent="0.2">
      <c r="B97" s="269"/>
      <c r="C97" s="270"/>
      <c r="D97" s="263"/>
      <c r="E97" s="269"/>
      <c r="F97" s="271"/>
      <c r="G97" s="272"/>
      <c r="H97" s="272"/>
      <c r="I97" s="269"/>
      <c r="J97" s="274"/>
    </row>
    <row r="98" spans="2:10" ht="24" customHeight="1" x14ac:dyDescent="0.2">
      <c r="B98" s="269"/>
      <c r="C98" s="270"/>
      <c r="D98" s="263"/>
      <c r="E98" s="269"/>
      <c r="F98" s="271"/>
      <c r="G98" s="272"/>
      <c r="H98" s="272"/>
      <c r="I98" s="269"/>
      <c r="J98" s="274"/>
    </row>
    <row r="99" spans="2:10" ht="24" customHeight="1" x14ac:dyDescent="0.2">
      <c r="B99" s="269"/>
      <c r="C99" s="270"/>
      <c r="D99" s="263"/>
      <c r="E99" s="269"/>
      <c r="F99" s="271"/>
      <c r="G99" s="272"/>
      <c r="H99" s="272"/>
      <c r="I99" s="269"/>
      <c r="J99" s="274"/>
    </row>
    <row r="100" spans="2:10" ht="24" customHeight="1" x14ac:dyDescent="0.2">
      <c r="B100" s="269"/>
      <c r="C100" s="270"/>
      <c r="D100" s="263"/>
      <c r="E100" s="269"/>
      <c r="F100" s="271"/>
      <c r="G100" s="272"/>
      <c r="H100" s="272"/>
      <c r="I100" s="269"/>
      <c r="J100" s="274"/>
    </row>
    <row r="101" spans="2:10" ht="24" customHeight="1" x14ac:dyDescent="0.2">
      <c r="B101" s="269"/>
      <c r="C101" s="270"/>
      <c r="D101" s="263"/>
      <c r="E101" s="269"/>
      <c r="F101" s="271"/>
      <c r="G101" s="272"/>
      <c r="H101" s="272"/>
      <c r="I101" s="269"/>
      <c r="J101" s="274"/>
    </row>
    <row r="102" spans="2:10" ht="24" customHeight="1" x14ac:dyDescent="0.2">
      <c r="B102" s="269"/>
      <c r="C102" s="270"/>
      <c r="D102" s="263"/>
      <c r="E102" s="269"/>
      <c r="F102" s="271"/>
      <c r="G102" s="272"/>
      <c r="H102" s="272"/>
      <c r="I102" s="269"/>
      <c r="J102" s="274"/>
    </row>
    <row r="103" spans="2:10" ht="24" customHeight="1" x14ac:dyDescent="0.2">
      <c r="B103" s="269"/>
      <c r="C103" s="270"/>
      <c r="D103" s="263"/>
      <c r="E103" s="269"/>
      <c r="F103" s="271"/>
      <c r="G103" s="272"/>
      <c r="H103" s="272"/>
      <c r="I103" s="269"/>
      <c r="J103" s="274"/>
    </row>
    <row r="104" spans="2:10" ht="24" customHeight="1" x14ac:dyDescent="0.2">
      <c r="B104" s="269"/>
      <c r="C104" s="270"/>
      <c r="D104" s="263"/>
      <c r="E104" s="269"/>
      <c r="F104" s="271"/>
      <c r="G104" s="272"/>
      <c r="H104" s="272"/>
      <c r="I104" s="269"/>
      <c r="J104" s="274"/>
    </row>
    <row r="105" spans="2:10" ht="24" customHeight="1" x14ac:dyDescent="0.2">
      <c r="B105" s="269"/>
      <c r="C105" s="270"/>
      <c r="D105" s="263"/>
      <c r="E105" s="269"/>
      <c r="F105" s="271"/>
      <c r="G105" s="272"/>
      <c r="H105" s="272"/>
      <c r="I105" s="269"/>
      <c r="J105" s="274"/>
    </row>
    <row r="106" spans="2:10" ht="24" customHeight="1" x14ac:dyDescent="0.2">
      <c r="B106" s="269"/>
      <c r="C106" s="270"/>
      <c r="D106" s="263"/>
      <c r="E106" s="269"/>
      <c r="F106" s="271"/>
      <c r="G106" s="272"/>
      <c r="H106" s="272"/>
      <c r="I106" s="269"/>
      <c r="J106" s="274"/>
    </row>
    <row r="107" spans="2:10" ht="24" customHeight="1" x14ac:dyDescent="0.2">
      <c r="B107" s="269"/>
      <c r="C107" s="270"/>
      <c r="D107" s="263"/>
      <c r="E107" s="269"/>
      <c r="F107" s="271"/>
      <c r="G107" s="272"/>
      <c r="H107" s="272"/>
      <c r="I107" s="269"/>
      <c r="J107" s="274"/>
    </row>
    <row r="108" spans="2:10" ht="24" customHeight="1" x14ac:dyDescent="0.2">
      <c r="B108" s="269"/>
      <c r="C108" s="270"/>
      <c r="D108" s="263"/>
      <c r="E108" s="269"/>
      <c r="F108" s="271"/>
      <c r="G108" s="272"/>
      <c r="H108" s="272"/>
      <c r="I108" s="269"/>
      <c r="J108" s="274"/>
    </row>
    <row r="109" spans="2:10" ht="24" customHeight="1" x14ac:dyDescent="0.2">
      <c r="B109" s="269"/>
      <c r="C109" s="270"/>
      <c r="D109" s="263"/>
      <c r="E109" s="269"/>
      <c r="F109" s="271"/>
      <c r="G109" s="272"/>
      <c r="H109" s="272"/>
      <c r="I109" s="269"/>
      <c r="J109" s="274"/>
    </row>
    <row r="110" spans="2:10" ht="24" customHeight="1" x14ac:dyDescent="0.2">
      <c r="B110" s="269"/>
      <c r="C110" s="270"/>
      <c r="D110" s="263"/>
      <c r="E110" s="269"/>
      <c r="F110" s="271"/>
      <c r="G110" s="272"/>
      <c r="H110" s="272"/>
      <c r="I110" s="269"/>
      <c r="J110" s="274"/>
    </row>
    <row r="111" spans="2:10" ht="24" customHeight="1" x14ac:dyDescent="0.2">
      <c r="B111" s="269"/>
      <c r="C111" s="270"/>
      <c r="D111" s="263"/>
      <c r="E111" s="269"/>
      <c r="F111" s="271"/>
      <c r="G111" s="272"/>
      <c r="H111" s="272"/>
      <c r="I111" s="269"/>
      <c r="J111" s="274"/>
    </row>
    <row r="112" spans="2:10" ht="24" customHeight="1" x14ac:dyDescent="0.2">
      <c r="B112" s="269"/>
      <c r="C112" s="270"/>
      <c r="D112" s="263"/>
      <c r="E112" s="269"/>
      <c r="F112" s="271"/>
      <c r="G112" s="272"/>
      <c r="H112" s="272"/>
      <c r="I112" s="269"/>
      <c r="J112" s="274"/>
    </row>
    <row r="113" spans="2:10" ht="24" customHeight="1" x14ac:dyDescent="0.2">
      <c r="B113" s="269"/>
      <c r="C113" s="270"/>
      <c r="D113" s="263"/>
      <c r="E113" s="269"/>
      <c r="F113" s="271"/>
      <c r="G113" s="272"/>
      <c r="H113" s="272"/>
      <c r="I113" s="269"/>
      <c r="J113" s="274"/>
    </row>
    <row r="114" spans="2:10" ht="24" customHeight="1" x14ac:dyDescent="0.2">
      <c r="B114" s="269"/>
      <c r="C114" s="270"/>
      <c r="D114" s="263"/>
      <c r="E114" s="269"/>
      <c r="F114" s="271"/>
      <c r="G114" s="272"/>
      <c r="H114" s="272"/>
      <c r="I114" s="269"/>
      <c r="J114" s="274"/>
    </row>
    <row r="115" spans="2:10" ht="24" customHeight="1" x14ac:dyDescent="0.2">
      <c r="B115" s="269"/>
      <c r="C115" s="270"/>
      <c r="D115" s="263"/>
      <c r="E115" s="269"/>
      <c r="F115" s="271"/>
      <c r="G115" s="272"/>
      <c r="H115" s="272"/>
      <c r="I115" s="269"/>
      <c r="J115" s="274"/>
    </row>
    <row r="116" spans="2:10" ht="24" customHeight="1" x14ac:dyDescent="0.2">
      <c r="B116" s="269"/>
      <c r="C116" s="270"/>
      <c r="D116" s="263"/>
      <c r="E116" s="269"/>
      <c r="F116" s="271"/>
      <c r="G116" s="272"/>
      <c r="H116" s="272"/>
      <c r="I116" s="269"/>
      <c r="J116" s="274"/>
    </row>
    <row r="117" spans="2:10" ht="24" customHeight="1" x14ac:dyDescent="0.2">
      <c r="B117" s="269"/>
      <c r="C117" s="270"/>
      <c r="D117" s="263"/>
      <c r="E117" s="269"/>
      <c r="F117" s="271"/>
      <c r="G117" s="272"/>
      <c r="H117" s="272"/>
      <c r="I117" s="269"/>
      <c r="J117" s="274"/>
    </row>
    <row r="118" spans="2:10" ht="24" customHeight="1" x14ac:dyDescent="0.2">
      <c r="B118" s="269"/>
      <c r="C118" s="270"/>
      <c r="D118" s="263"/>
      <c r="E118" s="269"/>
      <c r="F118" s="271"/>
      <c r="G118" s="272"/>
      <c r="H118" s="272"/>
      <c r="I118" s="269"/>
      <c r="J118" s="274"/>
    </row>
    <row r="119" spans="2:10" ht="24" customHeight="1" x14ac:dyDescent="0.2">
      <c r="B119" s="269"/>
      <c r="C119" s="270"/>
      <c r="D119" s="263"/>
      <c r="E119" s="269"/>
      <c r="F119" s="271"/>
      <c r="G119" s="272"/>
      <c r="H119" s="272"/>
      <c r="I119" s="269"/>
      <c r="J119" s="274"/>
    </row>
    <row r="120" spans="2:10" ht="24" customHeight="1" x14ac:dyDescent="0.2">
      <c r="B120" s="269"/>
      <c r="C120" s="270"/>
      <c r="D120" s="263"/>
      <c r="E120" s="269"/>
      <c r="F120" s="271"/>
      <c r="G120" s="272"/>
      <c r="H120" s="272"/>
      <c r="I120" s="269"/>
      <c r="J120" s="274"/>
    </row>
    <row r="121" spans="2:10" ht="24" customHeight="1" x14ac:dyDescent="0.2">
      <c r="B121" s="269"/>
      <c r="C121" s="270"/>
      <c r="D121" s="263"/>
      <c r="E121" s="269"/>
      <c r="F121" s="271"/>
      <c r="G121" s="272"/>
      <c r="H121" s="272"/>
      <c r="I121" s="269"/>
      <c r="J121" s="274"/>
    </row>
    <row r="122" spans="2:10" ht="24" customHeight="1" x14ac:dyDescent="0.2">
      <c r="B122" s="269"/>
      <c r="C122" s="270"/>
      <c r="D122" s="263"/>
      <c r="E122" s="269"/>
      <c r="F122" s="271"/>
      <c r="G122" s="272"/>
      <c r="H122" s="272"/>
      <c r="I122" s="269"/>
      <c r="J122" s="274"/>
    </row>
    <row r="123" spans="2:10" ht="24" customHeight="1" x14ac:dyDescent="0.2">
      <c r="B123" s="269"/>
      <c r="C123" s="270"/>
      <c r="D123" s="263"/>
      <c r="E123" s="269"/>
      <c r="F123" s="271"/>
      <c r="G123" s="272"/>
      <c r="H123" s="272"/>
      <c r="I123" s="269"/>
      <c r="J123" s="274"/>
    </row>
    <row r="124" spans="2:10" ht="24" customHeight="1" x14ac:dyDescent="0.2">
      <c r="B124" s="269"/>
      <c r="C124" s="270"/>
      <c r="D124" s="263"/>
      <c r="E124" s="269"/>
      <c r="F124" s="271"/>
      <c r="G124" s="272"/>
      <c r="H124" s="272"/>
      <c r="I124" s="269"/>
      <c r="J124" s="274"/>
    </row>
    <row r="125" spans="2:10" ht="24" customHeight="1" x14ac:dyDescent="0.2">
      <c r="B125" s="269"/>
      <c r="C125" s="270"/>
      <c r="D125" s="263"/>
      <c r="E125" s="269"/>
      <c r="F125" s="271"/>
      <c r="G125" s="272"/>
      <c r="H125" s="272"/>
      <c r="I125" s="269"/>
      <c r="J125" s="274"/>
    </row>
    <row r="126" spans="2:10" ht="24" customHeight="1" x14ac:dyDescent="0.2">
      <c r="B126" s="269"/>
      <c r="C126" s="270"/>
      <c r="D126" s="263"/>
      <c r="E126" s="269"/>
      <c r="F126" s="271"/>
      <c r="G126" s="272"/>
      <c r="H126" s="272"/>
      <c r="I126" s="269"/>
      <c r="J126" s="274"/>
    </row>
    <row r="127" spans="2:10" ht="24" customHeight="1" x14ac:dyDescent="0.2">
      <c r="B127" s="269"/>
      <c r="C127" s="270"/>
      <c r="D127" s="263"/>
      <c r="E127" s="269"/>
      <c r="F127" s="271"/>
      <c r="G127" s="272"/>
      <c r="H127" s="272"/>
      <c r="I127" s="269"/>
      <c r="J127" s="274"/>
    </row>
    <row r="128" spans="2:10" ht="24" customHeight="1" x14ac:dyDescent="0.2">
      <c r="B128" s="269"/>
      <c r="C128" s="270"/>
      <c r="D128" s="263"/>
      <c r="E128" s="269"/>
      <c r="F128" s="271"/>
      <c r="G128" s="272"/>
      <c r="H128" s="272"/>
      <c r="I128" s="269"/>
      <c r="J128" s="274"/>
    </row>
    <row r="129" spans="2:10" ht="24" customHeight="1" x14ac:dyDescent="0.2">
      <c r="B129" s="269"/>
      <c r="C129" s="270"/>
      <c r="D129" s="263"/>
      <c r="E129" s="269"/>
      <c r="F129" s="271"/>
      <c r="G129" s="272"/>
      <c r="H129" s="272"/>
      <c r="I129" s="269"/>
      <c r="J129" s="274"/>
    </row>
    <row r="130" spans="2:10" ht="24" customHeight="1" x14ac:dyDescent="0.2">
      <c r="B130" s="269"/>
      <c r="C130" s="270"/>
      <c r="D130" s="263"/>
      <c r="E130" s="269"/>
      <c r="F130" s="271"/>
      <c r="G130" s="272"/>
      <c r="H130" s="272"/>
      <c r="I130" s="269"/>
      <c r="J130" s="274"/>
    </row>
    <row r="131" spans="2:10" ht="24" customHeight="1" x14ac:dyDescent="0.2">
      <c r="B131" s="269"/>
      <c r="C131" s="270"/>
      <c r="D131" s="263"/>
      <c r="E131" s="269"/>
      <c r="F131" s="271"/>
      <c r="G131" s="272"/>
      <c r="H131" s="272"/>
      <c r="I131" s="269"/>
      <c r="J131" s="274"/>
    </row>
    <row r="132" spans="2:10" ht="24" customHeight="1" x14ac:dyDescent="0.2">
      <c r="B132" s="269"/>
      <c r="C132" s="270"/>
      <c r="D132" s="263"/>
      <c r="E132" s="269"/>
      <c r="F132" s="271"/>
      <c r="G132" s="272"/>
      <c r="H132" s="272"/>
      <c r="I132" s="269"/>
      <c r="J132" s="274"/>
    </row>
    <row r="133" spans="2:10" ht="24" customHeight="1" x14ac:dyDescent="0.2">
      <c r="B133" s="269"/>
      <c r="C133" s="270"/>
      <c r="D133" s="263"/>
      <c r="E133" s="269"/>
      <c r="F133" s="271"/>
      <c r="G133" s="272"/>
      <c r="H133" s="272"/>
      <c r="I133" s="269"/>
      <c r="J133" s="274"/>
    </row>
    <row r="134" spans="2:10" ht="24" customHeight="1" x14ac:dyDescent="0.2">
      <c r="B134" s="269"/>
      <c r="C134" s="270"/>
      <c r="D134" s="263"/>
      <c r="E134" s="269"/>
      <c r="F134" s="271"/>
      <c r="G134" s="272"/>
      <c r="H134" s="272"/>
      <c r="I134" s="269"/>
      <c r="J134" s="274"/>
    </row>
    <row r="135" spans="2:10" ht="24" customHeight="1" x14ac:dyDescent="0.2">
      <c r="B135" s="269"/>
      <c r="C135" s="270"/>
      <c r="D135" s="263"/>
      <c r="E135" s="269"/>
      <c r="F135" s="271"/>
      <c r="G135" s="272"/>
      <c r="H135" s="272"/>
      <c r="I135" s="269"/>
      <c r="J135" s="274"/>
    </row>
    <row r="136" spans="2:10" ht="24" customHeight="1" x14ac:dyDescent="0.2">
      <c r="B136" s="269"/>
      <c r="C136" s="270"/>
      <c r="D136" s="263"/>
      <c r="E136" s="269"/>
      <c r="F136" s="271"/>
      <c r="G136" s="272"/>
      <c r="H136" s="272"/>
      <c r="I136" s="269"/>
      <c r="J136" s="274"/>
    </row>
    <row r="137" spans="2:10" ht="24" customHeight="1" x14ac:dyDescent="0.2">
      <c r="B137" s="269"/>
      <c r="C137" s="270"/>
      <c r="D137" s="263"/>
      <c r="E137" s="269"/>
      <c r="F137" s="271"/>
      <c r="G137" s="272"/>
      <c r="H137" s="272"/>
      <c r="I137" s="269"/>
      <c r="J137" s="274"/>
    </row>
    <row r="138" spans="2:10" ht="24" customHeight="1" x14ac:dyDescent="0.2">
      <c r="B138" s="269"/>
      <c r="C138" s="270"/>
      <c r="D138" s="263"/>
      <c r="E138" s="269"/>
      <c r="F138" s="271"/>
      <c r="G138" s="272"/>
      <c r="H138" s="272"/>
      <c r="I138" s="269"/>
      <c r="J138" s="274"/>
    </row>
    <row r="139" spans="2:10" ht="24" customHeight="1" x14ac:dyDescent="0.2">
      <c r="B139" s="269"/>
      <c r="C139" s="270"/>
      <c r="D139" s="263"/>
      <c r="E139" s="269"/>
      <c r="F139" s="271"/>
      <c r="G139" s="272"/>
      <c r="H139" s="272"/>
      <c r="I139" s="269"/>
      <c r="J139" s="274"/>
    </row>
    <row r="140" spans="2:10" ht="24" customHeight="1" x14ac:dyDescent="0.2">
      <c r="B140" s="269"/>
      <c r="C140" s="270"/>
      <c r="D140" s="263"/>
      <c r="E140" s="269"/>
      <c r="F140" s="271"/>
      <c r="G140" s="272"/>
      <c r="H140" s="272"/>
      <c r="I140" s="269"/>
      <c r="J140" s="274"/>
    </row>
    <row r="141" spans="2:10" ht="24" customHeight="1" x14ac:dyDescent="0.2">
      <c r="B141" s="269"/>
      <c r="C141" s="270"/>
      <c r="D141" s="263"/>
      <c r="E141" s="269"/>
      <c r="F141" s="271"/>
      <c r="G141" s="272"/>
      <c r="H141" s="272"/>
      <c r="I141" s="269"/>
      <c r="J141" s="274"/>
    </row>
    <row r="142" spans="2:10" ht="24" customHeight="1" x14ac:dyDescent="0.2">
      <c r="B142" s="269"/>
      <c r="C142" s="270"/>
      <c r="D142" s="263"/>
      <c r="E142" s="269"/>
      <c r="F142" s="271"/>
      <c r="G142" s="272"/>
      <c r="H142" s="272"/>
      <c r="I142" s="269"/>
      <c r="J142" s="274"/>
    </row>
    <row r="143" spans="2:10" ht="24" customHeight="1" x14ac:dyDescent="0.2">
      <c r="B143" s="269"/>
      <c r="C143" s="270"/>
      <c r="D143" s="263"/>
      <c r="E143" s="269"/>
      <c r="F143" s="271"/>
      <c r="G143" s="272"/>
      <c r="H143" s="272"/>
      <c r="I143" s="269"/>
      <c r="J143" s="274"/>
    </row>
    <row r="144" spans="2:10" ht="24" customHeight="1" x14ac:dyDescent="0.2">
      <c r="B144" s="269"/>
      <c r="C144" s="270"/>
      <c r="D144" s="263"/>
      <c r="E144" s="269"/>
      <c r="F144" s="271"/>
      <c r="G144" s="272"/>
      <c r="H144" s="272"/>
      <c r="I144" s="269"/>
      <c r="J144" s="274"/>
    </row>
    <row r="145" spans="2:10" ht="24" customHeight="1" x14ac:dyDescent="0.2">
      <c r="B145" s="269"/>
      <c r="C145" s="270"/>
      <c r="D145" s="263"/>
      <c r="E145" s="269"/>
      <c r="F145" s="271"/>
      <c r="G145" s="272"/>
      <c r="H145" s="272"/>
      <c r="I145" s="269"/>
      <c r="J145" s="274"/>
    </row>
    <row r="146" spans="2:10" ht="24" customHeight="1" x14ac:dyDescent="0.2">
      <c r="B146" s="269"/>
      <c r="C146" s="270"/>
      <c r="D146" s="263"/>
      <c r="E146" s="269"/>
      <c r="F146" s="271"/>
      <c r="G146" s="272"/>
      <c r="H146" s="272"/>
      <c r="I146" s="269"/>
      <c r="J146" s="274"/>
    </row>
    <row r="147" spans="2:10" ht="24" customHeight="1" x14ac:dyDescent="0.2">
      <c r="B147" s="269"/>
      <c r="C147" s="270"/>
      <c r="D147" s="263"/>
      <c r="E147" s="269"/>
      <c r="F147" s="271"/>
      <c r="G147" s="272"/>
      <c r="H147" s="272"/>
      <c r="I147" s="269"/>
      <c r="J147" s="274"/>
    </row>
    <row r="148" spans="2:10" ht="24" customHeight="1" x14ac:dyDescent="0.2">
      <c r="B148" s="269"/>
      <c r="C148" s="270"/>
      <c r="D148" s="263"/>
      <c r="E148" s="269"/>
      <c r="F148" s="271"/>
      <c r="G148" s="272"/>
      <c r="H148" s="272"/>
      <c r="I148" s="269"/>
      <c r="J148" s="274"/>
    </row>
    <row r="149" spans="2:10" ht="24" customHeight="1" x14ac:dyDescent="0.2">
      <c r="B149" s="269"/>
      <c r="C149" s="270"/>
      <c r="D149" s="263"/>
      <c r="E149" s="269"/>
      <c r="F149" s="271"/>
      <c r="G149" s="272"/>
      <c r="H149" s="272"/>
      <c r="I149" s="269"/>
      <c r="J149" s="274"/>
    </row>
    <row r="150" spans="2:10" ht="24" customHeight="1" x14ac:dyDescent="0.2">
      <c r="B150" s="269"/>
      <c r="C150" s="270"/>
      <c r="D150" s="263"/>
      <c r="E150" s="269"/>
      <c r="F150" s="271"/>
      <c r="G150" s="272"/>
      <c r="H150" s="272"/>
      <c r="I150" s="269"/>
      <c r="J150" s="274"/>
    </row>
    <row r="151" spans="2:10" ht="24" customHeight="1" x14ac:dyDescent="0.2">
      <c r="B151" s="269"/>
      <c r="C151" s="270"/>
      <c r="D151" s="263"/>
      <c r="E151" s="269"/>
      <c r="F151" s="271"/>
      <c r="G151" s="272"/>
      <c r="H151" s="272"/>
      <c r="I151" s="269"/>
      <c r="J151" s="274"/>
    </row>
    <row r="152" spans="2:10" ht="24" customHeight="1" x14ac:dyDescent="0.2">
      <c r="B152" s="269"/>
      <c r="C152" s="270"/>
      <c r="D152" s="263"/>
      <c r="E152" s="269"/>
      <c r="F152" s="271"/>
      <c r="G152" s="272"/>
      <c r="H152" s="272"/>
      <c r="I152" s="269"/>
      <c r="J152" s="274"/>
    </row>
    <row r="153" spans="2:10" ht="24" customHeight="1" x14ac:dyDescent="0.2">
      <c r="B153" s="269"/>
      <c r="C153" s="270"/>
      <c r="D153" s="263"/>
      <c r="E153" s="269"/>
      <c r="F153" s="271"/>
      <c r="G153" s="272"/>
      <c r="H153" s="272"/>
      <c r="I153" s="269"/>
      <c r="J153" s="274"/>
    </row>
    <row r="154" spans="2:10" ht="24" customHeight="1" x14ac:dyDescent="0.2">
      <c r="B154" s="269"/>
      <c r="C154" s="270"/>
      <c r="D154" s="263"/>
      <c r="E154" s="269"/>
      <c r="F154" s="271"/>
      <c r="G154" s="272"/>
      <c r="H154" s="272"/>
      <c r="I154" s="269"/>
      <c r="J154" s="274"/>
    </row>
    <row r="155" spans="2:10" ht="24" customHeight="1" x14ac:dyDescent="0.2">
      <c r="B155" s="269"/>
      <c r="C155" s="270"/>
      <c r="D155" s="263"/>
      <c r="E155" s="269"/>
      <c r="F155" s="271"/>
      <c r="G155" s="272"/>
      <c r="H155" s="272"/>
      <c r="I155" s="269"/>
      <c r="J155" s="274"/>
    </row>
    <row r="156" spans="2:10" ht="24" customHeight="1" x14ac:dyDescent="0.2">
      <c r="B156" s="269"/>
      <c r="C156" s="270"/>
      <c r="D156" s="263"/>
      <c r="E156" s="269"/>
      <c r="F156" s="271"/>
      <c r="G156" s="272"/>
      <c r="H156" s="272"/>
      <c r="I156" s="269"/>
      <c r="J156" s="274"/>
    </row>
    <row r="157" spans="2:10" ht="24" customHeight="1" x14ac:dyDescent="0.2">
      <c r="B157" s="269"/>
      <c r="C157" s="270"/>
      <c r="D157" s="263"/>
      <c r="E157" s="269"/>
      <c r="F157" s="271"/>
      <c r="G157" s="272"/>
      <c r="H157" s="272"/>
      <c r="I157" s="269"/>
      <c r="J157" s="274"/>
    </row>
    <row r="158" spans="2:10" ht="24" customHeight="1" x14ac:dyDescent="0.2">
      <c r="B158" s="269"/>
      <c r="C158" s="270"/>
      <c r="D158" s="263"/>
      <c r="E158" s="269"/>
      <c r="F158" s="271"/>
      <c r="G158" s="272"/>
      <c r="H158" s="272"/>
      <c r="I158" s="269"/>
      <c r="J158" s="274"/>
    </row>
    <row r="159" spans="2:10" ht="24" customHeight="1" x14ac:dyDescent="0.2">
      <c r="B159" s="269"/>
      <c r="C159" s="270"/>
      <c r="D159" s="263"/>
      <c r="E159" s="269"/>
      <c r="F159" s="271"/>
      <c r="G159" s="272"/>
      <c r="H159" s="272"/>
      <c r="I159" s="269"/>
      <c r="J159" s="274"/>
    </row>
    <row r="160" spans="2:10" ht="24" customHeight="1" x14ac:dyDescent="0.2">
      <c r="B160" s="269"/>
      <c r="C160" s="270"/>
      <c r="D160" s="263"/>
      <c r="E160" s="269"/>
      <c r="F160" s="271"/>
      <c r="G160" s="272"/>
      <c r="H160" s="272"/>
      <c r="I160" s="269"/>
      <c r="J160" s="274"/>
    </row>
    <row r="161" spans="2:10" ht="24" customHeight="1" x14ac:dyDescent="0.2">
      <c r="B161" s="269"/>
      <c r="C161" s="270"/>
      <c r="D161" s="263"/>
      <c r="E161" s="269"/>
      <c r="F161" s="271"/>
      <c r="G161" s="272"/>
      <c r="H161" s="272"/>
      <c r="I161" s="269"/>
      <c r="J161" s="274"/>
    </row>
    <row r="162" spans="2:10" ht="24" customHeight="1" x14ac:dyDescent="0.2">
      <c r="B162" s="269"/>
      <c r="C162" s="270"/>
      <c r="D162" s="263"/>
      <c r="E162" s="269"/>
      <c r="F162" s="271"/>
      <c r="G162" s="272"/>
      <c r="H162" s="272"/>
      <c r="I162" s="269"/>
      <c r="J162" s="274"/>
    </row>
    <row r="163" spans="2:10" ht="24" customHeight="1" x14ac:dyDescent="0.2">
      <c r="B163" s="269"/>
      <c r="C163" s="270"/>
      <c r="D163" s="263"/>
      <c r="E163" s="269"/>
      <c r="F163" s="271"/>
      <c r="G163" s="272"/>
      <c r="H163" s="272"/>
      <c r="I163" s="269"/>
      <c r="J163" s="274"/>
    </row>
    <row r="164" spans="2:10" ht="24" customHeight="1" x14ac:dyDescent="0.2">
      <c r="B164" s="269"/>
      <c r="C164" s="270"/>
      <c r="D164" s="263"/>
      <c r="E164" s="269"/>
      <c r="F164" s="271"/>
      <c r="G164" s="272"/>
      <c r="H164" s="272"/>
      <c r="I164" s="269"/>
      <c r="J164" s="274"/>
    </row>
    <row r="165" spans="2:10" ht="24" customHeight="1" x14ac:dyDescent="0.2">
      <c r="B165" s="269"/>
      <c r="C165" s="270"/>
      <c r="D165" s="263"/>
      <c r="E165" s="269"/>
      <c r="F165" s="271"/>
      <c r="G165" s="272"/>
      <c r="H165" s="272"/>
      <c r="I165" s="269"/>
      <c r="J165" s="274"/>
    </row>
    <row r="166" spans="2:10" ht="24" customHeight="1" x14ac:dyDescent="0.2">
      <c r="B166" s="269"/>
      <c r="C166" s="270"/>
      <c r="D166" s="263"/>
      <c r="E166" s="269"/>
      <c r="F166" s="271"/>
      <c r="G166" s="272"/>
      <c r="H166" s="272"/>
      <c r="I166" s="269"/>
      <c r="J166" s="274"/>
    </row>
    <row r="167" spans="2:10" ht="24" customHeight="1" x14ac:dyDescent="0.2">
      <c r="B167" s="269"/>
      <c r="C167" s="270"/>
      <c r="D167" s="263"/>
      <c r="E167" s="269"/>
      <c r="F167" s="271"/>
      <c r="G167" s="272"/>
      <c r="H167" s="272"/>
      <c r="I167" s="269"/>
      <c r="J167" s="274"/>
    </row>
    <row r="168" spans="2:10" ht="24" customHeight="1" x14ac:dyDescent="0.2">
      <c r="B168" s="269"/>
      <c r="C168" s="270"/>
      <c r="D168" s="263"/>
      <c r="E168" s="269"/>
      <c r="F168" s="271"/>
      <c r="G168" s="272"/>
      <c r="H168" s="272"/>
      <c r="I168" s="269"/>
      <c r="J168" s="274"/>
    </row>
    <row r="169" spans="2:10" ht="24" customHeight="1" x14ac:dyDescent="0.2">
      <c r="B169" s="269"/>
      <c r="C169" s="270"/>
      <c r="D169" s="263"/>
      <c r="E169" s="269"/>
      <c r="F169" s="271"/>
      <c r="G169" s="272"/>
      <c r="H169" s="272"/>
      <c r="I169" s="269"/>
      <c r="J169" s="274"/>
    </row>
    <row r="170" spans="2:10" ht="24" customHeight="1" x14ac:dyDescent="0.2">
      <c r="B170" s="269"/>
      <c r="C170" s="270"/>
      <c r="D170" s="263"/>
      <c r="E170" s="269"/>
      <c r="F170" s="271"/>
      <c r="G170" s="272"/>
      <c r="H170" s="272"/>
      <c r="I170" s="269"/>
      <c r="J170" s="274"/>
    </row>
    <row r="171" spans="2:10" ht="24" customHeight="1" x14ac:dyDescent="0.2">
      <c r="B171" s="269"/>
      <c r="C171" s="270"/>
      <c r="D171" s="263"/>
      <c r="E171" s="269"/>
      <c r="F171" s="271"/>
      <c r="G171" s="272"/>
      <c r="H171" s="272"/>
      <c r="I171" s="269"/>
      <c r="J171" s="274"/>
    </row>
    <row r="172" spans="2:10" ht="24" customHeight="1" x14ac:dyDescent="0.2">
      <c r="B172" s="269"/>
      <c r="C172" s="270"/>
      <c r="D172" s="263"/>
      <c r="E172" s="269"/>
      <c r="F172" s="271"/>
      <c r="G172" s="272"/>
      <c r="H172" s="272"/>
      <c r="I172" s="269"/>
      <c r="J172" s="274"/>
    </row>
    <row r="173" spans="2:10" ht="24" customHeight="1" x14ac:dyDescent="0.2">
      <c r="B173" s="269"/>
      <c r="C173" s="270"/>
      <c r="D173" s="263"/>
      <c r="E173" s="269"/>
      <c r="F173" s="271"/>
      <c r="G173" s="272"/>
      <c r="H173" s="272"/>
      <c r="I173" s="269"/>
      <c r="J173" s="274"/>
    </row>
    <row r="174" spans="2:10" ht="24" customHeight="1" x14ac:dyDescent="0.2">
      <c r="B174" s="269"/>
      <c r="C174" s="270"/>
      <c r="D174" s="263"/>
      <c r="E174" s="269"/>
      <c r="F174" s="271"/>
      <c r="G174" s="272"/>
      <c r="H174" s="272"/>
      <c r="I174" s="269"/>
      <c r="J174" s="274"/>
    </row>
    <row r="175" spans="2:10" ht="24" customHeight="1" x14ac:dyDescent="0.2">
      <c r="B175" s="269"/>
      <c r="C175" s="270"/>
      <c r="D175" s="263"/>
      <c r="E175" s="269"/>
      <c r="F175" s="271"/>
      <c r="G175" s="272"/>
      <c r="H175" s="272"/>
      <c r="I175" s="269"/>
      <c r="J175" s="274"/>
    </row>
    <row r="176" spans="2:10" ht="24" customHeight="1" x14ac:dyDescent="0.2">
      <c r="B176" s="269"/>
      <c r="C176" s="270"/>
      <c r="D176" s="263"/>
      <c r="E176" s="269"/>
      <c r="F176" s="271"/>
      <c r="G176" s="272"/>
      <c r="H176" s="272"/>
      <c r="I176" s="269"/>
      <c r="J176" s="274"/>
    </row>
    <row r="177" spans="2:10" ht="24" customHeight="1" x14ac:dyDescent="0.2">
      <c r="B177" s="269"/>
      <c r="C177" s="270"/>
      <c r="D177" s="263"/>
      <c r="E177" s="269"/>
      <c r="F177" s="271"/>
      <c r="G177" s="272"/>
      <c r="H177" s="272"/>
      <c r="I177" s="269"/>
      <c r="J177" s="274"/>
    </row>
    <row r="178" spans="2:10" ht="24" customHeight="1" x14ac:dyDescent="0.2">
      <c r="B178" s="269"/>
      <c r="C178" s="270"/>
      <c r="D178" s="263"/>
      <c r="E178" s="269"/>
      <c r="F178" s="271"/>
      <c r="G178" s="272"/>
      <c r="H178" s="272"/>
      <c r="I178" s="269"/>
      <c r="J178" s="274"/>
    </row>
    <row r="179" spans="2:10" ht="24" customHeight="1" x14ac:dyDescent="0.2">
      <c r="B179" s="269"/>
      <c r="C179" s="270"/>
      <c r="D179" s="263"/>
      <c r="E179" s="269"/>
      <c r="F179" s="271"/>
      <c r="G179" s="272"/>
      <c r="H179" s="272"/>
      <c r="I179" s="269"/>
      <c r="J179" s="274"/>
    </row>
    <row r="180" spans="2:10" ht="24" customHeight="1" x14ac:dyDescent="0.2">
      <c r="B180" s="269"/>
      <c r="C180" s="270"/>
      <c r="D180" s="263"/>
      <c r="E180" s="269"/>
      <c r="F180" s="271"/>
      <c r="G180" s="272"/>
      <c r="H180" s="272"/>
      <c r="I180" s="269"/>
      <c r="J180" s="274"/>
    </row>
    <row r="181" spans="2:10" ht="24" customHeight="1" x14ac:dyDescent="0.2">
      <c r="B181" s="269"/>
      <c r="C181" s="270"/>
      <c r="D181" s="263"/>
      <c r="E181" s="269"/>
      <c r="F181" s="271"/>
      <c r="G181" s="272"/>
      <c r="H181" s="272"/>
      <c r="I181" s="269"/>
      <c r="J181" s="274"/>
    </row>
    <row r="182" spans="2:10" ht="24" customHeight="1" x14ac:dyDescent="0.2">
      <c r="B182" s="269"/>
      <c r="C182" s="270"/>
      <c r="D182" s="263"/>
      <c r="E182" s="269"/>
      <c r="F182" s="271"/>
      <c r="G182" s="272"/>
      <c r="H182" s="272"/>
      <c r="I182" s="269"/>
      <c r="J182" s="274"/>
    </row>
    <row r="183" spans="2:10" ht="24" customHeight="1" x14ac:dyDescent="0.2">
      <c r="B183" s="269"/>
      <c r="C183" s="270"/>
      <c r="D183" s="263"/>
      <c r="E183" s="269"/>
      <c r="F183" s="271"/>
      <c r="G183" s="272"/>
      <c r="H183" s="272"/>
      <c r="I183" s="269"/>
      <c r="J183" s="274"/>
    </row>
    <row r="184" spans="2:10" ht="24" customHeight="1" x14ac:dyDescent="0.2">
      <c r="B184" s="269"/>
      <c r="C184" s="270"/>
      <c r="D184" s="263"/>
      <c r="E184" s="269"/>
      <c r="F184" s="271"/>
      <c r="G184" s="272"/>
      <c r="H184" s="272"/>
      <c r="I184" s="269"/>
      <c r="J184" s="274"/>
    </row>
    <row r="185" spans="2:10" ht="24" customHeight="1" x14ac:dyDescent="0.2">
      <c r="B185" s="269"/>
      <c r="C185" s="270"/>
      <c r="D185" s="263"/>
      <c r="E185" s="269"/>
      <c r="F185" s="271"/>
      <c r="G185" s="272"/>
      <c r="H185" s="272"/>
      <c r="I185" s="269"/>
      <c r="J185" s="274"/>
    </row>
    <row r="186" spans="2:10" ht="24" customHeight="1" x14ac:dyDescent="0.2">
      <c r="B186" s="269"/>
      <c r="C186" s="270"/>
      <c r="D186" s="263"/>
      <c r="E186" s="269"/>
      <c r="F186" s="271"/>
      <c r="G186" s="272"/>
      <c r="H186" s="272"/>
      <c r="I186" s="269"/>
      <c r="J186" s="274"/>
    </row>
    <row r="187" spans="2:10" ht="24" customHeight="1" x14ac:dyDescent="0.2">
      <c r="B187" s="269"/>
      <c r="C187" s="270"/>
      <c r="D187" s="263"/>
      <c r="E187" s="269"/>
      <c r="F187" s="271"/>
      <c r="G187" s="272"/>
      <c r="H187" s="272"/>
      <c r="I187" s="269"/>
      <c r="J187" s="274"/>
    </row>
    <row r="188" spans="2:10" ht="24" customHeight="1" x14ac:dyDescent="0.2">
      <c r="B188" s="269"/>
      <c r="C188" s="270"/>
      <c r="D188" s="263"/>
      <c r="E188" s="269"/>
      <c r="F188" s="271"/>
      <c r="G188" s="272"/>
      <c r="H188" s="272"/>
      <c r="I188" s="269"/>
      <c r="J188" s="274"/>
    </row>
    <row r="189" spans="2:10" ht="24" customHeight="1" x14ac:dyDescent="0.2">
      <c r="B189" s="269"/>
      <c r="C189" s="270"/>
      <c r="D189" s="263"/>
      <c r="E189" s="269"/>
      <c r="F189" s="271"/>
      <c r="G189" s="272"/>
      <c r="H189" s="272"/>
      <c r="I189" s="269"/>
      <c r="J189" s="274"/>
    </row>
    <row r="190" spans="2:10" ht="24" customHeight="1" x14ac:dyDescent="0.2">
      <c r="B190" s="269"/>
      <c r="C190" s="270"/>
      <c r="D190" s="263"/>
      <c r="E190" s="269"/>
      <c r="F190" s="271"/>
      <c r="G190" s="272"/>
      <c r="H190" s="272"/>
      <c r="I190" s="269"/>
      <c r="J190" s="274"/>
    </row>
    <row r="191" spans="2:10" ht="24" customHeight="1" x14ac:dyDescent="0.2">
      <c r="B191" s="269"/>
      <c r="C191" s="270"/>
      <c r="D191" s="263"/>
      <c r="E191" s="269"/>
      <c r="F191" s="271"/>
      <c r="G191" s="272"/>
      <c r="H191" s="272"/>
      <c r="I191" s="269"/>
      <c r="J191" s="274"/>
    </row>
    <row r="192" spans="2:10" ht="24" customHeight="1" x14ac:dyDescent="0.2">
      <c r="B192" s="269"/>
      <c r="C192" s="270"/>
      <c r="D192" s="263"/>
      <c r="E192" s="269"/>
      <c r="F192" s="271"/>
      <c r="G192" s="272"/>
      <c r="H192" s="272"/>
      <c r="I192" s="269"/>
      <c r="J192" s="274"/>
    </row>
    <row r="193" spans="2:10" ht="24" customHeight="1" x14ac:dyDescent="0.2">
      <c r="B193" s="269"/>
      <c r="C193" s="270"/>
      <c r="D193" s="263"/>
      <c r="E193" s="269"/>
      <c r="F193" s="271"/>
      <c r="G193" s="272"/>
      <c r="H193" s="272"/>
      <c r="I193" s="269"/>
      <c r="J193" s="274"/>
    </row>
    <row r="194" spans="2:10" ht="24" customHeight="1" x14ac:dyDescent="0.2">
      <c r="B194" s="269"/>
      <c r="C194" s="270"/>
      <c r="D194" s="263"/>
      <c r="E194" s="269"/>
      <c r="F194" s="271"/>
      <c r="G194" s="272"/>
      <c r="H194" s="272"/>
      <c r="I194" s="269"/>
      <c r="J194" s="274"/>
    </row>
    <row r="195" spans="2:10" ht="24" customHeight="1" x14ac:dyDescent="0.2">
      <c r="B195" s="269"/>
      <c r="C195" s="270"/>
      <c r="D195" s="263"/>
      <c r="E195" s="269"/>
      <c r="F195" s="271"/>
      <c r="G195" s="272"/>
      <c r="H195" s="272"/>
      <c r="I195" s="269"/>
      <c r="J195" s="274"/>
    </row>
    <row r="196" spans="2:10" ht="24" customHeight="1" x14ac:dyDescent="0.2">
      <c r="B196" s="269"/>
      <c r="C196" s="270"/>
      <c r="D196" s="263"/>
      <c r="E196" s="269"/>
      <c r="F196" s="271"/>
      <c r="G196" s="272"/>
      <c r="H196" s="272"/>
      <c r="I196" s="269"/>
      <c r="J196" s="274"/>
    </row>
    <row r="197" spans="2:10" ht="24" customHeight="1" x14ac:dyDescent="0.2">
      <c r="B197" s="269"/>
      <c r="C197" s="270"/>
      <c r="D197" s="263"/>
      <c r="E197" s="269"/>
      <c r="F197" s="271"/>
      <c r="G197" s="272"/>
      <c r="H197" s="272"/>
      <c r="I197" s="269"/>
      <c r="J197" s="274"/>
    </row>
    <row r="198" spans="2:10" ht="24" customHeight="1" x14ac:dyDescent="0.2">
      <c r="B198" s="269"/>
      <c r="C198" s="270"/>
      <c r="D198" s="263"/>
      <c r="E198" s="269"/>
      <c r="F198" s="271"/>
      <c r="G198" s="272"/>
      <c r="H198" s="272"/>
      <c r="I198" s="269"/>
      <c r="J198" s="274"/>
    </row>
    <row r="199" spans="2:10" ht="24" customHeight="1" x14ac:dyDescent="0.2">
      <c r="B199" s="269"/>
      <c r="C199" s="270"/>
      <c r="D199" s="263"/>
      <c r="E199" s="269"/>
      <c r="F199" s="271"/>
      <c r="G199" s="272"/>
      <c r="H199" s="272"/>
      <c r="I199" s="269"/>
      <c r="J199" s="274"/>
    </row>
    <row r="200" spans="2:10" ht="24" customHeight="1" x14ac:dyDescent="0.2">
      <c r="B200" s="269"/>
      <c r="C200" s="270"/>
      <c r="D200" s="263"/>
      <c r="E200" s="269"/>
      <c r="F200" s="271"/>
      <c r="G200" s="272"/>
      <c r="H200" s="272"/>
      <c r="I200" s="269"/>
      <c r="J200" s="274"/>
    </row>
    <row r="201" spans="2:10" ht="24" customHeight="1" x14ac:dyDescent="0.2">
      <c r="B201" s="269"/>
      <c r="C201" s="270"/>
      <c r="D201" s="263"/>
      <c r="E201" s="269"/>
      <c r="F201" s="271"/>
      <c r="G201" s="272"/>
      <c r="H201" s="272"/>
      <c r="I201" s="269"/>
      <c r="J201" s="274"/>
    </row>
    <row r="202" spans="2:10" ht="24" customHeight="1" x14ac:dyDescent="0.2">
      <c r="B202" s="269"/>
      <c r="C202" s="270"/>
      <c r="D202" s="263"/>
      <c r="E202" s="269"/>
      <c r="F202" s="271"/>
      <c r="G202" s="272"/>
      <c r="H202" s="272"/>
      <c r="I202" s="269"/>
      <c r="J202" s="274"/>
    </row>
    <row r="203" spans="2:10" ht="24" customHeight="1" x14ac:dyDescent="0.2">
      <c r="B203" s="269"/>
      <c r="C203" s="270"/>
      <c r="D203" s="263"/>
      <c r="E203" s="269"/>
      <c r="F203" s="271"/>
      <c r="G203" s="272"/>
      <c r="H203" s="272"/>
      <c r="I203" s="269"/>
      <c r="J203" s="274"/>
    </row>
    <row r="204" spans="2:10" ht="24" customHeight="1" x14ac:dyDescent="0.2">
      <c r="B204" s="269"/>
      <c r="C204" s="270"/>
      <c r="D204" s="263"/>
      <c r="E204" s="269"/>
      <c r="F204" s="271"/>
      <c r="G204" s="272"/>
      <c r="H204" s="272"/>
      <c r="I204" s="269"/>
      <c r="J204" s="274"/>
    </row>
    <row r="205" spans="2:10" ht="24" customHeight="1" x14ac:dyDescent="0.2">
      <c r="B205" s="269"/>
      <c r="C205" s="270"/>
      <c r="D205" s="263"/>
      <c r="E205" s="269"/>
      <c r="F205" s="271"/>
      <c r="G205" s="272"/>
      <c r="H205" s="272"/>
      <c r="I205" s="269"/>
      <c r="J205" s="274"/>
    </row>
    <row r="206" spans="2:10" ht="24" customHeight="1" x14ac:dyDescent="0.2">
      <c r="B206" s="269"/>
      <c r="C206" s="270"/>
      <c r="D206" s="263"/>
      <c r="E206" s="269"/>
      <c r="F206" s="271"/>
      <c r="G206" s="272"/>
      <c r="H206" s="272"/>
      <c r="I206" s="269"/>
      <c r="J206" s="274"/>
    </row>
    <row r="207" spans="2:10" ht="24" customHeight="1" x14ac:dyDescent="0.2">
      <c r="B207" s="269"/>
      <c r="C207" s="270"/>
      <c r="D207" s="263"/>
      <c r="E207" s="269"/>
      <c r="F207" s="271"/>
      <c r="G207" s="272"/>
      <c r="H207" s="272"/>
      <c r="I207" s="269"/>
      <c r="J207" s="274"/>
    </row>
    <row r="208" spans="2:10" ht="24" customHeight="1" x14ac:dyDescent="0.2">
      <c r="B208" s="269"/>
      <c r="C208" s="270"/>
      <c r="D208" s="263"/>
      <c r="E208" s="269"/>
      <c r="F208" s="271"/>
      <c r="G208" s="272"/>
      <c r="H208" s="272"/>
      <c r="I208" s="269"/>
      <c r="J208" s="274"/>
    </row>
    <row r="209" spans="2:10" ht="24" customHeight="1" x14ac:dyDescent="0.2">
      <c r="B209" s="269"/>
      <c r="C209" s="270"/>
      <c r="D209" s="263"/>
      <c r="E209" s="269"/>
      <c r="F209" s="271"/>
      <c r="G209" s="272"/>
      <c r="H209" s="272"/>
      <c r="I209" s="269"/>
      <c r="J209" s="274"/>
    </row>
    <row r="210" spans="2:10" ht="24" customHeight="1" x14ac:dyDescent="0.2">
      <c r="B210" s="269"/>
      <c r="C210" s="270"/>
      <c r="D210" s="263"/>
      <c r="E210" s="269"/>
      <c r="F210" s="271"/>
      <c r="G210" s="272"/>
      <c r="H210" s="272"/>
      <c r="I210" s="269"/>
      <c r="J210" s="274"/>
    </row>
    <row r="211" spans="2:10" ht="24" customHeight="1" x14ac:dyDescent="0.2">
      <c r="B211" s="269"/>
      <c r="C211" s="270"/>
      <c r="D211" s="263"/>
      <c r="E211" s="269"/>
      <c r="F211" s="271"/>
      <c r="G211" s="272"/>
      <c r="H211" s="272"/>
      <c r="I211" s="269"/>
      <c r="J211" s="274"/>
    </row>
    <row r="212" spans="2:10" ht="24" customHeight="1" x14ac:dyDescent="0.2">
      <c r="B212" s="269"/>
      <c r="C212" s="270"/>
      <c r="D212" s="263"/>
      <c r="E212" s="269"/>
      <c r="F212" s="271"/>
      <c r="G212" s="272"/>
      <c r="H212" s="272"/>
      <c r="I212" s="269"/>
      <c r="J212" s="274"/>
    </row>
    <row r="213" spans="2:10" ht="24" customHeight="1" x14ac:dyDescent="0.2">
      <c r="B213" s="269"/>
      <c r="C213" s="270"/>
      <c r="D213" s="263"/>
      <c r="E213" s="269"/>
      <c r="F213" s="271"/>
      <c r="G213" s="272"/>
      <c r="H213" s="272"/>
      <c r="I213" s="269"/>
      <c r="J213" s="274"/>
    </row>
    <row r="214" spans="2:10" ht="24" customHeight="1" x14ac:dyDescent="0.2">
      <c r="B214" s="269"/>
      <c r="C214" s="270"/>
      <c r="D214" s="263"/>
      <c r="E214" s="269"/>
      <c r="F214" s="271"/>
      <c r="G214" s="272"/>
      <c r="H214" s="272"/>
      <c r="I214" s="269"/>
      <c r="J214" s="274"/>
    </row>
    <row r="215" spans="2:10" ht="24" customHeight="1" x14ac:dyDescent="0.2">
      <c r="B215" s="269"/>
      <c r="C215" s="270"/>
      <c r="D215" s="263"/>
      <c r="E215" s="269"/>
      <c r="F215" s="271"/>
      <c r="G215" s="272"/>
      <c r="H215" s="272"/>
      <c r="I215" s="269"/>
      <c r="J215" s="274"/>
    </row>
    <row r="216" spans="2:10" ht="24" customHeight="1" x14ac:dyDescent="0.2">
      <c r="B216" s="269"/>
      <c r="C216" s="270"/>
      <c r="D216" s="263"/>
      <c r="E216" s="269"/>
      <c r="F216" s="271"/>
      <c r="G216" s="272"/>
      <c r="H216" s="272"/>
      <c r="I216" s="269"/>
      <c r="J216" s="274"/>
    </row>
    <row r="217" spans="2:10" ht="24" customHeight="1" x14ac:dyDescent="0.2">
      <c r="B217" s="269"/>
      <c r="C217" s="270"/>
      <c r="D217" s="263"/>
      <c r="E217" s="269"/>
      <c r="F217" s="271"/>
      <c r="G217" s="272"/>
      <c r="H217" s="272"/>
      <c r="I217" s="269"/>
      <c r="J217" s="274"/>
    </row>
    <row r="218" spans="2:10" ht="24" customHeight="1" x14ac:dyDescent="0.2">
      <c r="B218" s="269"/>
      <c r="C218" s="270"/>
      <c r="D218" s="263"/>
      <c r="E218" s="269"/>
      <c r="F218" s="271"/>
      <c r="G218" s="272"/>
      <c r="H218" s="272"/>
      <c r="I218" s="269"/>
      <c r="J218" s="274"/>
    </row>
    <row r="219" spans="2:10" ht="24" customHeight="1" x14ac:dyDescent="0.2">
      <c r="B219" s="269"/>
      <c r="C219" s="270"/>
      <c r="D219" s="263"/>
      <c r="E219" s="269"/>
      <c r="F219" s="271"/>
      <c r="G219" s="272"/>
      <c r="H219" s="272"/>
      <c r="I219" s="269"/>
      <c r="J219" s="274"/>
    </row>
    <row r="220" spans="2:10" ht="24" customHeight="1" x14ac:dyDescent="0.2">
      <c r="B220" s="269"/>
      <c r="C220" s="270"/>
      <c r="D220" s="263"/>
      <c r="E220" s="269"/>
      <c r="F220" s="271"/>
      <c r="G220" s="272"/>
      <c r="H220" s="272"/>
      <c r="I220" s="269"/>
      <c r="J220" s="274"/>
    </row>
    <row r="221" spans="2:10" ht="24" customHeight="1" x14ac:dyDescent="0.2">
      <c r="B221" s="269"/>
      <c r="C221" s="270"/>
      <c r="D221" s="263"/>
      <c r="E221" s="269"/>
      <c r="F221" s="271"/>
      <c r="G221" s="272"/>
      <c r="H221" s="272"/>
      <c r="I221" s="269"/>
      <c r="J221" s="274"/>
    </row>
    <row r="222" spans="2:10" ht="24" customHeight="1" x14ac:dyDescent="0.2">
      <c r="B222" s="269"/>
      <c r="C222" s="270"/>
      <c r="D222" s="263"/>
      <c r="E222" s="269"/>
      <c r="F222" s="271"/>
      <c r="G222" s="272"/>
      <c r="H222" s="272"/>
      <c r="I222" s="269"/>
      <c r="J222" s="274"/>
    </row>
    <row r="223" spans="2:10" ht="24" customHeight="1" x14ac:dyDescent="0.2">
      <c r="B223" s="269"/>
      <c r="C223" s="270"/>
      <c r="D223" s="263"/>
      <c r="E223" s="269"/>
      <c r="F223" s="271"/>
      <c r="G223" s="272"/>
      <c r="H223" s="272"/>
      <c r="I223" s="269"/>
      <c r="J223" s="274"/>
    </row>
    <row r="224" spans="2:10" ht="24" customHeight="1" x14ac:dyDescent="0.2">
      <c r="B224" s="269"/>
      <c r="C224" s="270"/>
      <c r="D224" s="263"/>
      <c r="E224" s="269"/>
      <c r="F224" s="271"/>
      <c r="G224" s="272"/>
      <c r="H224" s="272"/>
      <c r="I224" s="269"/>
      <c r="J224" s="274"/>
    </row>
    <row r="225" spans="2:10" ht="24" customHeight="1" x14ac:dyDescent="0.2">
      <c r="B225" s="269"/>
      <c r="C225" s="270"/>
      <c r="D225" s="263"/>
      <c r="E225" s="269"/>
      <c r="F225" s="271"/>
      <c r="G225" s="272"/>
      <c r="H225" s="272"/>
      <c r="I225" s="269"/>
      <c r="J225" s="274"/>
    </row>
    <row r="226" spans="2:10" ht="24" customHeight="1" x14ac:dyDescent="0.2">
      <c r="B226" s="269"/>
      <c r="C226" s="270"/>
      <c r="D226" s="263"/>
      <c r="E226" s="269"/>
      <c r="F226" s="271"/>
      <c r="G226" s="272"/>
      <c r="H226" s="272"/>
      <c r="I226" s="269"/>
      <c r="J226" s="274"/>
    </row>
    <row r="227" spans="2:10" ht="24" customHeight="1" x14ac:dyDescent="0.2">
      <c r="B227" s="269"/>
      <c r="C227" s="270"/>
      <c r="D227" s="263"/>
      <c r="E227" s="269"/>
      <c r="F227" s="271"/>
      <c r="G227" s="272"/>
      <c r="H227" s="272"/>
      <c r="I227" s="269"/>
      <c r="J227" s="274"/>
    </row>
    <row r="228" spans="2:10" ht="24" customHeight="1" x14ac:dyDescent="0.2">
      <c r="B228" s="269"/>
      <c r="C228" s="270"/>
      <c r="D228" s="263"/>
      <c r="E228" s="269"/>
      <c r="F228" s="271"/>
      <c r="G228" s="272"/>
      <c r="H228" s="272"/>
      <c r="I228" s="269"/>
      <c r="J228" s="274"/>
    </row>
    <row r="229" spans="2:10" ht="24" customHeight="1" x14ac:dyDescent="0.2">
      <c r="B229" s="269"/>
      <c r="C229" s="270"/>
      <c r="D229" s="263"/>
      <c r="E229" s="269"/>
      <c r="F229" s="271"/>
      <c r="G229" s="272"/>
      <c r="H229" s="272"/>
      <c r="I229" s="269"/>
      <c r="J229" s="274"/>
    </row>
    <row r="230" spans="2:10" ht="24" customHeight="1" x14ac:dyDescent="0.2">
      <c r="B230" s="269"/>
      <c r="C230" s="270"/>
      <c r="D230" s="263"/>
      <c r="E230" s="269"/>
      <c r="F230" s="271"/>
      <c r="G230" s="272"/>
      <c r="H230" s="272"/>
      <c r="I230" s="269"/>
      <c r="J230" s="274"/>
    </row>
    <row r="231" spans="2:10" ht="24" customHeight="1" x14ac:dyDescent="0.2">
      <c r="B231" s="269"/>
      <c r="C231" s="270"/>
      <c r="D231" s="263"/>
      <c r="E231" s="269"/>
      <c r="F231" s="271"/>
      <c r="G231" s="272"/>
      <c r="H231" s="272"/>
      <c r="I231" s="269"/>
      <c r="J231" s="274"/>
    </row>
    <row r="232" spans="2:10" ht="24" customHeight="1" x14ac:dyDescent="0.2">
      <c r="B232" s="269"/>
      <c r="C232" s="270"/>
      <c r="D232" s="263"/>
      <c r="E232" s="269"/>
      <c r="F232" s="271"/>
      <c r="G232" s="272"/>
      <c r="H232" s="272"/>
      <c r="I232" s="269"/>
      <c r="J232" s="274"/>
    </row>
    <row r="233" spans="2:10" ht="24" customHeight="1" x14ac:dyDescent="0.2">
      <c r="B233" s="269"/>
      <c r="C233" s="270"/>
      <c r="D233" s="263"/>
      <c r="E233" s="269"/>
      <c r="F233" s="271"/>
      <c r="G233" s="272"/>
      <c r="H233" s="272"/>
      <c r="I233" s="269"/>
      <c r="J233" s="274"/>
    </row>
    <row r="234" spans="2:10" ht="24" customHeight="1" x14ac:dyDescent="0.2">
      <c r="B234" s="269"/>
      <c r="C234" s="270"/>
      <c r="D234" s="263"/>
      <c r="E234" s="269"/>
      <c r="F234" s="271"/>
      <c r="G234" s="272"/>
      <c r="H234" s="272"/>
      <c r="I234" s="269"/>
      <c r="J234" s="274"/>
    </row>
    <row r="235" spans="2:10" ht="24" customHeight="1" x14ac:dyDescent="0.2">
      <c r="B235" s="269"/>
      <c r="C235" s="270"/>
      <c r="D235" s="263"/>
      <c r="E235" s="269"/>
      <c r="F235" s="271"/>
      <c r="G235" s="272"/>
      <c r="H235" s="272"/>
      <c r="I235" s="269"/>
      <c r="J235" s="274"/>
    </row>
    <row r="236" spans="2:10" ht="24" customHeight="1" x14ac:dyDescent="0.2">
      <c r="B236" s="269"/>
      <c r="C236" s="270"/>
      <c r="D236" s="263"/>
      <c r="E236" s="269"/>
      <c r="F236" s="271"/>
      <c r="G236" s="272"/>
      <c r="H236" s="272"/>
      <c r="I236" s="269"/>
      <c r="J236" s="274"/>
    </row>
    <row r="237" spans="2:10" ht="24" customHeight="1" x14ac:dyDescent="0.2">
      <c r="B237" s="269"/>
      <c r="C237" s="270"/>
      <c r="D237" s="263"/>
      <c r="E237" s="269"/>
      <c r="F237" s="271"/>
      <c r="G237" s="272"/>
      <c r="H237" s="272"/>
      <c r="I237" s="269"/>
      <c r="J237" s="274"/>
    </row>
    <row r="238" spans="2:10" ht="24" customHeight="1" x14ac:dyDescent="0.2">
      <c r="B238" s="269"/>
      <c r="C238" s="270"/>
      <c r="D238" s="263"/>
      <c r="E238" s="269"/>
      <c r="F238" s="271"/>
      <c r="G238" s="272"/>
      <c r="H238" s="272"/>
      <c r="I238" s="269"/>
      <c r="J238" s="274"/>
    </row>
    <row r="239" spans="2:10" ht="24" customHeight="1" x14ac:dyDescent="0.2">
      <c r="B239" s="269"/>
      <c r="C239" s="270"/>
      <c r="D239" s="263"/>
      <c r="E239" s="269"/>
      <c r="F239" s="271"/>
      <c r="G239" s="272"/>
      <c r="H239" s="272"/>
      <c r="I239" s="269"/>
      <c r="J239" s="274"/>
    </row>
    <row r="240" spans="2:10" ht="24" customHeight="1" x14ac:dyDescent="0.2">
      <c r="B240" s="269"/>
      <c r="C240" s="270"/>
      <c r="D240" s="263"/>
      <c r="E240" s="269"/>
      <c r="F240" s="271"/>
      <c r="G240" s="272"/>
      <c r="H240" s="272"/>
      <c r="I240" s="269"/>
      <c r="J240" s="274"/>
    </row>
    <row r="241" spans="2:11" ht="24" customHeight="1" x14ac:dyDescent="0.2">
      <c r="B241" s="269"/>
      <c r="C241" s="270"/>
      <c r="D241" s="263"/>
      <c r="E241" s="269"/>
      <c r="F241" s="271"/>
      <c r="G241" s="272"/>
      <c r="H241" s="272"/>
      <c r="I241" s="269"/>
      <c r="J241" s="274"/>
    </row>
    <row r="242" spans="2:11" ht="24" customHeight="1" x14ac:dyDescent="0.2">
      <c r="B242" s="269"/>
      <c r="C242" s="270"/>
      <c r="D242" s="263"/>
      <c r="E242" s="269"/>
      <c r="F242" s="271"/>
      <c r="G242" s="272"/>
      <c r="H242" s="272"/>
      <c r="I242" s="269"/>
      <c r="J242" s="274"/>
    </row>
    <row r="243" spans="2:11" ht="24" customHeight="1" x14ac:dyDescent="0.2">
      <c r="B243" s="269"/>
      <c r="C243" s="270"/>
      <c r="D243" s="263"/>
      <c r="E243" s="269"/>
      <c r="F243" s="271"/>
      <c r="G243" s="272"/>
      <c r="H243" s="272"/>
      <c r="I243" s="269"/>
      <c r="J243" s="274"/>
    </row>
    <row r="244" spans="2:11" ht="24" customHeight="1" x14ac:dyDescent="0.2">
      <c r="B244" s="269"/>
      <c r="C244" s="270"/>
      <c r="D244" s="263"/>
      <c r="E244" s="269"/>
      <c r="F244" s="271"/>
      <c r="G244" s="272"/>
      <c r="H244" s="272"/>
      <c r="I244" s="269"/>
      <c r="J244" s="274"/>
    </row>
    <row r="245" spans="2:11" ht="24" customHeight="1" x14ac:dyDescent="0.2">
      <c r="B245" s="269"/>
      <c r="C245" s="270"/>
      <c r="D245" s="263"/>
      <c r="E245" s="269"/>
      <c r="F245" s="271"/>
      <c r="G245" s="272"/>
      <c r="H245" s="272"/>
      <c r="I245" s="269"/>
      <c r="J245" s="274"/>
    </row>
    <row r="246" spans="2:11" ht="24" customHeight="1" x14ac:dyDescent="0.2">
      <c r="B246" s="269"/>
      <c r="C246" s="270"/>
      <c r="D246" s="263"/>
      <c r="E246" s="269"/>
      <c r="F246" s="271"/>
      <c r="G246" s="272"/>
      <c r="H246" s="272"/>
      <c r="I246" s="269"/>
      <c r="J246" s="274"/>
    </row>
    <row r="247" spans="2:11" ht="24" customHeight="1" x14ac:dyDescent="0.2">
      <c r="B247" s="269"/>
      <c r="C247" s="270"/>
      <c r="D247" s="263"/>
      <c r="E247" s="269"/>
      <c r="F247" s="271"/>
      <c r="G247" s="272"/>
      <c r="H247" s="272"/>
      <c r="I247" s="269"/>
      <c r="J247" s="274"/>
    </row>
    <row r="248" spans="2:11" ht="24" customHeight="1" x14ac:dyDescent="0.2">
      <c r="B248" s="269"/>
      <c r="C248" s="270"/>
      <c r="D248" s="263"/>
      <c r="E248" s="269"/>
      <c r="F248" s="271"/>
      <c r="G248" s="272"/>
      <c r="H248" s="272"/>
      <c r="I248" s="269"/>
      <c r="J248" s="274"/>
    </row>
    <row r="249" spans="2:11" ht="24" customHeight="1" x14ac:dyDescent="0.2">
      <c r="B249" s="269"/>
      <c r="C249" s="270"/>
      <c r="D249" s="263"/>
      <c r="E249" s="269"/>
      <c r="F249" s="271"/>
      <c r="G249" s="272"/>
      <c r="H249" s="272"/>
      <c r="I249" s="269"/>
      <c r="J249" s="274"/>
    </row>
    <row r="250" spans="2:11" ht="24" customHeight="1" x14ac:dyDescent="0.2">
      <c r="B250" s="269"/>
      <c r="C250" s="270"/>
      <c r="D250" s="263"/>
      <c r="E250" s="269"/>
      <c r="F250" s="271"/>
      <c r="G250" s="272"/>
      <c r="H250" s="272"/>
      <c r="I250" s="269"/>
      <c r="J250" s="274"/>
    </row>
    <row r="251" spans="2:11" ht="24" customHeight="1" x14ac:dyDescent="0.2">
      <c r="B251" s="269"/>
      <c r="C251" s="270"/>
      <c r="D251" s="263"/>
      <c r="E251" s="269"/>
      <c r="F251" s="271"/>
      <c r="G251" s="272"/>
      <c r="H251" s="272"/>
      <c r="I251" s="269"/>
      <c r="J251" s="274"/>
    </row>
    <row r="252" spans="2:11" ht="24" customHeight="1" x14ac:dyDescent="0.2">
      <c r="B252" s="269"/>
      <c r="C252" s="270"/>
      <c r="D252" s="263"/>
      <c r="E252" s="269"/>
      <c r="F252" s="271"/>
      <c r="G252" s="272"/>
      <c r="H252" s="272"/>
      <c r="I252" s="269"/>
      <c r="J252" s="274"/>
    </row>
    <row r="253" spans="2:11" ht="24" customHeight="1" x14ac:dyDescent="0.2">
      <c r="B253" s="269"/>
      <c r="C253" s="270"/>
      <c r="D253" s="263"/>
      <c r="E253" s="269"/>
      <c r="F253" s="271"/>
      <c r="G253" s="272"/>
      <c r="H253" s="272"/>
      <c r="I253" s="269"/>
      <c r="J253" s="274"/>
    </row>
    <row r="254" spans="2:11" ht="24" customHeight="1" x14ac:dyDescent="0.2">
      <c r="B254" s="269"/>
      <c r="C254" s="270"/>
      <c r="D254" s="263"/>
      <c r="E254" s="269"/>
      <c r="F254" s="271"/>
      <c r="G254" s="272"/>
      <c r="H254" s="272"/>
      <c r="I254" s="269"/>
      <c r="J254" s="274"/>
    </row>
    <row r="255" spans="2:11" ht="24" customHeight="1" x14ac:dyDescent="0.25">
      <c r="B255" s="58"/>
      <c r="C255" s="58"/>
      <c r="D255" s="58"/>
      <c r="E255" s="58"/>
      <c r="F255" s="58"/>
      <c r="G255" s="340"/>
      <c r="H255" s="340"/>
      <c r="I255" s="58"/>
      <c r="J255" s="339"/>
      <c r="K255"/>
    </row>
    <row r="256" spans="2:11" ht="24" customHeight="1" x14ac:dyDescent="0.25">
      <c r="B256" s="58"/>
      <c r="C256" s="58"/>
      <c r="D256" s="58"/>
      <c r="E256" s="58"/>
      <c r="F256" s="58"/>
      <c r="G256" s="340"/>
      <c r="H256" s="340"/>
      <c r="I256" s="58"/>
      <c r="J256" s="339"/>
      <c r="K256"/>
    </row>
    <row r="257" spans="2:11" ht="24" customHeight="1" x14ac:dyDescent="0.25">
      <c r="B257" s="58"/>
      <c r="C257" s="58"/>
      <c r="D257" s="58"/>
      <c r="E257" s="58"/>
      <c r="F257" s="58"/>
      <c r="G257" s="340"/>
      <c r="H257" s="340"/>
      <c r="I257" s="58"/>
      <c r="J257" s="339"/>
      <c r="K257"/>
    </row>
    <row r="258" spans="2:11" ht="24" customHeight="1" x14ac:dyDescent="0.25">
      <c r="B258" s="58"/>
      <c r="C258" s="58"/>
      <c r="D258" s="58"/>
      <c r="E258" s="58"/>
      <c r="F258" s="58"/>
      <c r="G258" s="340"/>
      <c r="H258" s="340"/>
      <c r="I258" s="58"/>
      <c r="J258" s="339"/>
      <c r="K258"/>
    </row>
    <row r="259" spans="2:11" ht="24" customHeight="1" x14ac:dyDescent="0.25">
      <c r="B259" s="58"/>
      <c r="C259" s="58"/>
      <c r="D259" s="58"/>
      <c r="E259" s="58"/>
      <c r="F259" s="58"/>
      <c r="G259" s="340"/>
      <c r="H259" s="340"/>
      <c r="I259" s="58"/>
      <c r="J259" s="339"/>
      <c r="K259"/>
    </row>
    <row r="260" spans="2:11" ht="24" customHeight="1" x14ac:dyDescent="0.25">
      <c r="B260" s="58"/>
      <c r="C260" s="58"/>
      <c r="D260" s="58"/>
      <c r="E260" s="58"/>
      <c r="F260" s="58"/>
      <c r="G260" s="340"/>
      <c r="H260" s="340"/>
      <c r="I260" s="58"/>
      <c r="J260" s="339"/>
      <c r="K260"/>
    </row>
    <row r="261" spans="2:11" ht="24" customHeight="1" x14ac:dyDescent="0.25">
      <c r="B261" s="58"/>
      <c r="C261" s="58"/>
      <c r="D261" s="58"/>
      <c r="E261" s="58"/>
      <c r="F261" s="58"/>
      <c r="G261" s="340"/>
      <c r="H261" s="340"/>
      <c r="I261" s="58"/>
      <c r="J261" s="339"/>
      <c r="K261"/>
    </row>
    <row r="262" spans="2:11" ht="24" customHeight="1" x14ac:dyDescent="0.25">
      <c r="B262" s="58"/>
      <c r="C262" s="58"/>
      <c r="D262" s="58"/>
      <c r="E262" s="58"/>
      <c r="F262" s="58"/>
      <c r="G262" s="340"/>
      <c r="H262" s="340"/>
      <c r="I262" s="58"/>
      <c r="J262" s="339"/>
      <c r="K262"/>
    </row>
    <row r="263" spans="2:11" ht="24" customHeight="1" x14ac:dyDescent="0.25">
      <c r="B263" s="58"/>
      <c r="C263" s="58"/>
      <c r="D263" s="58"/>
      <c r="E263" s="58"/>
      <c r="F263" s="58"/>
      <c r="G263" s="340"/>
      <c r="H263" s="340"/>
      <c r="I263" s="58"/>
      <c r="J263" s="339"/>
      <c r="K263"/>
    </row>
    <row r="264" spans="2:11" ht="24" customHeight="1" x14ac:dyDescent="0.25">
      <c r="B264" s="58"/>
      <c r="C264" s="58"/>
      <c r="D264" s="58"/>
      <c r="E264" s="58"/>
      <c r="F264" s="58"/>
      <c r="G264" s="340"/>
      <c r="H264" s="340"/>
      <c r="I264" s="58"/>
      <c r="J264" s="339"/>
      <c r="K264"/>
    </row>
    <row r="265" spans="2:11" ht="24" customHeight="1" x14ac:dyDescent="0.25">
      <c r="B265" s="58"/>
      <c r="C265" s="58"/>
      <c r="D265" s="58"/>
      <c r="E265" s="58"/>
      <c r="F265" s="58"/>
      <c r="G265" s="340"/>
      <c r="H265" s="340"/>
      <c r="I265" s="58"/>
      <c r="J265" s="339"/>
      <c r="K265"/>
    </row>
    <row r="266" spans="2:11" ht="24" customHeight="1" x14ac:dyDescent="0.25">
      <c r="B266" s="58"/>
      <c r="C266" s="58"/>
      <c r="D266" s="58"/>
      <c r="E266" s="58"/>
      <c r="F266" s="58"/>
      <c r="G266" s="340"/>
      <c r="H266" s="340"/>
      <c r="I266" s="58"/>
      <c r="J266" s="339"/>
      <c r="K266"/>
    </row>
    <row r="267" spans="2:11" ht="24" customHeight="1" x14ac:dyDescent="0.25">
      <c r="B267" s="58"/>
      <c r="C267" s="58"/>
      <c r="D267" s="58"/>
      <c r="E267" s="58"/>
      <c r="F267" s="58"/>
      <c r="G267" s="340"/>
      <c r="H267" s="340"/>
      <c r="I267" s="58"/>
      <c r="J267" s="339"/>
      <c r="K267"/>
    </row>
    <row r="268" spans="2:11" ht="24" customHeight="1" x14ac:dyDescent="0.25">
      <c r="B268" s="58"/>
      <c r="C268" s="58"/>
      <c r="D268" s="58"/>
      <c r="E268" s="58"/>
      <c r="F268" s="58"/>
      <c r="G268" s="340"/>
      <c r="H268" s="340"/>
      <c r="I268" s="58"/>
      <c r="J268" s="339"/>
      <c r="K268"/>
    </row>
    <row r="269" spans="2:11" ht="24" customHeight="1" x14ac:dyDescent="0.25">
      <c r="B269" s="58"/>
      <c r="C269" s="58"/>
      <c r="D269" s="58"/>
      <c r="E269" s="58"/>
      <c r="F269" s="58"/>
      <c r="G269" s="340"/>
      <c r="H269" s="340"/>
      <c r="I269" s="58"/>
      <c r="J269" s="339"/>
      <c r="K269"/>
    </row>
    <row r="270" spans="2:11" ht="24" customHeight="1" x14ac:dyDescent="0.25">
      <c r="B270" s="58"/>
      <c r="C270" s="58"/>
      <c r="D270" s="58"/>
      <c r="E270" s="58"/>
      <c r="F270" s="58"/>
      <c r="G270" s="340"/>
      <c r="H270" s="340"/>
      <c r="I270" s="58"/>
      <c r="J270" s="339"/>
      <c r="K270"/>
    </row>
    <row r="271" spans="2:11" ht="24" customHeight="1" x14ac:dyDescent="0.25">
      <c r="B271" s="58"/>
      <c r="C271" s="58"/>
      <c r="D271" s="58"/>
      <c r="E271" s="58"/>
      <c r="F271" s="58"/>
      <c r="G271" s="340"/>
      <c r="H271" s="340"/>
      <c r="I271" s="58"/>
      <c r="J271" s="339"/>
      <c r="K271"/>
    </row>
    <row r="272" spans="2:11" ht="24" customHeight="1" x14ac:dyDescent="0.25">
      <c r="B272" s="58"/>
      <c r="C272" s="58"/>
      <c r="D272" s="58"/>
      <c r="E272" s="58"/>
      <c r="F272" s="58"/>
      <c r="G272" s="340"/>
      <c r="H272" s="340"/>
      <c r="I272" s="58"/>
      <c r="J272" s="339"/>
      <c r="K272"/>
    </row>
    <row r="273" spans="2:11" ht="24" customHeight="1" x14ac:dyDescent="0.25">
      <c r="B273" s="58"/>
      <c r="C273" s="58"/>
      <c r="D273" s="58"/>
      <c r="E273" s="58"/>
      <c r="F273" s="58"/>
      <c r="G273" s="340"/>
      <c r="H273" s="340"/>
      <c r="I273" s="58"/>
      <c r="J273" s="339"/>
      <c r="K273"/>
    </row>
    <row r="274" spans="2:11" ht="24" customHeight="1" x14ac:dyDescent="0.25">
      <c r="B274" s="58"/>
      <c r="C274" s="58"/>
      <c r="D274" s="58"/>
      <c r="E274" s="58"/>
      <c r="F274" s="58"/>
      <c r="G274" s="340"/>
      <c r="H274" s="340"/>
      <c r="I274" s="58"/>
      <c r="J274" s="339"/>
      <c r="K274"/>
    </row>
    <row r="275" spans="2:11" ht="24" customHeight="1" x14ac:dyDescent="0.25">
      <c r="B275" s="58"/>
      <c r="C275" s="58"/>
      <c r="D275" s="58"/>
      <c r="E275" s="58"/>
      <c r="F275" s="58"/>
      <c r="G275" s="340"/>
      <c r="H275" s="340"/>
      <c r="I275" s="58"/>
      <c r="J275" s="339"/>
      <c r="K275"/>
    </row>
    <row r="276" spans="2:11" ht="24" customHeight="1" x14ac:dyDescent="0.25">
      <c r="B276" s="58"/>
      <c r="C276" s="58"/>
      <c r="D276" s="58"/>
      <c r="E276" s="58"/>
      <c r="F276" s="58"/>
      <c r="G276" s="340"/>
      <c r="H276" s="340"/>
      <c r="I276" s="58"/>
      <c r="J276" s="339"/>
      <c r="K276"/>
    </row>
    <row r="277" spans="2:11" ht="24" customHeight="1" x14ac:dyDescent="0.25">
      <c r="B277" s="58"/>
      <c r="C277" s="58"/>
      <c r="D277" s="58"/>
      <c r="E277" s="58"/>
      <c r="F277" s="58"/>
      <c r="G277" s="340"/>
      <c r="H277" s="340"/>
      <c r="I277" s="58"/>
      <c r="J277" s="339"/>
      <c r="K277"/>
    </row>
    <row r="278" spans="2:11" ht="24" customHeight="1" x14ac:dyDescent="0.25">
      <c r="B278" s="58"/>
      <c r="C278" s="58"/>
      <c r="D278" s="58"/>
      <c r="E278" s="58"/>
      <c r="F278" s="58"/>
      <c r="G278" s="340"/>
      <c r="H278" s="340"/>
      <c r="I278" s="58"/>
      <c r="J278" s="339"/>
      <c r="K278"/>
    </row>
    <row r="279" spans="2:11" ht="24" customHeight="1" x14ac:dyDescent="0.25">
      <c r="B279" s="58"/>
      <c r="C279" s="58"/>
      <c r="D279" s="58"/>
      <c r="E279" s="58"/>
      <c r="F279" s="58"/>
      <c r="G279" s="340"/>
      <c r="H279" s="340"/>
      <c r="I279" s="58"/>
      <c r="J279" s="339"/>
      <c r="K279"/>
    </row>
    <row r="280" spans="2:11" ht="24" customHeight="1" x14ac:dyDescent="0.25">
      <c r="B280" s="58"/>
      <c r="C280" s="58"/>
      <c r="D280" s="58"/>
      <c r="E280" s="58"/>
      <c r="F280" s="58"/>
      <c r="G280" s="340"/>
      <c r="H280" s="340"/>
      <c r="I280" s="58"/>
      <c r="J280" s="339"/>
      <c r="K280"/>
    </row>
    <row r="281" spans="2:11" ht="24" customHeight="1" x14ac:dyDescent="0.25">
      <c r="B281" s="58"/>
      <c r="C281" s="58"/>
      <c r="D281" s="58"/>
      <c r="E281" s="58"/>
      <c r="F281" s="58"/>
      <c r="G281" s="340"/>
      <c r="H281" s="340"/>
      <c r="I281" s="58"/>
      <c r="J281" s="339"/>
      <c r="K281"/>
    </row>
    <row r="282" spans="2:11" ht="24" customHeight="1" x14ac:dyDescent="0.25">
      <c r="B282" s="58"/>
      <c r="C282" s="58"/>
      <c r="D282" s="58"/>
      <c r="E282" s="58"/>
      <c r="F282" s="58"/>
      <c r="G282" s="340"/>
      <c r="H282" s="340"/>
      <c r="I282" s="58"/>
      <c r="J282" s="339"/>
      <c r="K282"/>
    </row>
    <row r="283" spans="2:11" ht="24" customHeight="1" x14ac:dyDescent="0.25">
      <c r="B283" s="58"/>
      <c r="C283" s="58"/>
      <c r="D283" s="58"/>
      <c r="E283" s="58"/>
      <c r="F283" s="58"/>
      <c r="G283" s="340"/>
      <c r="H283" s="340"/>
      <c r="I283" s="58"/>
      <c r="J283" s="339"/>
      <c r="K283"/>
    </row>
    <row r="284" spans="2:11" ht="24" customHeight="1" x14ac:dyDescent="0.25">
      <c r="B284" s="58"/>
      <c r="C284" s="58"/>
      <c r="D284" s="58"/>
      <c r="E284" s="58"/>
      <c r="F284" s="58"/>
      <c r="G284" s="340"/>
      <c r="H284" s="340"/>
      <c r="I284" s="58"/>
      <c r="J284" s="339"/>
      <c r="K284"/>
    </row>
    <row r="285" spans="2:11" ht="24" customHeight="1" x14ac:dyDescent="0.25">
      <c r="B285" s="58"/>
      <c r="C285" s="58"/>
      <c r="D285" s="58"/>
      <c r="E285" s="58"/>
      <c r="F285" s="58"/>
      <c r="G285" s="340"/>
      <c r="H285" s="340"/>
      <c r="I285" s="58"/>
      <c r="J285" s="339"/>
      <c r="K285"/>
    </row>
    <row r="286" spans="2:11" ht="24" customHeight="1" x14ac:dyDescent="0.25">
      <c r="B286" s="58"/>
      <c r="C286" s="58"/>
      <c r="D286" s="58"/>
      <c r="E286" s="58"/>
      <c r="F286" s="58"/>
      <c r="G286" s="340"/>
      <c r="H286" s="340"/>
      <c r="I286" s="58"/>
      <c r="J286" s="339"/>
      <c r="K286"/>
    </row>
    <row r="287" spans="2:11" ht="24" customHeight="1" x14ac:dyDescent="0.25">
      <c r="B287" s="58"/>
      <c r="C287" s="58"/>
      <c r="D287" s="58"/>
      <c r="E287" s="58"/>
      <c r="F287" s="58"/>
      <c r="G287" s="340"/>
      <c r="H287" s="340"/>
      <c r="I287" s="58"/>
      <c r="J287" s="339"/>
      <c r="K287"/>
    </row>
    <row r="288" spans="2:11" ht="24" customHeight="1" x14ac:dyDescent="0.25">
      <c r="B288" s="58"/>
      <c r="C288" s="58"/>
      <c r="D288" s="58"/>
      <c r="E288" s="58"/>
      <c r="F288" s="58"/>
      <c r="G288" s="340"/>
      <c r="H288" s="340"/>
      <c r="I288" s="58"/>
      <c r="J288" s="339"/>
      <c r="K288"/>
    </row>
    <row r="289" spans="2:11" ht="24" customHeight="1" x14ac:dyDescent="0.25">
      <c r="B289" s="58"/>
      <c r="C289" s="58"/>
      <c r="D289" s="58"/>
      <c r="E289" s="58"/>
      <c r="F289" s="58"/>
      <c r="G289" s="340"/>
      <c r="H289" s="340"/>
      <c r="I289" s="58"/>
      <c r="J289" s="339"/>
      <c r="K289"/>
    </row>
    <row r="290" spans="2:11" ht="24" customHeight="1" x14ac:dyDescent="0.25">
      <c r="B290" s="58"/>
      <c r="C290" s="58"/>
      <c r="D290" s="58"/>
      <c r="E290" s="58"/>
      <c r="F290" s="58"/>
      <c r="G290" s="340"/>
      <c r="H290" s="340"/>
      <c r="I290" s="58"/>
      <c r="J290" s="339"/>
      <c r="K290"/>
    </row>
    <row r="291" spans="2:11" ht="24" customHeight="1" x14ac:dyDescent="0.25">
      <c r="B291" s="58"/>
      <c r="C291" s="58"/>
      <c r="D291" s="58"/>
      <c r="E291" s="58"/>
      <c r="F291" s="58"/>
      <c r="G291" s="340"/>
      <c r="H291" s="340"/>
      <c r="I291" s="58"/>
      <c r="J291" s="339"/>
      <c r="K291"/>
    </row>
    <row r="292" spans="2:11" ht="24" customHeight="1" x14ac:dyDescent="0.25">
      <c r="B292" s="58"/>
      <c r="C292" s="58"/>
      <c r="D292" s="58"/>
      <c r="E292" s="58"/>
      <c r="F292" s="58"/>
      <c r="G292" s="340"/>
      <c r="H292" s="340"/>
      <c r="I292" s="58"/>
      <c r="J292" s="339"/>
      <c r="K292"/>
    </row>
    <row r="293" spans="2:11" ht="24" customHeight="1" x14ac:dyDescent="0.25">
      <c r="B293" s="58"/>
      <c r="C293" s="58"/>
      <c r="D293" s="58"/>
      <c r="E293" s="58"/>
      <c r="F293" s="58"/>
      <c r="G293" s="340"/>
      <c r="H293" s="340"/>
      <c r="I293" s="58"/>
      <c r="J293" s="339"/>
      <c r="K293"/>
    </row>
    <row r="294" spans="2:11" ht="24" customHeight="1" x14ac:dyDescent="0.25">
      <c r="B294" s="58"/>
      <c r="C294" s="58"/>
      <c r="D294" s="58"/>
      <c r="E294" s="58"/>
      <c r="F294" s="58"/>
      <c r="G294" s="340"/>
      <c r="H294" s="340"/>
      <c r="I294" s="58"/>
      <c r="J294" s="339"/>
      <c r="K294"/>
    </row>
    <row r="295" spans="2:11" ht="24" customHeight="1" x14ac:dyDescent="0.25">
      <c r="B295" s="58"/>
      <c r="C295" s="58"/>
      <c r="D295" s="58"/>
      <c r="E295" s="58"/>
      <c r="F295" s="58"/>
      <c r="G295" s="340"/>
      <c r="H295" s="340"/>
      <c r="I295" s="58"/>
      <c r="J295" s="339"/>
      <c r="K295"/>
    </row>
    <row r="296" spans="2:11" ht="24" customHeight="1" x14ac:dyDescent="0.25">
      <c r="B296" s="58"/>
      <c r="C296" s="58"/>
      <c r="D296" s="58"/>
      <c r="E296" s="58"/>
      <c r="F296" s="58"/>
      <c r="G296" s="340"/>
      <c r="H296" s="340"/>
      <c r="I296" s="58"/>
      <c r="J296" s="339"/>
      <c r="K296"/>
    </row>
    <row r="297" spans="2:11" ht="24" customHeight="1" x14ac:dyDescent="0.25">
      <c r="B297" s="58"/>
      <c r="C297" s="58"/>
      <c r="D297" s="58"/>
      <c r="E297" s="58"/>
      <c r="F297" s="58"/>
      <c r="G297" s="340"/>
      <c r="H297" s="340"/>
      <c r="I297" s="58"/>
      <c r="J297" s="339"/>
      <c r="K297"/>
    </row>
    <row r="298" spans="2:11" ht="24" customHeight="1" x14ac:dyDescent="0.25">
      <c r="B298" s="58"/>
      <c r="C298" s="58"/>
      <c r="D298" s="58"/>
      <c r="E298" s="58"/>
      <c r="F298" s="58"/>
      <c r="G298" s="340"/>
      <c r="H298" s="340"/>
      <c r="I298" s="58"/>
      <c r="J298" s="339"/>
      <c r="K298"/>
    </row>
    <row r="299" spans="2:11" ht="24" customHeight="1" x14ac:dyDescent="0.25">
      <c r="B299" s="58"/>
      <c r="C299" s="58"/>
      <c r="D299" s="58"/>
      <c r="E299" s="58"/>
      <c r="F299" s="58"/>
      <c r="G299" s="340"/>
      <c r="H299" s="340"/>
      <c r="I299" s="58"/>
      <c r="J299" s="339"/>
      <c r="K299"/>
    </row>
    <row r="300" spans="2:11" ht="24" customHeight="1" x14ac:dyDescent="0.25">
      <c r="B300" s="58"/>
      <c r="C300" s="58"/>
      <c r="D300" s="58"/>
      <c r="E300" s="58"/>
      <c r="F300" s="58"/>
      <c r="G300" s="340"/>
      <c r="H300" s="340"/>
      <c r="I300" s="58"/>
      <c r="J300" s="339"/>
      <c r="K300"/>
    </row>
    <row r="301" spans="2:11" ht="24" customHeight="1" x14ac:dyDescent="0.25">
      <c r="B301" s="58"/>
      <c r="C301" s="58"/>
      <c r="D301" s="58"/>
      <c r="E301" s="58"/>
      <c r="F301" s="58"/>
      <c r="G301" s="340"/>
      <c r="H301" s="340"/>
      <c r="I301" s="58"/>
      <c r="J301" s="339"/>
      <c r="K301"/>
    </row>
    <row r="302" spans="2:11" ht="24" customHeight="1" x14ac:dyDescent="0.25">
      <c r="B302" s="58"/>
      <c r="C302" s="58"/>
      <c r="D302" s="58"/>
      <c r="E302" s="58"/>
      <c r="F302" s="58"/>
      <c r="G302" s="340"/>
      <c r="H302" s="340"/>
      <c r="I302" s="58"/>
      <c r="J302" s="339"/>
      <c r="K302"/>
    </row>
    <row r="303" spans="2:11" ht="24" customHeight="1" x14ac:dyDescent="0.25">
      <c r="B303" s="58"/>
      <c r="C303" s="58"/>
      <c r="D303" s="58"/>
      <c r="E303" s="58"/>
      <c r="F303" s="58"/>
      <c r="G303" s="340"/>
      <c r="H303" s="340"/>
      <c r="I303" s="58"/>
      <c r="J303" s="339"/>
      <c r="K303"/>
    </row>
    <row r="304" spans="2:11" ht="24" customHeight="1" x14ac:dyDescent="0.25">
      <c r="B304" s="58"/>
      <c r="C304" s="58"/>
      <c r="D304" s="58"/>
      <c r="E304" s="58"/>
      <c r="F304" s="58"/>
      <c r="G304" s="340"/>
      <c r="H304" s="340"/>
      <c r="I304" s="58"/>
      <c r="J304" s="339"/>
      <c r="K304"/>
    </row>
    <row r="305" spans="2:11" ht="24" customHeight="1" x14ac:dyDescent="0.25">
      <c r="B305" s="58"/>
      <c r="C305" s="58"/>
      <c r="D305" s="58"/>
      <c r="E305" s="58"/>
      <c r="F305" s="58"/>
      <c r="G305" s="340"/>
      <c r="H305" s="340"/>
      <c r="I305" s="58"/>
      <c r="J305" s="339"/>
      <c r="K305"/>
    </row>
    <row r="306" spans="2:11" ht="24" customHeight="1" x14ac:dyDescent="0.25">
      <c r="B306" s="58"/>
      <c r="C306" s="58"/>
      <c r="D306" s="58"/>
      <c r="E306" s="58"/>
      <c r="F306" s="58"/>
      <c r="G306" s="340"/>
      <c r="H306" s="340"/>
      <c r="I306" s="58"/>
      <c r="J306" s="339"/>
      <c r="K306"/>
    </row>
    <row r="307" spans="2:11" ht="24" customHeight="1" x14ac:dyDescent="0.25">
      <c r="B307" s="58"/>
      <c r="C307" s="58"/>
      <c r="D307" s="58"/>
      <c r="E307" s="58"/>
      <c r="F307" s="58"/>
      <c r="G307" s="340"/>
      <c r="H307" s="340"/>
      <c r="I307" s="58"/>
      <c r="J307" s="339"/>
      <c r="K307"/>
    </row>
    <row r="308" spans="2:11" ht="24" customHeight="1" x14ac:dyDescent="0.25">
      <c r="B308" s="58"/>
      <c r="C308" s="58"/>
      <c r="D308" s="58"/>
      <c r="E308" s="58"/>
      <c r="F308" s="58"/>
      <c r="G308" s="340"/>
      <c r="H308" s="340"/>
      <c r="I308" s="58"/>
      <c r="J308" s="339"/>
      <c r="K308"/>
    </row>
    <row r="309" spans="2:11" ht="24" customHeight="1" x14ac:dyDescent="0.25">
      <c r="B309" s="58"/>
      <c r="C309" s="58"/>
      <c r="D309" s="58"/>
      <c r="E309" s="58"/>
      <c r="F309" s="58"/>
      <c r="G309" s="340"/>
      <c r="H309" s="340"/>
      <c r="I309" s="58"/>
      <c r="J309" s="339"/>
      <c r="K309"/>
    </row>
    <row r="310" spans="2:11" ht="24" customHeight="1" x14ac:dyDescent="0.25">
      <c r="B310" s="58"/>
      <c r="C310" s="58"/>
      <c r="D310" s="58"/>
      <c r="E310" s="58"/>
      <c r="F310" s="58"/>
      <c r="G310" s="340"/>
      <c r="H310" s="340"/>
      <c r="I310" s="58"/>
      <c r="J310" s="339"/>
      <c r="K310"/>
    </row>
    <row r="311" spans="2:11" ht="24" customHeight="1" x14ac:dyDescent="0.25">
      <c r="B311" s="58"/>
      <c r="C311" s="58"/>
      <c r="D311" s="58"/>
      <c r="E311" s="58"/>
      <c r="F311" s="58"/>
      <c r="G311" s="340"/>
      <c r="H311" s="340"/>
      <c r="I311" s="58"/>
      <c r="J311" s="339"/>
      <c r="K311"/>
    </row>
    <row r="312" spans="2:11" ht="24" customHeight="1" x14ac:dyDescent="0.25">
      <c r="B312" s="58"/>
      <c r="C312" s="58"/>
      <c r="D312" s="58"/>
      <c r="E312" s="58"/>
      <c r="F312" s="58"/>
      <c r="G312" s="340"/>
      <c r="H312" s="340"/>
      <c r="I312" s="58"/>
      <c r="J312" s="339"/>
      <c r="K312"/>
    </row>
    <row r="313" spans="2:11" ht="24" customHeight="1" x14ac:dyDescent="0.25">
      <c r="B313" s="58"/>
      <c r="C313" s="58"/>
      <c r="D313" s="58"/>
      <c r="E313" s="58"/>
      <c r="F313" s="58"/>
      <c r="G313" s="340"/>
      <c r="H313" s="340"/>
      <c r="I313" s="58"/>
      <c r="J313" s="339"/>
      <c r="K313"/>
    </row>
    <row r="314" spans="2:11" ht="24" customHeight="1" x14ac:dyDescent="0.25">
      <c r="B314" s="58"/>
      <c r="C314" s="58"/>
      <c r="D314" s="58"/>
      <c r="E314" s="58"/>
      <c r="F314" s="58"/>
      <c r="G314" s="340"/>
      <c r="H314" s="340"/>
      <c r="I314" s="58"/>
      <c r="J314" s="339"/>
      <c r="K314"/>
    </row>
    <row r="315" spans="2:11" ht="24" customHeight="1" x14ac:dyDescent="0.25">
      <c r="B315" s="58"/>
      <c r="C315" s="58"/>
      <c r="D315" s="58"/>
      <c r="E315" s="58"/>
      <c r="F315" s="58"/>
      <c r="G315" s="340"/>
      <c r="H315" s="340"/>
      <c r="I315" s="58"/>
      <c r="J315" s="339"/>
      <c r="K315"/>
    </row>
    <row r="316" spans="2:11" ht="24" customHeight="1" x14ac:dyDescent="0.25">
      <c r="B316" s="58"/>
      <c r="C316" s="58"/>
      <c r="D316" s="58"/>
      <c r="E316" s="58"/>
      <c r="F316" s="58"/>
      <c r="G316" s="340"/>
      <c r="H316" s="340"/>
      <c r="I316" s="58"/>
      <c r="J316" s="339"/>
      <c r="K316"/>
    </row>
    <row r="317" spans="2:11" ht="24" customHeight="1" x14ac:dyDescent="0.25">
      <c r="B317" s="58"/>
      <c r="C317" s="58"/>
      <c r="D317" s="58"/>
      <c r="E317" s="58"/>
      <c r="F317" s="58"/>
      <c r="G317" s="340"/>
      <c r="H317" s="340"/>
      <c r="I317" s="58"/>
      <c r="J317" s="339"/>
      <c r="K317"/>
    </row>
    <row r="318" spans="2:11" ht="24" customHeight="1" x14ac:dyDescent="0.25">
      <c r="B318" s="58"/>
      <c r="C318" s="58"/>
      <c r="D318" s="58"/>
      <c r="E318" s="58"/>
      <c r="F318" s="58"/>
      <c r="G318" s="340"/>
      <c r="H318" s="340"/>
      <c r="I318" s="58"/>
      <c r="J318" s="339"/>
      <c r="K318"/>
    </row>
    <row r="319" spans="2:11" ht="24" customHeight="1" x14ac:dyDescent="0.25">
      <c r="B319" s="58"/>
      <c r="C319" s="58"/>
      <c r="D319" s="58"/>
      <c r="E319" s="58"/>
      <c r="F319" s="58"/>
      <c r="G319" s="340"/>
      <c r="H319" s="340"/>
      <c r="I319" s="58"/>
      <c r="J319" s="339"/>
      <c r="K319"/>
    </row>
    <row r="320" spans="2:11" ht="24" customHeight="1" x14ac:dyDescent="0.25">
      <c r="B320" s="58"/>
      <c r="C320" s="58"/>
      <c r="D320" s="58"/>
      <c r="E320" s="58"/>
      <c r="F320" s="58"/>
      <c r="G320" s="340"/>
      <c r="H320" s="340"/>
      <c r="I320" s="58"/>
      <c r="J320" s="339"/>
      <c r="K320"/>
    </row>
    <row r="321" spans="2:11" ht="24" customHeight="1" x14ac:dyDescent="0.25">
      <c r="B321" s="58"/>
      <c r="C321" s="58"/>
      <c r="D321" s="58"/>
      <c r="E321" s="58"/>
      <c r="F321" s="58"/>
      <c r="G321" s="340"/>
      <c r="H321" s="340"/>
      <c r="I321" s="58"/>
      <c r="J321" s="339"/>
      <c r="K321"/>
    </row>
    <row r="322" spans="2:11" ht="24" customHeight="1" x14ac:dyDescent="0.25">
      <c r="B322" s="58"/>
      <c r="C322" s="58"/>
      <c r="D322" s="58"/>
      <c r="E322" s="58"/>
      <c r="F322" s="58"/>
      <c r="G322" s="340"/>
      <c r="H322" s="340"/>
      <c r="I322" s="58"/>
      <c r="J322" s="339"/>
      <c r="K322"/>
    </row>
    <row r="323" spans="2:11" ht="24" customHeight="1" x14ac:dyDescent="0.25">
      <c r="B323" s="58"/>
      <c r="C323" s="58"/>
      <c r="D323" s="58"/>
      <c r="E323" s="58"/>
      <c r="F323" s="58"/>
      <c r="G323" s="340"/>
      <c r="H323" s="340"/>
      <c r="I323" s="58"/>
      <c r="J323" s="339"/>
      <c r="K323"/>
    </row>
    <row r="324" spans="2:11" ht="24" customHeight="1" x14ac:dyDescent="0.25">
      <c r="B324" s="58"/>
      <c r="C324" s="58"/>
      <c r="D324" s="58"/>
      <c r="E324" s="58"/>
      <c r="F324" s="58"/>
      <c r="G324" s="340"/>
      <c r="H324" s="340"/>
      <c r="I324" s="58"/>
      <c r="J324" s="339"/>
      <c r="K324"/>
    </row>
    <row r="325" spans="2:11" ht="24" customHeight="1" x14ac:dyDescent="0.25">
      <c r="B325" s="58"/>
      <c r="C325" s="58"/>
      <c r="D325" s="58"/>
      <c r="E325" s="58"/>
      <c r="F325" s="58"/>
      <c r="G325" s="340"/>
      <c r="H325" s="340"/>
      <c r="I325" s="58"/>
      <c r="J325" s="339"/>
      <c r="K325"/>
    </row>
    <row r="326" spans="2:11" ht="24" customHeight="1" x14ac:dyDescent="0.25">
      <c r="B326" s="58"/>
      <c r="C326" s="58"/>
      <c r="D326" s="58"/>
      <c r="E326" s="58"/>
      <c r="F326" s="58"/>
      <c r="G326" s="340"/>
      <c r="H326" s="340"/>
      <c r="I326" s="58"/>
      <c r="J326" s="339"/>
      <c r="K326"/>
    </row>
    <row r="327" spans="2:11" ht="24" customHeight="1" x14ac:dyDescent="0.25">
      <c r="B327" s="58"/>
      <c r="C327" s="58"/>
      <c r="D327" s="58"/>
      <c r="E327" s="58"/>
      <c r="F327" s="58"/>
      <c r="G327" s="340"/>
      <c r="H327" s="340"/>
      <c r="I327" s="58"/>
      <c r="J327" s="339"/>
      <c r="K327"/>
    </row>
    <row r="328" spans="2:11" ht="24" customHeight="1" x14ac:dyDescent="0.25">
      <c r="B328" s="58"/>
      <c r="C328" s="58"/>
      <c r="D328" s="58"/>
      <c r="E328" s="58"/>
      <c r="F328" s="58"/>
      <c r="G328" s="340"/>
      <c r="H328" s="340"/>
      <c r="I328" s="58"/>
      <c r="J328" s="339"/>
      <c r="K328"/>
    </row>
    <row r="329" spans="2:11" ht="24" customHeight="1" x14ac:dyDescent="0.25">
      <c r="B329" s="58"/>
      <c r="C329" s="58"/>
      <c r="D329" s="58"/>
      <c r="E329" s="58"/>
      <c r="F329" s="58"/>
      <c r="G329" s="340"/>
      <c r="H329" s="340"/>
      <c r="I329" s="58"/>
      <c r="J329" s="339"/>
      <c r="K329"/>
    </row>
    <row r="330" spans="2:11" ht="24" customHeight="1" x14ac:dyDescent="0.25">
      <c r="B330" s="58"/>
      <c r="C330" s="58"/>
      <c r="D330" s="58"/>
      <c r="E330" s="58"/>
      <c r="F330" s="58"/>
      <c r="G330" s="340"/>
      <c r="H330" s="340"/>
      <c r="I330" s="58"/>
      <c r="J330" s="339"/>
      <c r="K330"/>
    </row>
    <row r="331" spans="2:11" ht="24" customHeight="1" x14ac:dyDescent="0.25">
      <c r="B331" s="58"/>
      <c r="C331" s="58"/>
      <c r="D331" s="58"/>
      <c r="E331" s="58"/>
      <c r="F331" s="58"/>
      <c r="G331" s="340"/>
      <c r="H331" s="340"/>
      <c r="I331" s="58"/>
      <c r="J331" s="339"/>
      <c r="K331"/>
    </row>
    <row r="332" spans="2:11" ht="24" customHeight="1" x14ac:dyDescent="0.25">
      <c r="B332" s="58"/>
      <c r="C332" s="58"/>
      <c r="D332" s="58"/>
      <c r="E332" s="58"/>
      <c r="F332" s="58"/>
      <c r="G332" s="340"/>
      <c r="H332" s="340"/>
      <c r="I332" s="58"/>
      <c r="J332" s="339"/>
      <c r="K332"/>
    </row>
    <row r="333" spans="2:11" ht="24" customHeight="1" x14ac:dyDescent="0.25">
      <c r="B333" s="58"/>
      <c r="C333" s="58"/>
      <c r="D333" s="58"/>
      <c r="E333" s="58"/>
      <c r="F333" s="58"/>
      <c r="G333" s="340"/>
      <c r="H333" s="340"/>
      <c r="I333" s="58"/>
      <c r="J333" s="339"/>
      <c r="K333"/>
    </row>
    <row r="334" spans="2:11" ht="24" customHeight="1" x14ac:dyDescent="0.25">
      <c r="B334" s="58"/>
      <c r="C334" s="58"/>
      <c r="D334" s="58"/>
      <c r="E334" s="58"/>
      <c r="F334" s="58"/>
      <c r="G334" s="340"/>
      <c r="H334" s="340"/>
      <c r="I334" s="58"/>
      <c r="J334" s="339"/>
      <c r="K334"/>
    </row>
    <row r="335" spans="2:11" ht="24" customHeight="1" x14ac:dyDescent="0.25">
      <c r="B335" s="58"/>
      <c r="C335" s="58"/>
      <c r="D335" s="58"/>
      <c r="E335" s="58"/>
      <c r="F335" s="58"/>
      <c r="G335" s="340"/>
      <c r="H335" s="340"/>
      <c r="I335" s="58"/>
      <c r="J335" s="339"/>
      <c r="K335"/>
    </row>
    <row r="336" spans="2:11" ht="24" customHeight="1" x14ac:dyDescent="0.25">
      <c r="B336" s="58"/>
      <c r="C336" s="58"/>
      <c r="D336" s="58"/>
      <c r="E336" s="58"/>
      <c r="F336" s="58"/>
      <c r="G336" s="340"/>
      <c r="H336" s="340"/>
      <c r="I336" s="58"/>
      <c r="J336" s="339"/>
      <c r="K336"/>
    </row>
    <row r="337" spans="2:11" ht="24" customHeight="1" x14ac:dyDescent="0.25">
      <c r="B337" s="58"/>
      <c r="C337" s="58"/>
      <c r="D337" s="58"/>
      <c r="E337" s="58"/>
      <c r="F337" s="58"/>
      <c r="G337" s="340"/>
      <c r="H337" s="340"/>
      <c r="I337" s="58"/>
      <c r="J337" s="339"/>
      <c r="K337"/>
    </row>
    <row r="338" spans="2:11" ht="24" customHeight="1" x14ac:dyDescent="0.25">
      <c r="B338" s="58"/>
      <c r="C338" s="58"/>
      <c r="D338" s="58"/>
      <c r="E338" s="58"/>
      <c r="F338" s="58"/>
      <c r="G338" s="340"/>
      <c r="H338" s="340"/>
      <c r="I338" s="58"/>
      <c r="J338" s="339"/>
      <c r="K338"/>
    </row>
    <row r="339" spans="2:11" ht="24" customHeight="1" x14ac:dyDescent="0.25">
      <c r="B339" s="58"/>
      <c r="C339" s="58"/>
      <c r="D339" s="58"/>
      <c r="E339" s="58"/>
      <c r="F339" s="58"/>
      <c r="G339" s="340"/>
      <c r="H339" s="340"/>
      <c r="I339" s="58"/>
      <c r="J339" s="339"/>
      <c r="K339"/>
    </row>
    <row r="340" spans="2:11" ht="24" customHeight="1" x14ac:dyDescent="0.25">
      <c r="B340" s="58"/>
      <c r="C340" s="58"/>
      <c r="D340" s="58"/>
      <c r="E340" s="58"/>
      <c r="F340" s="58"/>
      <c r="G340" s="340"/>
      <c r="H340" s="340"/>
      <c r="I340" s="58"/>
      <c r="J340" s="339"/>
      <c r="K340"/>
    </row>
    <row r="341" spans="2:11" ht="24" customHeight="1" x14ac:dyDescent="0.25">
      <c r="B341" s="58"/>
      <c r="C341" s="58"/>
      <c r="D341" s="58"/>
      <c r="E341" s="58"/>
      <c r="F341" s="58"/>
      <c r="G341" s="340"/>
      <c r="H341" s="340"/>
      <c r="I341" s="58"/>
      <c r="J341" s="339"/>
      <c r="K341"/>
    </row>
    <row r="342" spans="2:11" ht="24" customHeight="1" x14ac:dyDescent="0.25">
      <c r="B342" s="58"/>
      <c r="C342" s="58"/>
      <c r="D342" s="58"/>
      <c r="E342" s="58"/>
      <c r="F342" s="58"/>
      <c r="G342" s="340"/>
      <c r="H342" s="340"/>
      <c r="I342" s="58"/>
      <c r="J342" s="339"/>
      <c r="K342"/>
    </row>
    <row r="343" spans="2:11" ht="24" customHeight="1" x14ac:dyDescent="0.25">
      <c r="B343" s="58"/>
      <c r="C343" s="58"/>
      <c r="D343" s="58"/>
      <c r="E343" s="58"/>
      <c r="F343" s="58"/>
      <c r="G343" s="340"/>
      <c r="H343" s="340"/>
      <c r="I343" s="58"/>
      <c r="J343" s="339"/>
      <c r="K343"/>
    </row>
    <row r="344" spans="2:11" ht="24" customHeight="1" x14ac:dyDescent="0.25">
      <c r="B344" s="58"/>
      <c r="C344" s="58"/>
      <c r="D344" s="58"/>
      <c r="E344" s="58"/>
      <c r="F344" s="58"/>
      <c r="G344" s="340"/>
      <c r="H344" s="340"/>
      <c r="I344" s="58"/>
      <c r="J344" s="339"/>
      <c r="K344"/>
    </row>
    <row r="345" spans="2:11" ht="24" customHeight="1" x14ac:dyDescent="0.25">
      <c r="B345" s="58"/>
      <c r="C345" s="58"/>
      <c r="D345" s="58"/>
      <c r="E345" s="58"/>
      <c r="F345" s="58"/>
      <c r="G345" s="340"/>
      <c r="H345" s="340"/>
      <c r="I345" s="58"/>
      <c r="J345" s="339"/>
      <c r="K345"/>
    </row>
    <row r="346" spans="2:11" ht="24" customHeight="1" x14ac:dyDescent="0.25">
      <c r="B346" s="58"/>
      <c r="C346" s="58"/>
      <c r="D346" s="58"/>
      <c r="E346" s="58"/>
      <c r="F346" s="58"/>
      <c r="G346" s="340"/>
      <c r="H346" s="340"/>
      <c r="I346" s="58"/>
      <c r="J346" s="339"/>
      <c r="K346"/>
    </row>
    <row r="347" spans="2:11" ht="24" customHeight="1" x14ac:dyDescent="0.25">
      <c r="B347" s="58"/>
      <c r="C347" s="58"/>
      <c r="D347" s="58"/>
      <c r="E347" s="58"/>
      <c r="F347" s="58"/>
      <c r="G347" s="340"/>
      <c r="H347" s="340"/>
      <c r="I347" s="58"/>
      <c r="J347" s="339"/>
      <c r="K347"/>
    </row>
    <row r="348" spans="2:11" ht="24" customHeight="1" x14ac:dyDescent="0.25">
      <c r="B348" s="58"/>
      <c r="C348" s="58"/>
      <c r="D348" s="58"/>
      <c r="E348" s="58"/>
      <c r="F348" s="58"/>
      <c r="G348" s="340"/>
      <c r="H348" s="340"/>
      <c r="I348" s="58"/>
      <c r="J348" s="339"/>
      <c r="K348"/>
    </row>
    <row r="349" spans="2:11" ht="24" customHeight="1" x14ac:dyDescent="0.25">
      <c r="B349" s="58"/>
      <c r="C349" s="58"/>
      <c r="D349" s="58"/>
      <c r="E349" s="58"/>
      <c r="F349" s="58"/>
      <c r="G349" s="340"/>
      <c r="H349" s="340"/>
      <c r="I349" s="58"/>
      <c r="J349" s="339"/>
      <c r="K349"/>
    </row>
    <row r="350" spans="2:11" ht="24" customHeight="1" x14ac:dyDescent="0.25">
      <c r="B350" s="58"/>
      <c r="C350" s="58"/>
      <c r="D350" s="58"/>
      <c r="E350" s="58"/>
      <c r="F350" s="58"/>
      <c r="G350" s="340"/>
      <c r="H350" s="340"/>
      <c r="I350" s="58"/>
      <c r="J350" s="339"/>
      <c r="K350"/>
    </row>
    <row r="351" spans="2:11" ht="24" customHeight="1" x14ac:dyDescent="0.25">
      <c r="B351" s="58"/>
      <c r="C351" s="58"/>
      <c r="D351" s="58"/>
      <c r="E351" s="58"/>
      <c r="F351" s="58"/>
      <c r="G351" s="340"/>
      <c r="H351" s="340"/>
      <c r="I351" s="58"/>
      <c r="J351" s="339"/>
      <c r="K351"/>
    </row>
    <row r="352" spans="2:11" ht="24" customHeight="1" x14ac:dyDescent="0.25">
      <c r="B352" s="58"/>
      <c r="C352" s="58"/>
      <c r="D352" s="58"/>
      <c r="E352" s="58"/>
      <c r="F352" s="58"/>
      <c r="G352" s="340"/>
      <c r="H352" s="340"/>
      <c r="I352" s="58"/>
      <c r="J352" s="339"/>
      <c r="K352"/>
    </row>
    <row r="353" spans="2:11" ht="24" customHeight="1" x14ac:dyDescent="0.25">
      <c r="B353" s="58"/>
      <c r="C353" s="58"/>
      <c r="D353" s="58"/>
      <c r="E353" s="58"/>
      <c r="F353" s="58"/>
      <c r="G353" s="340"/>
      <c r="H353" s="340"/>
      <c r="I353" s="58"/>
      <c r="J353" s="339"/>
      <c r="K353"/>
    </row>
    <row r="354" spans="2:11" ht="24" customHeight="1" x14ac:dyDescent="0.25">
      <c r="B354" s="58"/>
      <c r="C354" s="58"/>
      <c r="D354" s="58"/>
      <c r="E354" s="58"/>
      <c r="F354" s="58"/>
      <c r="G354" s="340"/>
      <c r="H354" s="340"/>
      <c r="I354" s="58"/>
      <c r="J354" s="339"/>
      <c r="K354"/>
    </row>
    <row r="355" spans="2:11" ht="24" customHeight="1" x14ac:dyDescent="0.25">
      <c r="B355" s="58"/>
      <c r="C355" s="58"/>
      <c r="D355" s="58"/>
      <c r="E355" s="58"/>
      <c r="F355" s="58"/>
      <c r="G355" s="340"/>
      <c r="H355" s="340"/>
      <c r="I355" s="58"/>
      <c r="J355" s="339"/>
      <c r="K355"/>
    </row>
    <row r="356" spans="2:11" ht="24" customHeight="1" x14ac:dyDescent="0.25">
      <c r="B356" s="58"/>
      <c r="C356" s="58"/>
      <c r="D356" s="58"/>
      <c r="E356" s="58"/>
      <c r="F356" s="58"/>
      <c r="G356" s="340"/>
      <c r="H356" s="340"/>
      <c r="I356" s="58"/>
      <c r="J356" s="339"/>
      <c r="K356"/>
    </row>
    <row r="357" spans="2:11" ht="24" customHeight="1" x14ac:dyDescent="0.25">
      <c r="B357" s="58"/>
      <c r="C357" s="58"/>
      <c r="D357" s="58"/>
      <c r="E357" s="58"/>
      <c r="F357" s="58"/>
      <c r="G357" s="340"/>
      <c r="H357" s="340"/>
      <c r="I357" s="58"/>
      <c r="J357" s="339"/>
      <c r="K357"/>
    </row>
    <row r="358" spans="2:11" ht="24" customHeight="1" x14ac:dyDescent="0.25">
      <c r="B358" s="58"/>
      <c r="C358" s="58"/>
      <c r="D358" s="58"/>
      <c r="E358" s="58"/>
      <c r="F358" s="58"/>
      <c r="G358" s="340"/>
      <c r="H358" s="340"/>
      <c r="I358" s="58"/>
      <c r="J358" s="339"/>
      <c r="K358"/>
    </row>
    <row r="359" spans="2:11" ht="24" customHeight="1" x14ac:dyDescent="0.25">
      <c r="B359" s="58"/>
      <c r="C359" s="58"/>
      <c r="D359" s="58"/>
      <c r="E359" s="58"/>
      <c r="F359" s="58"/>
      <c r="G359" s="340"/>
      <c r="H359" s="340"/>
      <c r="I359" s="58"/>
      <c r="J359" s="339"/>
      <c r="K359"/>
    </row>
    <row r="360" spans="2:11" ht="24" customHeight="1" x14ac:dyDescent="0.25">
      <c r="B360" s="58"/>
      <c r="C360" s="58"/>
      <c r="D360" s="58"/>
      <c r="E360" s="58"/>
      <c r="F360" s="58"/>
      <c r="G360" s="340"/>
      <c r="H360" s="340"/>
      <c r="I360" s="58"/>
      <c r="J360" s="339"/>
      <c r="K360"/>
    </row>
    <row r="361" spans="2:11" ht="24" customHeight="1" x14ac:dyDescent="0.25">
      <c r="B361" s="58"/>
      <c r="C361" s="58"/>
      <c r="D361" s="58"/>
      <c r="E361" s="58"/>
      <c r="F361" s="58"/>
      <c r="G361" s="340"/>
      <c r="H361" s="340"/>
      <c r="I361" s="58"/>
      <c r="J361" s="339"/>
      <c r="K361"/>
    </row>
    <row r="362" spans="2:11" ht="24" customHeight="1" x14ac:dyDescent="0.25">
      <c r="B362" s="58"/>
      <c r="C362" s="58"/>
      <c r="D362" s="58"/>
      <c r="E362" s="58"/>
      <c r="F362" s="58"/>
      <c r="G362" s="340"/>
      <c r="H362" s="340"/>
      <c r="I362" s="58"/>
      <c r="J362" s="339"/>
      <c r="K362"/>
    </row>
    <row r="363" spans="2:11" ht="24" customHeight="1" x14ac:dyDescent="0.25">
      <c r="B363" s="58"/>
      <c r="C363" s="58"/>
      <c r="D363" s="58"/>
      <c r="E363" s="58"/>
      <c r="F363" s="58"/>
      <c r="G363" s="340"/>
      <c r="H363" s="340"/>
      <c r="I363" s="58"/>
      <c r="J363" s="339"/>
      <c r="K363"/>
    </row>
    <row r="364" spans="2:11" ht="24" customHeight="1" x14ac:dyDescent="0.25">
      <c r="B364" s="58"/>
      <c r="C364" s="58"/>
      <c r="D364" s="58"/>
      <c r="E364" s="58"/>
      <c r="F364" s="58"/>
      <c r="G364" s="340"/>
      <c r="H364" s="340"/>
      <c r="I364" s="58"/>
      <c r="J364" s="339"/>
      <c r="K364"/>
    </row>
    <row r="365" spans="2:11" ht="24" customHeight="1" x14ac:dyDescent="0.25">
      <c r="B365" s="58"/>
      <c r="C365" s="58"/>
      <c r="D365" s="58"/>
      <c r="E365" s="58"/>
      <c r="F365" s="58"/>
      <c r="G365" s="340"/>
      <c r="H365" s="340"/>
      <c r="I365" s="58"/>
      <c r="J365" s="339"/>
      <c r="K365"/>
    </row>
    <row r="366" spans="2:11" ht="24" customHeight="1" x14ac:dyDescent="0.25">
      <c r="B366" s="58"/>
      <c r="C366" s="58"/>
      <c r="D366" s="58"/>
      <c r="E366" s="58"/>
      <c r="F366" s="58"/>
      <c r="G366" s="340"/>
      <c r="H366" s="340"/>
      <c r="I366" s="58"/>
      <c r="J366" s="339"/>
      <c r="K366"/>
    </row>
    <row r="367" spans="2:11" ht="24" customHeight="1" x14ac:dyDescent="0.25">
      <c r="B367" s="58"/>
      <c r="C367" s="58"/>
      <c r="D367" s="58"/>
      <c r="E367" s="58"/>
      <c r="F367" s="58"/>
      <c r="G367" s="340"/>
      <c r="H367" s="340"/>
      <c r="I367" s="58"/>
      <c r="J367" s="339"/>
      <c r="K367"/>
    </row>
    <row r="368" spans="2:11" ht="24" customHeight="1" x14ac:dyDescent="0.25">
      <c r="B368" s="58"/>
      <c r="C368" s="58"/>
      <c r="D368" s="58"/>
      <c r="E368" s="58"/>
      <c r="F368" s="58"/>
      <c r="G368" s="340"/>
      <c r="H368" s="340"/>
      <c r="I368" s="58"/>
      <c r="J368" s="339"/>
      <c r="K368"/>
    </row>
    <row r="369" spans="2:11" ht="24" customHeight="1" x14ac:dyDescent="0.25">
      <c r="B369" s="58"/>
      <c r="C369" s="58"/>
      <c r="D369" s="58"/>
      <c r="E369" s="58"/>
      <c r="F369" s="58"/>
      <c r="G369" s="340"/>
      <c r="H369" s="340"/>
      <c r="I369" s="58"/>
      <c r="J369" s="339"/>
      <c r="K369"/>
    </row>
    <row r="370" spans="2:11" ht="24" customHeight="1" x14ac:dyDescent="0.25">
      <c r="B370" s="58"/>
      <c r="C370" s="58"/>
      <c r="D370" s="58"/>
      <c r="E370" s="58"/>
      <c r="F370" s="58"/>
      <c r="G370" s="340"/>
      <c r="H370" s="340"/>
      <c r="I370" s="58"/>
      <c r="J370" s="339"/>
      <c r="K370"/>
    </row>
    <row r="371" spans="2:11" ht="24" customHeight="1" x14ac:dyDescent="0.25">
      <c r="B371" s="58"/>
      <c r="C371" s="58"/>
      <c r="D371" s="58"/>
      <c r="E371" s="58"/>
      <c r="F371" s="58"/>
      <c r="G371" s="340"/>
      <c r="H371" s="340"/>
      <c r="I371" s="58"/>
      <c r="J371" s="339"/>
      <c r="K371"/>
    </row>
    <row r="372" spans="2:11" ht="24" customHeight="1" x14ac:dyDescent="0.25">
      <c r="B372" s="58"/>
      <c r="C372" s="58"/>
      <c r="D372" s="58"/>
      <c r="E372" s="58"/>
      <c r="F372" s="58"/>
      <c r="G372" s="340"/>
      <c r="H372" s="340"/>
      <c r="I372" s="58"/>
      <c r="J372" s="339"/>
      <c r="K372"/>
    </row>
    <row r="373" spans="2:11" ht="24" customHeight="1" x14ac:dyDescent="0.25">
      <c r="B373" s="58"/>
      <c r="C373" s="58"/>
      <c r="D373" s="58"/>
      <c r="E373" s="58"/>
      <c r="F373" s="58"/>
      <c r="G373" s="340"/>
      <c r="H373" s="340"/>
      <c r="I373" s="58"/>
      <c r="J373" s="339"/>
      <c r="K373"/>
    </row>
    <row r="374" spans="2:11" ht="24" customHeight="1" x14ac:dyDescent="0.25">
      <c r="B374" s="58"/>
      <c r="C374" s="58"/>
      <c r="D374" s="58"/>
      <c r="E374" s="58"/>
      <c r="F374" s="58"/>
      <c r="G374" s="340"/>
      <c r="H374" s="340"/>
      <c r="I374" s="58"/>
      <c r="J374" s="339"/>
      <c r="K374"/>
    </row>
    <row r="375" spans="2:11" ht="24" customHeight="1" x14ac:dyDescent="0.25">
      <c r="B375" s="58"/>
      <c r="C375" s="58"/>
      <c r="D375" s="58"/>
      <c r="E375" s="58"/>
      <c r="F375" s="58"/>
      <c r="G375" s="340"/>
      <c r="H375" s="340"/>
      <c r="I375" s="58"/>
      <c r="J375" s="339"/>
      <c r="K375"/>
    </row>
    <row r="376" spans="2:11" ht="24" customHeight="1" x14ac:dyDescent="0.25">
      <c r="B376" s="58"/>
      <c r="C376" s="58"/>
      <c r="D376" s="58"/>
      <c r="E376" s="58"/>
      <c r="F376" s="58"/>
      <c r="G376" s="340"/>
      <c r="H376" s="340"/>
      <c r="I376" s="58"/>
      <c r="J376" s="339"/>
      <c r="K376"/>
    </row>
    <row r="377" spans="2:11" ht="24" customHeight="1" x14ac:dyDescent="0.25">
      <c r="B377" s="58"/>
      <c r="C377" s="58"/>
      <c r="D377" s="58"/>
      <c r="E377" s="58"/>
      <c r="F377" s="58"/>
      <c r="G377" s="340"/>
      <c r="H377" s="340"/>
      <c r="I377" s="58"/>
      <c r="J377" s="339"/>
      <c r="K377"/>
    </row>
    <row r="378" spans="2:11" ht="24" customHeight="1" x14ac:dyDescent="0.25">
      <c r="B378" s="58"/>
      <c r="C378" s="58"/>
      <c r="D378" s="58"/>
      <c r="E378" s="58"/>
      <c r="F378" s="58"/>
      <c r="G378" s="340"/>
      <c r="H378" s="340"/>
      <c r="I378" s="58"/>
      <c r="J378" s="339"/>
      <c r="K378"/>
    </row>
    <row r="379" spans="2:11" ht="24" customHeight="1" x14ac:dyDescent="0.25">
      <c r="B379" s="58"/>
      <c r="C379" s="58"/>
      <c r="D379" s="58"/>
      <c r="E379" s="58"/>
      <c r="F379" s="58"/>
      <c r="G379" s="340"/>
      <c r="H379" s="340"/>
      <c r="I379" s="58"/>
      <c r="J379" s="339"/>
      <c r="K379"/>
    </row>
    <row r="380" spans="2:11" ht="24" customHeight="1" x14ac:dyDescent="0.25">
      <c r="B380" s="58"/>
      <c r="C380" s="58"/>
      <c r="D380" s="58"/>
      <c r="E380" s="58"/>
      <c r="F380" s="58"/>
      <c r="G380" s="340"/>
      <c r="H380" s="340"/>
      <c r="I380" s="58"/>
      <c r="J380" s="339"/>
      <c r="K380"/>
    </row>
    <row r="381" spans="2:11" ht="24" customHeight="1" x14ac:dyDescent="0.25">
      <c r="B381" s="58"/>
      <c r="C381" s="58"/>
      <c r="D381" s="58"/>
      <c r="E381" s="58"/>
      <c r="F381" s="58"/>
      <c r="G381" s="340"/>
      <c r="H381" s="340"/>
      <c r="I381" s="58"/>
      <c r="J381" s="339"/>
      <c r="K381"/>
    </row>
    <row r="382" spans="2:11" ht="24" customHeight="1" x14ac:dyDescent="0.25">
      <c r="B382" s="58"/>
      <c r="C382" s="58"/>
      <c r="D382" s="58"/>
      <c r="E382" s="58"/>
      <c r="F382" s="58"/>
      <c r="G382" s="340"/>
      <c r="H382" s="340"/>
      <c r="I382" s="58"/>
      <c r="J382" s="339"/>
      <c r="K382"/>
    </row>
    <row r="383" spans="2:11" ht="24" customHeight="1" x14ac:dyDescent="0.25">
      <c r="B383" s="58"/>
      <c r="C383" s="58"/>
      <c r="D383" s="58"/>
      <c r="E383" s="58"/>
      <c r="F383" s="58"/>
      <c r="G383" s="340"/>
      <c r="H383" s="340"/>
      <c r="I383" s="58"/>
      <c r="J383" s="339"/>
      <c r="K383"/>
    </row>
    <row r="384" spans="2:11" ht="24" customHeight="1" x14ac:dyDescent="0.25">
      <c r="B384" s="58"/>
      <c r="C384" s="58"/>
      <c r="D384" s="58"/>
      <c r="E384" s="58"/>
      <c r="F384" s="58"/>
      <c r="G384" s="340"/>
      <c r="H384" s="340"/>
      <c r="I384" s="58"/>
      <c r="J384" s="339"/>
      <c r="K384"/>
    </row>
    <row r="385" spans="2:11" ht="24" customHeight="1" x14ac:dyDescent="0.25">
      <c r="B385" s="58"/>
      <c r="C385" s="58"/>
      <c r="D385" s="58"/>
      <c r="E385" s="58"/>
      <c r="F385" s="58"/>
      <c r="G385" s="340"/>
      <c r="H385" s="340"/>
      <c r="I385" s="58"/>
      <c r="J385" s="339"/>
      <c r="K385"/>
    </row>
    <row r="386" spans="2:11" ht="24" customHeight="1" x14ac:dyDescent="0.25">
      <c r="B386" s="58"/>
      <c r="C386" s="58"/>
      <c r="D386" s="58"/>
      <c r="E386" s="58"/>
      <c r="F386" s="58"/>
      <c r="G386" s="340"/>
      <c r="H386" s="340"/>
      <c r="I386" s="58"/>
      <c r="J386" s="339"/>
      <c r="K386"/>
    </row>
    <row r="387" spans="2:11" ht="24" customHeight="1" x14ac:dyDescent="0.25">
      <c r="B387" s="58"/>
      <c r="C387" s="58"/>
      <c r="D387" s="58"/>
      <c r="E387" s="58"/>
      <c r="F387" s="58"/>
      <c r="G387" s="340"/>
      <c r="H387" s="340"/>
      <c r="I387" s="58"/>
      <c r="J387" s="339"/>
      <c r="K387"/>
    </row>
    <row r="388" spans="2:11" ht="24" customHeight="1" x14ac:dyDescent="0.25">
      <c r="B388" s="58"/>
      <c r="C388" s="58"/>
      <c r="D388" s="58"/>
      <c r="E388" s="58"/>
      <c r="F388" s="58"/>
      <c r="G388" s="340"/>
      <c r="H388" s="340"/>
      <c r="I388" s="58"/>
      <c r="J388" s="339"/>
      <c r="K388"/>
    </row>
    <row r="389" spans="2:11" ht="24" customHeight="1" x14ac:dyDescent="0.25">
      <c r="B389" s="58"/>
      <c r="C389" s="58"/>
      <c r="D389" s="58"/>
      <c r="E389" s="58"/>
      <c r="F389" s="58"/>
      <c r="G389" s="340"/>
      <c r="H389" s="340"/>
      <c r="I389" s="58"/>
      <c r="J389" s="339"/>
      <c r="K389"/>
    </row>
    <row r="390" spans="2:11" ht="24" customHeight="1" x14ac:dyDescent="0.25">
      <c r="B390" s="58"/>
      <c r="C390" s="58"/>
      <c r="D390" s="58"/>
      <c r="E390" s="58"/>
      <c r="F390" s="58"/>
      <c r="G390" s="340"/>
      <c r="H390" s="340"/>
      <c r="I390" s="58"/>
      <c r="J390" s="339"/>
      <c r="K390"/>
    </row>
    <row r="391" spans="2:11" ht="24" customHeight="1" x14ac:dyDescent="0.25">
      <c r="B391" s="58"/>
      <c r="C391" s="58"/>
      <c r="D391" s="58"/>
      <c r="E391" s="58"/>
      <c r="F391" s="58"/>
      <c r="G391" s="340"/>
      <c r="H391" s="340"/>
      <c r="I391" s="58"/>
      <c r="J391" s="339"/>
      <c r="K391"/>
    </row>
    <row r="392" spans="2:11" ht="24" customHeight="1" x14ac:dyDescent="0.25">
      <c r="B392" s="58"/>
      <c r="C392" s="58"/>
      <c r="D392" s="58"/>
      <c r="E392" s="58"/>
      <c r="F392" s="58"/>
      <c r="G392" s="340"/>
      <c r="H392" s="340"/>
      <c r="I392" s="58"/>
      <c r="J392" s="339"/>
      <c r="K392"/>
    </row>
    <row r="393" spans="2:11" ht="24" customHeight="1" x14ac:dyDescent="0.25">
      <c r="B393" s="58"/>
      <c r="C393" s="58"/>
      <c r="D393" s="58"/>
      <c r="E393" s="58"/>
      <c r="F393" s="58"/>
      <c r="G393" s="340"/>
      <c r="H393" s="340"/>
      <c r="I393" s="58"/>
      <c r="J393" s="339"/>
      <c r="K393"/>
    </row>
    <row r="394" spans="2:11" ht="24" customHeight="1" x14ac:dyDescent="0.25">
      <c r="B394" s="58"/>
      <c r="C394" s="58"/>
      <c r="D394" s="58"/>
      <c r="E394" s="58"/>
      <c r="F394" s="58"/>
      <c r="G394" s="340"/>
      <c r="H394" s="340"/>
      <c r="I394" s="58"/>
      <c r="J394" s="339"/>
      <c r="K394"/>
    </row>
    <row r="395" spans="2:11" ht="24" customHeight="1" x14ac:dyDescent="0.25">
      <c r="B395" s="58"/>
      <c r="C395" s="58"/>
      <c r="D395" s="58"/>
      <c r="E395" s="58"/>
      <c r="F395" s="58"/>
      <c r="G395" s="340"/>
      <c r="H395" s="340"/>
      <c r="I395" s="58"/>
      <c r="J395" s="339"/>
      <c r="K395"/>
    </row>
    <row r="396" spans="2:11" ht="24" customHeight="1" x14ac:dyDescent="0.25">
      <c r="B396" s="58"/>
      <c r="C396" s="58"/>
      <c r="D396" s="58"/>
      <c r="E396" s="58"/>
      <c r="F396" s="58"/>
      <c r="G396" s="340"/>
      <c r="H396" s="340"/>
      <c r="I396" s="58"/>
      <c r="J396" s="339"/>
      <c r="K396"/>
    </row>
    <row r="397" spans="2:11" ht="24" customHeight="1" x14ac:dyDescent="0.25">
      <c r="B397" s="58"/>
      <c r="C397" s="58"/>
      <c r="D397" s="58"/>
      <c r="E397" s="58"/>
      <c r="F397" s="58"/>
      <c r="G397" s="340"/>
      <c r="H397" s="340"/>
      <c r="I397" s="58"/>
      <c r="J397" s="339"/>
      <c r="K397"/>
    </row>
    <row r="398" spans="2:11" ht="24" customHeight="1" x14ac:dyDescent="0.25">
      <c r="B398" s="58"/>
      <c r="C398" s="58"/>
      <c r="D398" s="58"/>
      <c r="E398" s="58"/>
      <c r="F398" s="58"/>
      <c r="G398" s="340"/>
      <c r="H398" s="340"/>
      <c r="I398" s="58"/>
      <c r="J398" s="339"/>
      <c r="K398"/>
    </row>
    <row r="399" spans="2:11" ht="24" customHeight="1" x14ac:dyDescent="0.25">
      <c r="B399" s="58"/>
      <c r="C399" s="58"/>
      <c r="D399" s="58"/>
      <c r="E399" s="58"/>
      <c r="F399" s="58"/>
      <c r="G399" s="340"/>
      <c r="H399" s="340"/>
      <c r="I399" s="58"/>
      <c r="J399" s="339"/>
      <c r="K399"/>
    </row>
    <row r="400" spans="2:11" ht="24" customHeight="1" x14ac:dyDescent="0.25">
      <c r="B400" s="58"/>
      <c r="C400" s="58"/>
      <c r="D400" s="58"/>
      <c r="E400" s="58"/>
      <c r="F400" s="58"/>
      <c r="G400" s="340"/>
      <c r="H400" s="340"/>
      <c r="I400" s="58"/>
      <c r="J400" s="339"/>
      <c r="K400"/>
    </row>
    <row r="401" spans="2:11" ht="24" customHeight="1" x14ac:dyDescent="0.25">
      <c r="B401" s="58"/>
      <c r="C401" s="58"/>
      <c r="D401" s="58"/>
      <c r="E401" s="58"/>
      <c r="F401" s="58"/>
      <c r="G401" s="340"/>
      <c r="H401" s="340"/>
      <c r="I401" s="58"/>
      <c r="J401" s="339"/>
      <c r="K401"/>
    </row>
    <row r="402" spans="2:11" ht="24" customHeight="1" x14ac:dyDescent="0.25">
      <c r="B402" s="58"/>
      <c r="C402" s="58"/>
      <c r="D402" s="58"/>
      <c r="E402" s="58"/>
      <c r="F402" s="58"/>
      <c r="G402" s="340"/>
      <c r="H402" s="340"/>
      <c r="I402" s="58"/>
      <c r="J402" s="339"/>
      <c r="K402"/>
    </row>
    <row r="403" spans="2:11" ht="24" customHeight="1" x14ac:dyDescent="0.25">
      <c r="B403" s="58"/>
      <c r="C403" s="58"/>
      <c r="D403" s="58"/>
      <c r="E403" s="58"/>
      <c r="F403" s="58"/>
      <c r="G403" s="340"/>
      <c r="H403" s="340"/>
      <c r="I403" s="58"/>
      <c r="J403" s="339"/>
      <c r="K403"/>
    </row>
    <row r="404" spans="2:11" ht="24" customHeight="1" x14ac:dyDescent="0.25">
      <c r="B404" s="58"/>
      <c r="C404" s="58"/>
      <c r="D404" s="58"/>
      <c r="E404" s="58"/>
      <c r="F404" s="58"/>
      <c r="G404" s="340"/>
      <c r="H404" s="340"/>
      <c r="I404" s="58"/>
      <c r="J404" s="339"/>
      <c r="K404"/>
    </row>
    <row r="405" spans="2:11" ht="24" customHeight="1" x14ac:dyDescent="0.25">
      <c r="B405" s="58"/>
      <c r="C405" s="58"/>
      <c r="D405" s="58"/>
      <c r="E405" s="58"/>
      <c r="F405" s="58"/>
      <c r="G405" s="340"/>
      <c r="H405" s="340"/>
      <c r="I405" s="58"/>
      <c r="J405" s="339"/>
      <c r="K405"/>
    </row>
    <row r="406" spans="2:11" ht="24" customHeight="1" x14ac:dyDescent="0.25">
      <c r="B406" s="58"/>
      <c r="C406" s="58"/>
      <c r="D406" s="58"/>
      <c r="E406" s="58"/>
      <c r="F406" s="58"/>
      <c r="G406" s="340"/>
      <c r="H406" s="340"/>
      <c r="I406" s="58"/>
      <c r="J406" s="339"/>
      <c r="K406"/>
    </row>
    <row r="407" spans="2:11" ht="24" customHeight="1" x14ac:dyDescent="0.25">
      <c r="B407" s="58"/>
      <c r="C407" s="58"/>
      <c r="D407" s="58"/>
      <c r="E407" s="58"/>
      <c r="F407" s="58"/>
      <c r="G407" s="340"/>
      <c r="H407" s="340"/>
      <c r="I407" s="58"/>
      <c r="J407" s="339"/>
      <c r="K407"/>
    </row>
    <row r="408" spans="2:11" ht="24" customHeight="1" x14ac:dyDescent="0.25">
      <c r="B408" s="58"/>
      <c r="C408" s="58"/>
      <c r="D408" s="58"/>
      <c r="E408" s="58"/>
      <c r="F408" s="58"/>
      <c r="G408" s="340"/>
      <c r="H408" s="340"/>
      <c r="I408" s="58"/>
      <c r="J408" s="339"/>
      <c r="K408"/>
    </row>
    <row r="409" spans="2:11" ht="24" customHeight="1" x14ac:dyDescent="0.25">
      <c r="B409" s="58"/>
      <c r="C409" s="58"/>
      <c r="D409" s="58"/>
      <c r="E409" s="58"/>
      <c r="F409" s="58"/>
      <c r="G409" s="340"/>
      <c r="H409" s="340"/>
      <c r="I409" s="58"/>
      <c r="J409" s="339"/>
      <c r="K409"/>
    </row>
    <row r="410" spans="2:11" ht="24" customHeight="1" x14ac:dyDescent="0.25">
      <c r="B410" s="58"/>
      <c r="C410" s="58"/>
      <c r="D410" s="58"/>
      <c r="E410" s="58"/>
      <c r="F410" s="58"/>
      <c r="G410" s="340"/>
      <c r="H410" s="340"/>
      <c r="I410" s="58"/>
      <c r="J410" s="339"/>
      <c r="K410"/>
    </row>
    <row r="411" spans="2:11" ht="24" customHeight="1" x14ac:dyDescent="0.25">
      <c r="B411" s="58"/>
      <c r="C411" s="58"/>
      <c r="D411" s="58"/>
      <c r="E411" s="58"/>
      <c r="F411" s="58"/>
      <c r="G411" s="340"/>
      <c r="H411" s="340"/>
      <c r="I411" s="58"/>
      <c r="J411" s="339"/>
      <c r="K411"/>
    </row>
    <row r="412" spans="2:11" ht="24" customHeight="1" x14ac:dyDescent="0.25">
      <c r="B412" s="58"/>
      <c r="C412" s="58"/>
      <c r="D412" s="58"/>
      <c r="E412" s="58"/>
      <c r="F412" s="58"/>
      <c r="G412" s="340"/>
      <c r="H412" s="340"/>
      <c r="I412" s="58"/>
      <c r="J412" s="339"/>
      <c r="K412"/>
    </row>
    <row r="413" spans="2:11" ht="24" customHeight="1" x14ac:dyDescent="0.25">
      <c r="B413" s="58"/>
      <c r="C413" s="58"/>
      <c r="D413" s="58"/>
      <c r="E413" s="58"/>
      <c r="F413" s="58"/>
      <c r="G413" s="340"/>
      <c r="H413" s="340"/>
      <c r="I413" s="58"/>
      <c r="J413" s="339"/>
      <c r="K413"/>
    </row>
    <row r="414" spans="2:11" ht="24" customHeight="1" x14ac:dyDescent="0.25">
      <c r="B414" s="58"/>
      <c r="C414" s="58"/>
      <c r="D414" s="58"/>
      <c r="E414" s="58"/>
      <c r="F414" s="58"/>
      <c r="G414" s="340"/>
      <c r="H414" s="340"/>
      <c r="I414" s="58"/>
      <c r="J414" s="339"/>
      <c r="K414"/>
    </row>
    <row r="415" spans="2:11" ht="24" customHeight="1" x14ac:dyDescent="0.25">
      <c r="B415" s="58"/>
      <c r="C415" s="58"/>
      <c r="D415" s="58"/>
      <c r="E415" s="58"/>
      <c r="F415" s="58"/>
      <c r="G415" s="340"/>
      <c r="H415" s="340"/>
      <c r="I415" s="58"/>
      <c r="J415" s="339"/>
      <c r="K415"/>
    </row>
    <row r="416" spans="2:11" ht="24" customHeight="1" x14ac:dyDescent="0.25">
      <c r="B416" s="58"/>
      <c r="C416" s="58"/>
      <c r="D416" s="58"/>
      <c r="E416" s="58"/>
      <c r="F416" s="58"/>
      <c r="G416" s="340"/>
      <c r="H416" s="340"/>
      <c r="I416" s="58"/>
      <c r="J416" s="339"/>
      <c r="K416"/>
    </row>
    <row r="417" spans="2:11" ht="24" customHeight="1" x14ac:dyDescent="0.25">
      <c r="B417" s="58"/>
      <c r="C417" s="58"/>
      <c r="D417" s="58"/>
      <c r="E417" s="58"/>
      <c r="F417" s="58"/>
      <c r="G417" s="340"/>
      <c r="H417" s="340"/>
      <c r="I417" s="58"/>
      <c r="J417" s="339"/>
      <c r="K417"/>
    </row>
    <row r="418" spans="2:11" ht="15" x14ac:dyDescent="0.25">
      <c r="B418" s="58"/>
      <c r="C418" s="58"/>
      <c r="D418" s="58"/>
      <c r="E418" s="58"/>
      <c r="F418" s="58"/>
      <c r="G418" s="58"/>
      <c r="H418" s="58"/>
      <c r="I418" s="58"/>
      <c r="J418" s="338"/>
      <c r="K418"/>
    </row>
    <row r="419" spans="2:11" x14ac:dyDescent="0.2">
      <c r="J419" s="275"/>
    </row>
    <row r="420" spans="2:11" x14ac:dyDescent="0.2">
      <c r="J420" s="275"/>
    </row>
    <row r="421" spans="2:11" x14ac:dyDescent="0.2">
      <c r="J421" s="275"/>
    </row>
    <row r="422" spans="2:11" x14ac:dyDescent="0.2">
      <c r="J422" s="275"/>
    </row>
    <row r="423" spans="2:11" x14ac:dyDescent="0.2">
      <c r="J423" s="275"/>
    </row>
    <row r="424" spans="2:11" x14ac:dyDescent="0.2">
      <c r="J424" s="275"/>
    </row>
    <row r="425" spans="2:11" x14ac:dyDescent="0.2">
      <c r="J425" s="275"/>
    </row>
    <row r="426" spans="2:11" x14ac:dyDescent="0.2">
      <c r="J426" s="275"/>
    </row>
    <row r="427" spans="2:11" x14ac:dyDescent="0.2">
      <c r="J427" s="275"/>
    </row>
    <row r="428" spans="2:11" x14ac:dyDescent="0.2">
      <c r="J428" s="275"/>
    </row>
    <row r="429" spans="2:11" x14ac:dyDescent="0.2">
      <c r="J429" s="275"/>
    </row>
    <row r="430" spans="2:11" x14ac:dyDescent="0.2">
      <c r="J430" s="275"/>
    </row>
    <row r="431" spans="2:11" x14ac:dyDescent="0.2">
      <c r="J431" s="275"/>
    </row>
    <row r="432" spans="2:11" x14ac:dyDescent="0.2">
      <c r="J432" s="275"/>
    </row>
    <row r="433" spans="10:10" x14ac:dyDescent="0.2">
      <c r="J433" s="275"/>
    </row>
    <row r="434" spans="10:10" x14ac:dyDescent="0.2">
      <c r="J434" s="275"/>
    </row>
    <row r="435" spans="10:10" x14ac:dyDescent="0.2">
      <c r="J435" s="275"/>
    </row>
    <row r="436" spans="10:10" x14ac:dyDescent="0.2">
      <c r="J436" s="275"/>
    </row>
    <row r="437" spans="10:10" x14ac:dyDescent="0.2">
      <c r="J437" s="275"/>
    </row>
    <row r="438" spans="10:10" x14ac:dyDescent="0.2">
      <c r="J438" s="275"/>
    </row>
    <row r="439" spans="10:10" x14ac:dyDescent="0.2">
      <c r="J439" s="275"/>
    </row>
    <row r="440" spans="10:10" x14ac:dyDescent="0.2">
      <c r="J440" s="275"/>
    </row>
    <row r="441" spans="10:10" x14ac:dyDescent="0.2">
      <c r="J441" s="275"/>
    </row>
    <row r="442" spans="10:10" x14ac:dyDescent="0.2">
      <c r="J442" s="275"/>
    </row>
    <row r="443" spans="10:10" x14ac:dyDescent="0.2">
      <c r="J443" s="275"/>
    </row>
    <row r="444" spans="10:10" x14ac:dyDescent="0.2">
      <c r="J444" s="275"/>
    </row>
    <row r="445" spans="10:10" x14ac:dyDescent="0.2">
      <c r="J445" s="275"/>
    </row>
    <row r="446" spans="10:10" x14ac:dyDescent="0.2">
      <c r="J446" s="275"/>
    </row>
    <row r="447" spans="10:10" x14ac:dyDescent="0.2">
      <c r="J447" s="275"/>
    </row>
    <row r="448" spans="10:10" x14ac:dyDescent="0.2">
      <c r="J448" s="275"/>
    </row>
    <row r="449" spans="10:10" x14ac:dyDescent="0.2">
      <c r="J449" s="275"/>
    </row>
    <row r="450" spans="10:10" x14ac:dyDescent="0.2">
      <c r="J450" s="275"/>
    </row>
    <row r="451" spans="10:10" x14ac:dyDescent="0.2">
      <c r="J451" s="275"/>
    </row>
    <row r="452" spans="10:10" x14ac:dyDescent="0.2">
      <c r="J452" s="275"/>
    </row>
    <row r="453" spans="10:10" x14ac:dyDescent="0.2">
      <c r="J453" s="275"/>
    </row>
    <row r="454" spans="10:10" x14ac:dyDescent="0.2">
      <c r="J454" s="275"/>
    </row>
    <row r="455" spans="10:10" x14ac:dyDescent="0.2">
      <c r="J455" s="275"/>
    </row>
    <row r="456" spans="10:10" x14ac:dyDescent="0.2">
      <c r="J456" s="275"/>
    </row>
    <row r="457" spans="10:10" x14ac:dyDescent="0.2">
      <c r="J457" s="275"/>
    </row>
    <row r="458" spans="10:10" x14ac:dyDescent="0.2">
      <c r="J458" s="275"/>
    </row>
    <row r="459" spans="10:10" x14ac:dyDescent="0.2">
      <c r="J459" s="275"/>
    </row>
    <row r="460" spans="10:10" x14ac:dyDescent="0.2">
      <c r="J460" s="275"/>
    </row>
    <row r="461" spans="10:10" x14ac:dyDescent="0.2">
      <c r="J461" s="275"/>
    </row>
    <row r="462" spans="10:10" x14ac:dyDescent="0.2">
      <c r="J462" s="275"/>
    </row>
    <row r="463" spans="10:10" x14ac:dyDescent="0.2">
      <c r="J463" s="275"/>
    </row>
    <row r="464" spans="10:10" x14ac:dyDescent="0.2">
      <c r="J464" s="275"/>
    </row>
    <row r="465" spans="10:10" x14ac:dyDescent="0.2">
      <c r="J465" s="275"/>
    </row>
    <row r="466" spans="10:10" x14ac:dyDescent="0.2">
      <c r="J466" s="275"/>
    </row>
    <row r="467" spans="10:10" x14ac:dyDescent="0.2">
      <c r="J467" s="275"/>
    </row>
    <row r="468" spans="10:10" x14ac:dyDescent="0.2">
      <c r="J468" s="275"/>
    </row>
    <row r="469" spans="10:10" x14ac:dyDescent="0.2">
      <c r="J469" s="275"/>
    </row>
    <row r="470" spans="10:10" x14ac:dyDescent="0.2">
      <c r="J470" s="275"/>
    </row>
    <row r="471" spans="10:10" x14ac:dyDescent="0.2">
      <c r="J471" s="275"/>
    </row>
    <row r="472" spans="10:10" x14ac:dyDescent="0.2">
      <c r="J472" s="275"/>
    </row>
    <row r="473" spans="10:10" x14ac:dyDescent="0.2">
      <c r="J473" s="275"/>
    </row>
    <row r="474" spans="10:10" x14ac:dyDescent="0.2">
      <c r="J474" s="275"/>
    </row>
    <row r="475" spans="10:10" x14ac:dyDescent="0.2">
      <c r="J475" s="275"/>
    </row>
    <row r="476" spans="10:10" x14ac:dyDescent="0.2">
      <c r="J476" s="275"/>
    </row>
    <row r="477" spans="10:10" x14ac:dyDescent="0.2">
      <c r="J477" s="275"/>
    </row>
    <row r="478" spans="10:10" x14ac:dyDescent="0.2">
      <c r="J478" s="275"/>
    </row>
    <row r="479" spans="10:10" x14ac:dyDescent="0.2">
      <c r="J479" s="275"/>
    </row>
    <row r="480" spans="10:10" x14ac:dyDescent="0.2">
      <c r="J480" s="275"/>
    </row>
    <row r="481" spans="10:10" x14ac:dyDescent="0.2">
      <c r="J481" s="275"/>
    </row>
    <row r="482" spans="10:10" x14ac:dyDescent="0.2">
      <c r="J482" s="275"/>
    </row>
    <row r="483" spans="10:10" x14ac:dyDescent="0.2">
      <c r="J483" s="275"/>
    </row>
    <row r="484" spans="10:10" x14ac:dyDescent="0.2">
      <c r="J484" s="275"/>
    </row>
    <row r="485" spans="10:10" x14ac:dyDescent="0.2">
      <c r="J485" s="275"/>
    </row>
    <row r="486" spans="10:10" x14ac:dyDescent="0.2">
      <c r="J486" s="275"/>
    </row>
    <row r="487" spans="10:10" x14ac:dyDescent="0.2">
      <c r="J487" s="275"/>
    </row>
    <row r="488" spans="10:10" x14ac:dyDescent="0.2">
      <c r="J488" s="275"/>
    </row>
    <row r="489" spans="10:10" x14ac:dyDescent="0.2">
      <c r="J489" s="275"/>
    </row>
    <row r="490" spans="10:10" x14ac:dyDescent="0.2">
      <c r="J490" s="275"/>
    </row>
    <row r="491" spans="10:10" x14ac:dyDescent="0.2">
      <c r="J491" s="275"/>
    </row>
    <row r="492" spans="10:10" x14ac:dyDescent="0.2">
      <c r="J492" s="275"/>
    </row>
    <row r="493" spans="10:10" x14ac:dyDescent="0.2">
      <c r="J493" s="275"/>
    </row>
    <row r="494" spans="10:10" x14ac:dyDescent="0.2">
      <c r="J494" s="275"/>
    </row>
    <row r="495" spans="10:10" x14ac:dyDescent="0.2">
      <c r="J495" s="275"/>
    </row>
    <row r="496" spans="10:10" x14ac:dyDescent="0.2">
      <c r="J496" s="275"/>
    </row>
    <row r="497" spans="10:10" x14ac:dyDescent="0.2">
      <c r="J497" s="275"/>
    </row>
    <row r="498" spans="10:10" x14ac:dyDescent="0.2">
      <c r="J498" s="275"/>
    </row>
    <row r="499" spans="10:10" x14ac:dyDescent="0.2">
      <c r="J499" s="275"/>
    </row>
    <row r="500" spans="10:10" x14ac:dyDescent="0.2">
      <c r="J500" s="275"/>
    </row>
    <row r="501" spans="10:10" x14ac:dyDescent="0.2">
      <c r="J501" s="275"/>
    </row>
    <row r="502" spans="10:10" x14ac:dyDescent="0.2">
      <c r="J502" s="275"/>
    </row>
    <row r="503" spans="10:10" x14ac:dyDescent="0.2">
      <c r="J503" s="275"/>
    </row>
    <row r="504" spans="10:10" x14ac:dyDescent="0.2">
      <c r="J504" s="275"/>
    </row>
    <row r="505" spans="10:10" x14ac:dyDescent="0.2">
      <c r="J505" s="275"/>
    </row>
    <row r="506" spans="10:10" x14ac:dyDescent="0.2">
      <c r="J506" s="275"/>
    </row>
    <row r="507" spans="10:10" x14ac:dyDescent="0.2">
      <c r="J507" s="275"/>
    </row>
    <row r="508" spans="10:10" x14ac:dyDescent="0.2">
      <c r="J508" s="275"/>
    </row>
    <row r="509" spans="10:10" x14ac:dyDescent="0.2">
      <c r="J509" s="275"/>
    </row>
    <row r="510" spans="10:10" x14ac:dyDescent="0.2">
      <c r="J510" s="275"/>
    </row>
    <row r="511" spans="10:10" x14ac:dyDescent="0.2">
      <c r="J511" s="275"/>
    </row>
    <row r="512" spans="10:10" x14ac:dyDescent="0.2">
      <c r="J512" s="275"/>
    </row>
    <row r="513" spans="10:10" x14ac:dyDescent="0.2">
      <c r="J513" s="275"/>
    </row>
    <row r="514" spans="10:10" x14ac:dyDescent="0.2">
      <c r="J514" s="275"/>
    </row>
    <row r="515" spans="10:10" x14ac:dyDescent="0.2">
      <c r="J515" s="275"/>
    </row>
    <row r="516" spans="10:10" x14ac:dyDescent="0.2">
      <c r="J516" s="275"/>
    </row>
    <row r="517" spans="10:10" x14ac:dyDescent="0.2">
      <c r="J517" s="275"/>
    </row>
    <row r="518" spans="10:10" x14ac:dyDescent="0.2">
      <c r="J518" s="275"/>
    </row>
    <row r="519" spans="10:10" x14ac:dyDescent="0.2">
      <c r="J519" s="275"/>
    </row>
    <row r="520" spans="10:10" x14ac:dyDescent="0.2">
      <c r="J520" s="275"/>
    </row>
    <row r="521" spans="10:10" x14ac:dyDescent="0.2">
      <c r="J521" s="275"/>
    </row>
    <row r="522" spans="10:10" x14ac:dyDescent="0.2">
      <c r="J522" s="275"/>
    </row>
    <row r="523" spans="10:10" x14ac:dyDescent="0.2">
      <c r="J523" s="275"/>
    </row>
    <row r="524" spans="10:10" x14ac:dyDescent="0.2">
      <c r="J524" s="275"/>
    </row>
    <row r="525" spans="10:10" x14ac:dyDescent="0.2">
      <c r="J525" s="275"/>
    </row>
    <row r="526" spans="10:10" x14ac:dyDescent="0.2">
      <c r="J526" s="275"/>
    </row>
    <row r="527" spans="10:10" x14ac:dyDescent="0.2">
      <c r="J527" s="275"/>
    </row>
    <row r="528" spans="10:10" x14ac:dyDescent="0.2">
      <c r="J528" s="275"/>
    </row>
    <row r="529" spans="10:10" x14ac:dyDescent="0.2">
      <c r="J529" s="275"/>
    </row>
    <row r="530" spans="10:10" x14ac:dyDescent="0.2">
      <c r="J530" s="275"/>
    </row>
    <row r="531" spans="10:10" x14ac:dyDescent="0.2">
      <c r="J531" s="275"/>
    </row>
    <row r="532" spans="10:10" x14ac:dyDescent="0.2">
      <c r="J532" s="275"/>
    </row>
    <row r="533" spans="10:10" x14ac:dyDescent="0.2">
      <c r="J533" s="275"/>
    </row>
    <row r="534" spans="10:10" x14ac:dyDescent="0.2">
      <c r="J534" s="275"/>
    </row>
    <row r="535" spans="10:10" x14ac:dyDescent="0.2">
      <c r="J535" s="275"/>
    </row>
    <row r="536" spans="10:10" x14ac:dyDescent="0.2">
      <c r="J536" s="275"/>
    </row>
    <row r="537" spans="10:10" x14ac:dyDescent="0.2">
      <c r="J537" s="275"/>
    </row>
    <row r="538" spans="10:10" x14ac:dyDescent="0.2">
      <c r="J538" s="275"/>
    </row>
    <row r="539" spans="10:10" x14ac:dyDescent="0.2">
      <c r="J539" s="275"/>
    </row>
    <row r="540" spans="10:10" x14ac:dyDescent="0.2">
      <c r="J540" s="275"/>
    </row>
    <row r="541" spans="10:10" x14ac:dyDescent="0.2">
      <c r="J541" s="275"/>
    </row>
    <row r="542" spans="10:10" x14ac:dyDescent="0.2">
      <c r="J542" s="275"/>
    </row>
    <row r="543" spans="10:10" x14ac:dyDescent="0.2">
      <c r="J543" s="275"/>
    </row>
    <row r="544" spans="10:10" x14ac:dyDescent="0.2">
      <c r="J544" s="275"/>
    </row>
    <row r="545" spans="10:10" x14ac:dyDescent="0.2">
      <c r="J545" s="275"/>
    </row>
    <row r="546" spans="10:10" x14ac:dyDescent="0.2">
      <c r="J546" s="275"/>
    </row>
    <row r="547" spans="10:10" x14ac:dyDescent="0.2">
      <c r="J547" s="275"/>
    </row>
    <row r="548" spans="10:10" x14ac:dyDescent="0.2">
      <c r="J548" s="275"/>
    </row>
    <row r="549" spans="10:10" x14ac:dyDescent="0.2">
      <c r="J549" s="275"/>
    </row>
    <row r="550" spans="10:10" x14ac:dyDescent="0.2">
      <c r="J550" s="275"/>
    </row>
    <row r="551" spans="10:10" x14ac:dyDescent="0.2">
      <c r="J551" s="275"/>
    </row>
    <row r="552" spans="10:10" x14ac:dyDescent="0.2">
      <c r="J552" s="275"/>
    </row>
    <row r="553" spans="10:10" x14ac:dyDescent="0.2">
      <c r="J553" s="275"/>
    </row>
    <row r="554" spans="10:10" x14ac:dyDescent="0.2">
      <c r="J554" s="275"/>
    </row>
    <row r="555" spans="10:10" x14ac:dyDescent="0.2">
      <c r="J555" s="275"/>
    </row>
    <row r="556" spans="10:10" x14ac:dyDescent="0.2">
      <c r="J556" s="275"/>
    </row>
    <row r="557" spans="10:10" x14ac:dyDescent="0.2">
      <c r="J557" s="275"/>
    </row>
    <row r="558" spans="10:10" x14ac:dyDescent="0.2">
      <c r="J558" s="275"/>
    </row>
    <row r="559" spans="10:10" x14ac:dyDescent="0.2">
      <c r="J559" s="275"/>
    </row>
    <row r="560" spans="10:10" x14ac:dyDescent="0.2">
      <c r="J560" s="275"/>
    </row>
    <row r="561" spans="10:10" x14ac:dyDescent="0.2">
      <c r="J561" s="275"/>
    </row>
    <row r="562" spans="10:10" x14ac:dyDescent="0.2">
      <c r="J562" s="275"/>
    </row>
    <row r="563" spans="10:10" x14ac:dyDescent="0.2">
      <c r="J563" s="275"/>
    </row>
    <row r="564" spans="10:10" x14ac:dyDescent="0.2">
      <c r="J564" s="275"/>
    </row>
    <row r="565" spans="10:10" x14ac:dyDescent="0.2">
      <c r="J565" s="275"/>
    </row>
    <row r="566" spans="10:10" x14ac:dyDescent="0.2">
      <c r="J566" s="275"/>
    </row>
    <row r="567" spans="10:10" x14ac:dyDescent="0.2">
      <c r="J567" s="275"/>
    </row>
    <row r="568" spans="10:10" x14ac:dyDescent="0.2">
      <c r="J568" s="275"/>
    </row>
    <row r="569" spans="10:10" x14ac:dyDescent="0.2">
      <c r="J569" s="275"/>
    </row>
    <row r="570" spans="10:10" x14ac:dyDescent="0.2">
      <c r="J570" s="275"/>
    </row>
    <row r="571" spans="10:10" x14ac:dyDescent="0.2">
      <c r="J571" s="275"/>
    </row>
    <row r="572" spans="10:10" x14ac:dyDescent="0.2">
      <c r="J572" s="275"/>
    </row>
    <row r="573" spans="10:10" x14ac:dyDescent="0.2">
      <c r="J573" s="275"/>
    </row>
    <row r="574" spans="10:10" x14ac:dyDescent="0.2">
      <c r="J574" s="275"/>
    </row>
    <row r="575" spans="10:10" x14ac:dyDescent="0.2">
      <c r="J575" s="275"/>
    </row>
    <row r="576" spans="10:10" x14ac:dyDescent="0.2">
      <c r="J576" s="275"/>
    </row>
    <row r="577" spans="10:10" x14ac:dyDescent="0.2">
      <c r="J577" s="275"/>
    </row>
    <row r="578" spans="10:10" x14ac:dyDescent="0.2">
      <c r="J578" s="275"/>
    </row>
    <row r="579" spans="10:10" x14ac:dyDescent="0.2">
      <c r="J579" s="275"/>
    </row>
    <row r="580" spans="10:10" x14ac:dyDescent="0.2">
      <c r="J580" s="275"/>
    </row>
    <row r="581" spans="10:10" x14ac:dyDescent="0.2">
      <c r="J581" s="275"/>
    </row>
    <row r="582" spans="10:10" x14ac:dyDescent="0.2">
      <c r="J582" s="275"/>
    </row>
    <row r="583" spans="10:10" x14ac:dyDescent="0.2">
      <c r="J583" s="275"/>
    </row>
    <row r="584" spans="10:10" x14ac:dyDescent="0.2">
      <c r="J584" s="275"/>
    </row>
    <row r="585" spans="10:10" x14ac:dyDescent="0.2">
      <c r="J585" s="275"/>
    </row>
    <row r="586" spans="10:10" x14ac:dyDescent="0.2">
      <c r="J586" s="275"/>
    </row>
    <row r="587" spans="10:10" x14ac:dyDescent="0.2">
      <c r="J587" s="275"/>
    </row>
    <row r="588" spans="10:10" x14ac:dyDescent="0.2">
      <c r="J588" s="275"/>
    </row>
    <row r="589" spans="10:10" x14ac:dyDescent="0.2">
      <c r="J589" s="275"/>
    </row>
    <row r="590" spans="10:10" x14ac:dyDescent="0.2">
      <c r="J590" s="275"/>
    </row>
    <row r="591" spans="10:10" x14ac:dyDescent="0.2">
      <c r="J591" s="275"/>
    </row>
    <row r="592" spans="10:10" x14ac:dyDescent="0.2">
      <c r="J592" s="275"/>
    </row>
    <row r="593" spans="10:10" x14ac:dyDescent="0.2">
      <c r="J593" s="275"/>
    </row>
    <row r="594" spans="10:10" x14ac:dyDescent="0.2">
      <c r="J594" s="275"/>
    </row>
    <row r="595" spans="10:10" x14ac:dyDescent="0.2">
      <c r="J595" s="275"/>
    </row>
    <row r="596" spans="10:10" x14ac:dyDescent="0.2">
      <c r="J596" s="275"/>
    </row>
    <row r="597" spans="10:10" x14ac:dyDescent="0.2">
      <c r="J597" s="275"/>
    </row>
    <row r="598" spans="10:10" x14ac:dyDescent="0.2">
      <c r="J598" s="275"/>
    </row>
    <row r="599" spans="10:10" x14ac:dyDescent="0.2">
      <c r="J599" s="275"/>
    </row>
    <row r="600" spans="10:10" x14ac:dyDescent="0.2">
      <c r="J600" s="275"/>
    </row>
    <row r="601" spans="10:10" x14ac:dyDescent="0.2">
      <c r="J601" s="275"/>
    </row>
    <row r="602" spans="10:10" x14ac:dyDescent="0.2">
      <c r="J602" s="275"/>
    </row>
    <row r="603" spans="10:10" x14ac:dyDescent="0.2">
      <c r="J603" s="275"/>
    </row>
    <row r="604" spans="10:10" x14ac:dyDescent="0.2">
      <c r="J604" s="275"/>
    </row>
    <row r="605" spans="10:10" x14ac:dyDescent="0.2">
      <c r="J605" s="275"/>
    </row>
    <row r="606" spans="10:10" x14ac:dyDescent="0.2">
      <c r="J606" s="275"/>
    </row>
    <row r="607" spans="10:10" x14ac:dyDescent="0.2">
      <c r="J607" s="275"/>
    </row>
    <row r="608" spans="10:10" x14ac:dyDescent="0.2">
      <c r="J608" s="275"/>
    </row>
    <row r="609" spans="10:10" x14ac:dyDescent="0.2">
      <c r="J609" s="275"/>
    </row>
    <row r="610" spans="10:10" x14ac:dyDescent="0.2">
      <c r="J610" s="275"/>
    </row>
    <row r="611" spans="10:10" x14ac:dyDescent="0.2">
      <c r="J611" s="275"/>
    </row>
    <row r="612" spans="10:10" x14ac:dyDescent="0.2">
      <c r="J612" s="275"/>
    </row>
    <row r="613" spans="10:10" x14ac:dyDescent="0.2">
      <c r="J613" s="275"/>
    </row>
    <row r="614" spans="10:10" x14ac:dyDescent="0.2">
      <c r="J614" s="275"/>
    </row>
    <row r="615" spans="10:10" x14ac:dyDescent="0.2">
      <c r="J615" s="275"/>
    </row>
    <row r="616" spans="10:10" x14ac:dyDescent="0.2">
      <c r="J616" s="275"/>
    </row>
    <row r="617" spans="10:10" x14ac:dyDescent="0.2">
      <c r="J617" s="275"/>
    </row>
    <row r="618" spans="10:10" x14ac:dyDescent="0.2">
      <c r="J618" s="275"/>
    </row>
    <row r="619" spans="10:10" x14ac:dyDescent="0.2">
      <c r="J619" s="275"/>
    </row>
    <row r="620" spans="10:10" x14ac:dyDescent="0.2">
      <c r="J620" s="275"/>
    </row>
    <row r="621" spans="10:10" x14ac:dyDescent="0.2">
      <c r="J621" s="275"/>
    </row>
    <row r="622" spans="10:10" x14ac:dyDescent="0.2">
      <c r="J622" s="275"/>
    </row>
    <row r="623" spans="10:10" x14ac:dyDescent="0.2">
      <c r="J623" s="275"/>
    </row>
    <row r="624" spans="10:10" x14ac:dyDescent="0.2">
      <c r="J624" s="275"/>
    </row>
    <row r="625" spans="10:10" x14ac:dyDescent="0.2">
      <c r="J625" s="275"/>
    </row>
    <row r="626" spans="10:10" x14ac:dyDescent="0.2">
      <c r="J626" s="275"/>
    </row>
    <row r="627" spans="10:10" x14ac:dyDescent="0.2">
      <c r="J627" s="275"/>
    </row>
    <row r="628" spans="10:10" x14ac:dyDescent="0.2">
      <c r="J628" s="275"/>
    </row>
    <row r="629" spans="10:10" x14ac:dyDescent="0.2">
      <c r="J629" s="275"/>
    </row>
    <row r="630" spans="10:10" x14ac:dyDescent="0.2">
      <c r="J630" s="275"/>
    </row>
    <row r="631" spans="10:10" x14ac:dyDescent="0.2">
      <c r="J631" s="275"/>
    </row>
    <row r="632" spans="10:10" x14ac:dyDescent="0.2">
      <c r="J632" s="275"/>
    </row>
    <row r="633" spans="10:10" x14ac:dyDescent="0.2">
      <c r="J633" s="275"/>
    </row>
    <row r="634" spans="10:10" x14ac:dyDescent="0.2">
      <c r="J634" s="275"/>
    </row>
    <row r="635" spans="10:10" x14ac:dyDescent="0.2">
      <c r="J635" s="275"/>
    </row>
    <row r="636" spans="10:10" x14ac:dyDescent="0.2">
      <c r="J636" s="275"/>
    </row>
    <row r="637" spans="10:10" x14ac:dyDescent="0.2">
      <c r="J637" s="275"/>
    </row>
    <row r="638" spans="10:10" x14ac:dyDescent="0.2">
      <c r="J638" s="275"/>
    </row>
    <row r="639" spans="10:10" x14ac:dyDescent="0.2">
      <c r="J639" s="275"/>
    </row>
    <row r="640" spans="10:10" x14ac:dyDescent="0.2">
      <c r="J640" s="275"/>
    </row>
    <row r="641" spans="10:10" x14ac:dyDescent="0.2">
      <c r="J641" s="275"/>
    </row>
    <row r="642" spans="10:10" x14ac:dyDescent="0.2">
      <c r="J642" s="275"/>
    </row>
    <row r="643" spans="10:10" x14ac:dyDescent="0.2">
      <c r="J643" s="275"/>
    </row>
    <row r="644" spans="10:10" x14ac:dyDescent="0.2">
      <c r="J644" s="275"/>
    </row>
    <row r="645" spans="10:10" x14ac:dyDescent="0.2">
      <c r="J645" s="275"/>
    </row>
    <row r="646" spans="10:10" x14ac:dyDescent="0.2">
      <c r="J646" s="275"/>
    </row>
    <row r="647" spans="10:10" x14ac:dyDescent="0.2">
      <c r="J647" s="275"/>
    </row>
    <row r="648" spans="10:10" x14ac:dyDescent="0.2">
      <c r="J648" s="275"/>
    </row>
    <row r="649" spans="10:10" x14ac:dyDescent="0.2">
      <c r="J649" s="275"/>
    </row>
    <row r="650" spans="10:10" x14ac:dyDescent="0.2">
      <c r="J650" s="275"/>
    </row>
    <row r="651" spans="10:10" x14ac:dyDescent="0.2">
      <c r="J651" s="275"/>
    </row>
    <row r="652" spans="10:10" x14ac:dyDescent="0.2">
      <c r="J652" s="275"/>
    </row>
    <row r="653" spans="10:10" x14ac:dyDescent="0.2">
      <c r="J653" s="275"/>
    </row>
    <row r="654" spans="10:10" x14ac:dyDescent="0.2">
      <c r="J654" s="275"/>
    </row>
    <row r="655" spans="10:10" x14ac:dyDescent="0.2">
      <c r="J655" s="275"/>
    </row>
    <row r="656" spans="10:10" x14ac:dyDescent="0.2">
      <c r="J656" s="275"/>
    </row>
    <row r="657" spans="10:10" x14ac:dyDescent="0.2">
      <c r="J657" s="275"/>
    </row>
    <row r="658" spans="10:10" x14ac:dyDescent="0.2">
      <c r="J658" s="275"/>
    </row>
    <row r="659" spans="10:10" x14ac:dyDescent="0.2">
      <c r="J659" s="275"/>
    </row>
    <row r="660" spans="10:10" x14ac:dyDescent="0.2">
      <c r="J660" s="275"/>
    </row>
    <row r="661" spans="10:10" x14ac:dyDescent="0.2">
      <c r="J661" s="275"/>
    </row>
    <row r="662" spans="10:10" x14ac:dyDescent="0.2">
      <c r="J662" s="275"/>
    </row>
    <row r="663" spans="10:10" x14ac:dyDescent="0.2">
      <c r="J663" s="275"/>
    </row>
    <row r="664" spans="10:10" x14ac:dyDescent="0.2">
      <c r="J664" s="275"/>
    </row>
    <row r="665" spans="10:10" x14ac:dyDescent="0.2">
      <c r="J665" s="275"/>
    </row>
    <row r="666" spans="10:10" x14ac:dyDescent="0.2">
      <c r="J666" s="275"/>
    </row>
    <row r="667" spans="10:10" x14ac:dyDescent="0.2">
      <c r="J667" s="275"/>
    </row>
    <row r="668" spans="10:10" x14ac:dyDescent="0.2">
      <c r="J668" s="275"/>
    </row>
    <row r="669" spans="10:10" x14ac:dyDescent="0.2">
      <c r="J669" s="275"/>
    </row>
    <row r="670" spans="10:10" x14ac:dyDescent="0.2">
      <c r="J670" s="275"/>
    </row>
    <row r="671" spans="10:10" x14ac:dyDescent="0.2">
      <c r="J671" s="275"/>
    </row>
    <row r="672" spans="10:10" x14ac:dyDescent="0.2">
      <c r="J672" s="275"/>
    </row>
    <row r="673" spans="10:10" x14ac:dyDescent="0.2">
      <c r="J673" s="275"/>
    </row>
    <row r="674" spans="10:10" x14ac:dyDescent="0.2">
      <c r="J674" s="275"/>
    </row>
    <row r="675" spans="10:10" x14ac:dyDescent="0.2">
      <c r="J675" s="275"/>
    </row>
    <row r="676" spans="10:10" x14ac:dyDescent="0.2">
      <c r="J676" s="275"/>
    </row>
    <row r="677" spans="10:10" x14ac:dyDescent="0.2">
      <c r="J677" s="275"/>
    </row>
    <row r="678" spans="10:10" x14ac:dyDescent="0.2">
      <c r="J678" s="275"/>
    </row>
    <row r="679" spans="10:10" x14ac:dyDescent="0.2">
      <c r="J679" s="275"/>
    </row>
    <row r="680" spans="10:10" x14ac:dyDescent="0.2">
      <c r="J680" s="275"/>
    </row>
    <row r="681" spans="10:10" x14ac:dyDescent="0.2">
      <c r="J681" s="275"/>
    </row>
    <row r="682" spans="10:10" x14ac:dyDescent="0.2">
      <c r="J682" s="275"/>
    </row>
    <row r="683" spans="10:10" x14ac:dyDescent="0.2">
      <c r="J683" s="275"/>
    </row>
    <row r="684" spans="10:10" x14ac:dyDescent="0.2">
      <c r="J684" s="275"/>
    </row>
    <row r="685" spans="10:10" x14ac:dyDescent="0.2">
      <c r="J685" s="275"/>
    </row>
    <row r="686" spans="10:10" x14ac:dyDescent="0.2">
      <c r="J686" s="275"/>
    </row>
    <row r="687" spans="10:10" x14ac:dyDescent="0.2">
      <c r="J687" s="275"/>
    </row>
    <row r="688" spans="10:10" x14ac:dyDescent="0.2">
      <c r="J688" s="275"/>
    </row>
    <row r="689" spans="10:10" x14ac:dyDescent="0.2">
      <c r="J689" s="275"/>
    </row>
    <row r="690" spans="10:10" x14ac:dyDescent="0.2">
      <c r="J690" s="275"/>
    </row>
    <row r="691" spans="10:10" x14ac:dyDescent="0.2">
      <c r="J691" s="275"/>
    </row>
    <row r="692" spans="10:10" x14ac:dyDescent="0.2">
      <c r="J692" s="275"/>
    </row>
    <row r="693" spans="10:10" x14ac:dyDescent="0.2">
      <c r="J693" s="275"/>
    </row>
    <row r="694" spans="10:10" x14ac:dyDescent="0.2">
      <c r="J694" s="275"/>
    </row>
    <row r="695" spans="10:10" x14ac:dyDescent="0.2">
      <c r="J695" s="275"/>
    </row>
    <row r="696" spans="10:10" x14ac:dyDescent="0.2">
      <c r="J696" s="275"/>
    </row>
    <row r="697" spans="10:10" x14ac:dyDescent="0.2">
      <c r="J697" s="275"/>
    </row>
    <row r="698" spans="10:10" x14ac:dyDescent="0.2">
      <c r="J698" s="275"/>
    </row>
    <row r="699" spans="10:10" x14ac:dyDescent="0.2">
      <c r="J699" s="275"/>
    </row>
    <row r="700" spans="10:10" x14ac:dyDescent="0.2">
      <c r="J700" s="275"/>
    </row>
    <row r="701" spans="10:10" x14ac:dyDescent="0.2">
      <c r="J701" s="275"/>
    </row>
    <row r="702" spans="10:10" x14ac:dyDescent="0.2">
      <c r="J702" s="275"/>
    </row>
    <row r="703" spans="10:10" x14ac:dyDescent="0.2">
      <c r="J703" s="275"/>
    </row>
    <row r="704" spans="10:10" x14ac:dyDescent="0.2">
      <c r="J704" s="275"/>
    </row>
    <row r="705" spans="10:10" x14ac:dyDescent="0.2">
      <c r="J705" s="275"/>
    </row>
    <row r="706" spans="10:10" x14ac:dyDescent="0.2">
      <c r="J706" s="275"/>
    </row>
    <row r="707" spans="10:10" x14ac:dyDescent="0.2">
      <c r="J707" s="275"/>
    </row>
    <row r="708" spans="10:10" x14ac:dyDescent="0.2">
      <c r="J708" s="275"/>
    </row>
    <row r="709" spans="10:10" x14ac:dyDescent="0.2">
      <c r="J709" s="275"/>
    </row>
    <row r="710" spans="10:10" x14ac:dyDescent="0.2">
      <c r="J710" s="275"/>
    </row>
    <row r="711" spans="10:10" x14ac:dyDescent="0.2">
      <c r="J711" s="275"/>
    </row>
    <row r="712" spans="10:10" x14ac:dyDescent="0.2">
      <c r="J712" s="275"/>
    </row>
    <row r="713" spans="10:10" x14ac:dyDescent="0.2">
      <c r="J713" s="275"/>
    </row>
    <row r="714" spans="10:10" x14ac:dyDescent="0.2">
      <c r="J714" s="275"/>
    </row>
    <row r="715" spans="10:10" x14ac:dyDescent="0.2">
      <c r="J715" s="275"/>
    </row>
    <row r="716" spans="10:10" x14ac:dyDescent="0.2">
      <c r="J716" s="275"/>
    </row>
    <row r="717" spans="10:10" x14ac:dyDescent="0.2">
      <c r="J717" s="275"/>
    </row>
    <row r="718" spans="10:10" x14ac:dyDescent="0.2">
      <c r="J718" s="275"/>
    </row>
    <row r="719" spans="10:10" x14ac:dyDescent="0.2">
      <c r="J719" s="275"/>
    </row>
    <row r="720" spans="10:10" x14ac:dyDescent="0.2">
      <c r="J720" s="275"/>
    </row>
    <row r="721" spans="10:10" x14ac:dyDescent="0.2">
      <c r="J721" s="275"/>
    </row>
    <row r="722" spans="10:10" x14ac:dyDescent="0.2">
      <c r="J722" s="275"/>
    </row>
    <row r="723" spans="10:10" x14ac:dyDescent="0.2">
      <c r="J723" s="275"/>
    </row>
    <row r="724" spans="10:10" x14ac:dyDescent="0.2">
      <c r="J724" s="275"/>
    </row>
    <row r="725" spans="10:10" x14ac:dyDescent="0.2">
      <c r="J725" s="275"/>
    </row>
    <row r="726" spans="10:10" x14ac:dyDescent="0.2">
      <c r="J726" s="275"/>
    </row>
    <row r="727" spans="10:10" x14ac:dyDescent="0.2">
      <c r="J727" s="275"/>
    </row>
    <row r="728" spans="10:10" x14ac:dyDescent="0.2">
      <c r="J728" s="275"/>
    </row>
    <row r="729" spans="10:10" x14ac:dyDescent="0.2">
      <c r="J729" s="275"/>
    </row>
    <row r="730" spans="10:10" x14ac:dyDescent="0.2">
      <c r="J730" s="275"/>
    </row>
    <row r="731" spans="10:10" x14ac:dyDescent="0.2">
      <c r="J731" s="275"/>
    </row>
    <row r="732" spans="10:10" x14ac:dyDescent="0.2">
      <c r="J732" s="275"/>
    </row>
    <row r="733" spans="10:10" x14ac:dyDescent="0.2">
      <c r="J733" s="275"/>
    </row>
    <row r="734" spans="10:10" x14ac:dyDescent="0.2">
      <c r="J734" s="275"/>
    </row>
    <row r="735" spans="10:10" x14ac:dyDescent="0.2">
      <c r="J735" s="275"/>
    </row>
    <row r="736" spans="10:10" x14ac:dyDescent="0.2">
      <c r="J736" s="275"/>
    </row>
    <row r="737" spans="10:10" x14ac:dyDescent="0.2">
      <c r="J737" s="275"/>
    </row>
    <row r="738" spans="10:10" x14ac:dyDescent="0.2">
      <c r="J738" s="275"/>
    </row>
    <row r="739" spans="10:10" x14ac:dyDescent="0.2">
      <c r="J739" s="275"/>
    </row>
    <row r="740" spans="10:10" x14ac:dyDescent="0.2">
      <c r="J740" s="275"/>
    </row>
    <row r="741" spans="10:10" x14ac:dyDescent="0.2">
      <c r="J741" s="275"/>
    </row>
    <row r="742" spans="10:10" x14ac:dyDescent="0.2">
      <c r="J742" s="275"/>
    </row>
    <row r="743" spans="10:10" x14ac:dyDescent="0.2">
      <c r="J743" s="275"/>
    </row>
    <row r="744" spans="10:10" x14ac:dyDescent="0.2">
      <c r="J744" s="275"/>
    </row>
    <row r="745" spans="10:10" x14ac:dyDescent="0.2">
      <c r="J745" s="275"/>
    </row>
    <row r="746" spans="10:10" x14ac:dyDescent="0.2">
      <c r="J746" s="275"/>
    </row>
    <row r="747" spans="10:10" x14ac:dyDescent="0.2">
      <c r="J747" s="275"/>
    </row>
    <row r="748" spans="10:10" x14ac:dyDescent="0.2">
      <c r="J748" s="275"/>
    </row>
    <row r="749" spans="10:10" x14ac:dyDescent="0.2">
      <c r="J749" s="275"/>
    </row>
    <row r="750" spans="10:10" x14ac:dyDescent="0.2">
      <c r="J750" s="275"/>
    </row>
    <row r="751" spans="10:10" x14ac:dyDescent="0.2">
      <c r="J751" s="275"/>
    </row>
    <row r="752" spans="10:10" x14ac:dyDescent="0.2">
      <c r="J752" s="275"/>
    </row>
    <row r="753" spans="10:10" x14ac:dyDescent="0.2">
      <c r="J753" s="275"/>
    </row>
    <row r="754" spans="10:10" x14ac:dyDescent="0.2">
      <c r="J754" s="275"/>
    </row>
    <row r="755" spans="10:10" x14ac:dyDescent="0.2">
      <c r="J755" s="275"/>
    </row>
    <row r="756" spans="10:10" x14ac:dyDescent="0.2">
      <c r="J756" s="275"/>
    </row>
    <row r="757" spans="10:10" x14ac:dyDescent="0.2">
      <c r="J757" s="275"/>
    </row>
    <row r="758" spans="10:10" x14ac:dyDescent="0.2">
      <c r="J758" s="275"/>
    </row>
    <row r="759" spans="10:10" x14ac:dyDescent="0.2">
      <c r="J759" s="275"/>
    </row>
    <row r="760" spans="10:10" x14ac:dyDescent="0.2">
      <c r="J760" s="275"/>
    </row>
    <row r="761" spans="10:10" x14ac:dyDescent="0.2">
      <c r="J761" s="275"/>
    </row>
    <row r="762" spans="10:10" x14ac:dyDescent="0.2">
      <c r="J762" s="275"/>
    </row>
    <row r="763" spans="10:10" x14ac:dyDescent="0.2">
      <c r="J763" s="275"/>
    </row>
    <row r="764" spans="10:10" x14ac:dyDescent="0.2">
      <c r="J764" s="275"/>
    </row>
    <row r="765" spans="10:10" x14ac:dyDescent="0.2">
      <c r="J765" s="275"/>
    </row>
    <row r="766" spans="10:10" x14ac:dyDescent="0.2">
      <c r="J766" s="275"/>
    </row>
    <row r="767" spans="10:10" x14ac:dyDescent="0.2">
      <c r="J767" s="275"/>
    </row>
    <row r="768" spans="10:10" x14ac:dyDescent="0.2">
      <c r="J768" s="275"/>
    </row>
    <row r="769" spans="10:10" x14ac:dyDescent="0.2">
      <c r="J769" s="275"/>
    </row>
    <row r="770" spans="10:10" x14ac:dyDescent="0.2">
      <c r="J770" s="275"/>
    </row>
    <row r="771" spans="10:10" x14ac:dyDescent="0.2">
      <c r="J771" s="275"/>
    </row>
    <row r="772" spans="10:10" x14ac:dyDescent="0.2">
      <c r="J772" s="275"/>
    </row>
    <row r="773" spans="10:10" x14ac:dyDescent="0.2">
      <c r="J773" s="275"/>
    </row>
    <row r="774" spans="10:10" x14ac:dyDescent="0.2">
      <c r="J774" s="275"/>
    </row>
    <row r="775" spans="10:10" x14ac:dyDescent="0.2">
      <c r="J775" s="275"/>
    </row>
    <row r="776" spans="10:10" x14ac:dyDescent="0.2">
      <c r="J776" s="275"/>
    </row>
    <row r="777" spans="10:10" x14ac:dyDescent="0.2">
      <c r="J777" s="275"/>
    </row>
    <row r="778" spans="10:10" x14ac:dyDescent="0.2">
      <c r="J778" s="275"/>
    </row>
    <row r="779" spans="10:10" x14ac:dyDescent="0.2">
      <c r="J779" s="275"/>
    </row>
    <row r="780" spans="10:10" x14ac:dyDescent="0.2">
      <c r="J780" s="275"/>
    </row>
    <row r="781" spans="10:10" x14ac:dyDescent="0.2">
      <c r="J781" s="275"/>
    </row>
    <row r="782" spans="10:10" x14ac:dyDescent="0.2">
      <c r="J782" s="275"/>
    </row>
    <row r="783" spans="10:10" x14ac:dyDescent="0.2">
      <c r="J783" s="275"/>
    </row>
    <row r="784" spans="10:10" x14ac:dyDescent="0.2">
      <c r="J784" s="275"/>
    </row>
    <row r="785" spans="10:10" x14ac:dyDescent="0.2">
      <c r="J785" s="275"/>
    </row>
    <row r="786" spans="10:10" x14ac:dyDescent="0.2">
      <c r="J786" s="275"/>
    </row>
    <row r="787" spans="10:10" x14ac:dyDescent="0.2">
      <c r="J787" s="275"/>
    </row>
    <row r="788" spans="10:10" x14ac:dyDescent="0.2">
      <c r="J788" s="275"/>
    </row>
    <row r="789" spans="10:10" x14ac:dyDescent="0.2">
      <c r="J789" s="275"/>
    </row>
    <row r="790" spans="10:10" x14ac:dyDescent="0.2">
      <c r="J790" s="275"/>
    </row>
    <row r="791" spans="10:10" x14ac:dyDescent="0.2">
      <c r="J791" s="275"/>
    </row>
    <row r="792" spans="10:10" x14ac:dyDescent="0.2">
      <c r="J792" s="275"/>
    </row>
    <row r="793" spans="10:10" x14ac:dyDescent="0.2">
      <c r="J793" s="275"/>
    </row>
    <row r="794" spans="10:10" x14ac:dyDescent="0.2">
      <c r="J794" s="275"/>
    </row>
    <row r="795" spans="10:10" x14ac:dyDescent="0.2">
      <c r="J795" s="275"/>
    </row>
    <row r="796" spans="10:10" x14ac:dyDescent="0.2">
      <c r="J796" s="275"/>
    </row>
    <row r="797" spans="10:10" x14ac:dyDescent="0.2">
      <c r="J797" s="275"/>
    </row>
    <row r="798" spans="10:10" x14ac:dyDescent="0.2">
      <c r="J798" s="275"/>
    </row>
    <row r="799" spans="10:10" x14ac:dyDescent="0.2">
      <c r="J799" s="275"/>
    </row>
    <row r="800" spans="10:10" x14ac:dyDescent="0.2">
      <c r="J800" s="275"/>
    </row>
    <row r="801" spans="10:10" x14ac:dyDescent="0.2">
      <c r="J801" s="275"/>
    </row>
    <row r="802" spans="10:10" x14ac:dyDescent="0.2">
      <c r="J802" s="275"/>
    </row>
    <row r="803" spans="10:10" x14ac:dyDescent="0.2">
      <c r="J803" s="275"/>
    </row>
    <row r="804" spans="10:10" x14ac:dyDescent="0.2">
      <c r="J804" s="275"/>
    </row>
    <row r="805" spans="10:10" x14ac:dyDescent="0.2">
      <c r="J805" s="275"/>
    </row>
    <row r="806" spans="10:10" x14ac:dyDescent="0.2">
      <c r="J806" s="275"/>
    </row>
    <row r="807" spans="10:10" x14ac:dyDescent="0.2">
      <c r="J807" s="275"/>
    </row>
    <row r="808" spans="10:10" x14ac:dyDescent="0.2">
      <c r="J808" s="275"/>
    </row>
    <row r="809" spans="10:10" x14ac:dyDescent="0.2">
      <c r="J809" s="275"/>
    </row>
    <row r="810" spans="10:10" x14ac:dyDescent="0.2">
      <c r="J810" s="275"/>
    </row>
    <row r="811" spans="10:10" x14ac:dyDescent="0.2">
      <c r="J811" s="275"/>
    </row>
    <row r="812" spans="10:10" x14ac:dyDescent="0.2">
      <c r="J812" s="275"/>
    </row>
    <row r="813" spans="10:10" x14ac:dyDescent="0.2">
      <c r="J813" s="275"/>
    </row>
    <row r="814" spans="10:10" x14ac:dyDescent="0.2">
      <c r="J814" s="275"/>
    </row>
    <row r="815" spans="10:10" x14ac:dyDescent="0.2">
      <c r="J815" s="275"/>
    </row>
    <row r="816" spans="10:10" x14ac:dyDescent="0.2">
      <c r="J816" s="275"/>
    </row>
    <row r="817" spans="10:10" x14ac:dyDescent="0.2">
      <c r="J817" s="275"/>
    </row>
    <row r="818" spans="10:10" x14ac:dyDescent="0.2">
      <c r="J818" s="275"/>
    </row>
    <row r="819" spans="10:10" x14ac:dyDescent="0.2">
      <c r="J819" s="275"/>
    </row>
    <row r="820" spans="10:10" x14ac:dyDescent="0.2">
      <c r="J820" s="275"/>
    </row>
    <row r="821" spans="10:10" x14ac:dyDescent="0.2">
      <c r="J821" s="275"/>
    </row>
    <row r="822" spans="10:10" x14ac:dyDescent="0.2">
      <c r="J822" s="275"/>
    </row>
    <row r="823" spans="10:10" x14ac:dyDescent="0.2">
      <c r="J823" s="275"/>
    </row>
    <row r="824" spans="10:10" x14ac:dyDescent="0.2">
      <c r="J824" s="275"/>
    </row>
    <row r="825" spans="10:10" x14ac:dyDescent="0.2">
      <c r="J825" s="275"/>
    </row>
    <row r="826" spans="10:10" x14ac:dyDescent="0.2">
      <c r="J826" s="275"/>
    </row>
    <row r="827" spans="10:10" x14ac:dyDescent="0.2">
      <c r="J827" s="275"/>
    </row>
    <row r="828" spans="10:10" x14ac:dyDescent="0.2">
      <c r="J828" s="275"/>
    </row>
    <row r="829" spans="10:10" x14ac:dyDescent="0.2">
      <c r="J829" s="275"/>
    </row>
    <row r="830" spans="10:10" x14ac:dyDescent="0.2">
      <c r="J830" s="275"/>
    </row>
    <row r="831" spans="10:10" x14ac:dyDescent="0.2">
      <c r="J831" s="275"/>
    </row>
    <row r="832" spans="10:10" x14ac:dyDescent="0.2">
      <c r="J832" s="275"/>
    </row>
    <row r="833" spans="10:10" x14ac:dyDescent="0.2">
      <c r="J833" s="275"/>
    </row>
    <row r="834" spans="10:10" x14ac:dyDescent="0.2">
      <c r="J834" s="275"/>
    </row>
    <row r="835" spans="10:10" x14ac:dyDescent="0.2">
      <c r="J835" s="275"/>
    </row>
    <row r="836" spans="10:10" x14ac:dyDescent="0.2">
      <c r="J836" s="275"/>
    </row>
    <row r="837" spans="10:10" x14ac:dyDescent="0.2">
      <c r="J837" s="275"/>
    </row>
    <row r="838" spans="10:10" x14ac:dyDescent="0.2">
      <c r="J838" s="275"/>
    </row>
    <row r="839" spans="10:10" x14ac:dyDescent="0.2">
      <c r="J839" s="275"/>
    </row>
    <row r="840" spans="10:10" x14ac:dyDescent="0.2">
      <c r="J840" s="275"/>
    </row>
    <row r="841" spans="10:10" x14ac:dyDescent="0.2">
      <c r="J841" s="275"/>
    </row>
    <row r="842" spans="10:10" x14ac:dyDescent="0.2">
      <c r="J842" s="275"/>
    </row>
    <row r="843" spans="10:10" x14ac:dyDescent="0.2">
      <c r="J843" s="275"/>
    </row>
    <row r="844" spans="10:10" x14ac:dyDescent="0.2">
      <c r="J844" s="275"/>
    </row>
    <row r="845" spans="10:10" x14ac:dyDescent="0.2">
      <c r="J845" s="275"/>
    </row>
    <row r="846" spans="10:10" x14ac:dyDescent="0.2">
      <c r="J846" s="275"/>
    </row>
    <row r="847" spans="10:10" x14ac:dyDescent="0.2">
      <c r="J847" s="275"/>
    </row>
    <row r="848" spans="10:10" x14ac:dyDescent="0.2">
      <c r="J848" s="275"/>
    </row>
    <row r="849" spans="10:10" x14ac:dyDescent="0.2">
      <c r="J849" s="275"/>
    </row>
    <row r="850" spans="10:10" x14ac:dyDescent="0.2">
      <c r="J850" s="275"/>
    </row>
    <row r="851" spans="10:10" x14ac:dyDescent="0.2">
      <c r="J851" s="275"/>
    </row>
    <row r="852" spans="10:10" x14ac:dyDescent="0.2">
      <c r="J852" s="275"/>
    </row>
    <row r="853" spans="10:10" x14ac:dyDescent="0.2">
      <c r="J853" s="275"/>
    </row>
    <row r="854" spans="10:10" x14ac:dyDescent="0.2">
      <c r="J854" s="275"/>
    </row>
    <row r="855" spans="10:10" x14ac:dyDescent="0.2">
      <c r="J855" s="275"/>
    </row>
    <row r="856" spans="10:10" x14ac:dyDescent="0.2">
      <c r="J856" s="275"/>
    </row>
    <row r="857" spans="10:10" x14ac:dyDescent="0.2">
      <c r="J857" s="275"/>
    </row>
    <row r="858" spans="10:10" x14ac:dyDescent="0.2">
      <c r="J858" s="275"/>
    </row>
    <row r="859" spans="10:10" x14ac:dyDescent="0.2">
      <c r="J859" s="275"/>
    </row>
    <row r="860" spans="10:10" x14ac:dyDescent="0.2">
      <c r="J860" s="275"/>
    </row>
    <row r="861" spans="10:10" x14ac:dyDescent="0.2">
      <c r="J861" s="275"/>
    </row>
    <row r="862" spans="10:10" x14ac:dyDescent="0.2">
      <c r="J862" s="275"/>
    </row>
    <row r="863" spans="10:10" x14ac:dyDescent="0.2">
      <c r="J863" s="275"/>
    </row>
    <row r="864" spans="10:10" x14ac:dyDescent="0.2">
      <c r="J864" s="275"/>
    </row>
    <row r="865" spans="10:10" x14ac:dyDescent="0.2">
      <c r="J865" s="275"/>
    </row>
    <row r="866" spans="10:10" x14ac:dyDescent="0.2">
      <c r="J866" s="275"/>
    </row>
    <row r="867" spans="10:10" x14ac:dyDescent="0.2">
      <c r="J867" s="275"/>
    </row>
    <row r="868" spans="10:10" x14ac:dyDescent="0.2">
      <c r="J868" s="275"/>
    </row>
    <row r="869" spans="10:10" x14ac:dyDescent="0.2">
      <c r="J869" s="275"/>
    </row>
    <row r="870" spans="10:10" x14ac:dyDescent="0.2">
      <c r="J870" s="275"/>
    </row>
    <row r="871" spans="10:10" x14ac:dyDescent="0.2">
      <c r="J871" s="275"/>
    </row>
    <row r="872" spans="10:10" x14ac:dyDescent="0.2">
      <c r="J872" s="275"/>
    </row>
    <row r="873" spans="10:10" x14ac:dyDescent="0.2">
      <c r="J873" s="275"/>
    </row>
    <row r="874" spans="10:10" x14ac:dyDescent="0.2">
      <c r="J874" s="275"/>
    </row>
    <row r="875" spans="10:10" x14ac:dyDescent="0.2">
      <c r="J875" s="275"/>
    </row>
    <row r="876" spans="10:10" x14ac:dyDescent="0.2">
      <c r="J876" s="275"/>
    </row>
    <row r="877" spans="10:10" x14ac:dyDescent="0.2">
      <c r="J877" s="275"/>
    </row>
    <row r="878" spans="10:10" x14ac:dyDescent="0.2">
      <c r="J878" s="275"/>
    </row>
    <row r="879" spans="10:10" x14ac:dyDescent="0.2">
      <c r="J879" s="275"/>
    </row>
    <row r="880" spans="10:10" x14ac:dyDescent="0.2">
      <c r="J880" s="275"/>
    </row>
    <row r="881" spans="10:10" x14ac:dyDescent="0.2">
      <c r="J881" s="275"/>
    </row>
    <row r="882" spans="10:10" x14ac:dyDescent="0.2">
      <c r="J882" s="275"/>
    </row>
    <row r="883" spans="10:10" x14ac:dyDescent="0.2">
      <c r="J883" s="275"/>
    </row>
    <row r="884" spans="10:10" x14ac:dyDescent="0.2">
      <c r="J884" s="275"/>
    </row>
    <row r="885" spans="10:10" x14ac:dyDescent="0.2">
      <c r="J885" s="275"/>
    </row>
    <row r="886" spans="10:10" x14ac:dyDescent="0.2">
      <c r="J886" s="275"/>
    </row>
    <row r="887" spans="10:10" x14ac:dyDescent="0.2">
      <c r="J887" s="275"/>
    </row>
    <row r="888" spans="10:10" x14ac:dyDescent="0.2">
      <c r="J888" s="275"/>
    </row>
    <row r="889" spans="10:10" x14ac:dyDescent="0.2">
      <c r="J889" s="275"/>
    </row>
    <row r="890" spans="10:10" x14ac:dyDescent="0.2">
      <c r="J890" s="275"/>
    </row>
    <row r="891" spans="10:10" x14ac:dyDescent="0.2">
      <c r="J891" s="275"/>
    </row>
    <row r="892" spans="10:10" x14ac:dyDescent="0.2">
      <c r="J892" s="275"/>
    </row>
    <row r="893" spans="10:10" x14ac:dyDescent="0.2">
      <c r="J893" s="275"/>
    </row>
    <row r="894" spans="10:10" x14ac:dyDescent="0.2">
      <c r="J894" s="275"/>
    </row>
    <row r="895" spans="10:10" x14ac:dyDescent="0.2">
      <c r="J895" s="275"/>
    </row>
    <row r="896" spans="10:10" x14ac:dyDescent="0.2">
      <c r="J896" s="275"/>
    </row>
    <row r="897" spans="10:10" x14ac:dyDescent="0.2">
      <c r="J897" s="275"/>
    </row>
    <row r="898" spans="10:10" x14ac:dyDescent="0.2">
      <c r="J898" s="275"/>
    </row>
    <row r="899" spans="10:10" x14ac:dyDescent="0.2">
      <c r="J899" s="275"/>
    </row>
    <row r="900" spans="10:10" x14ac:dyDescent="0.2">
      <c r="J900" s="275"/>
    </row>
    <row r="901" spans="10:10" x14ac:dyDescent="0.2">
      <c r="J901" s="275"/>
    </row>
    <row r="902" spans="10:10" x14ac:dyDescent="0.2">
      <c r="J902" s="275"/>
    </row>
    <row r="903" spans="10:10" x14ac:dyDescent="0.2">
      <c r="J903" s="275"/>
    </row>
    <row r="904" spans="10:10" x14ac:dyDescent="0.2">
      <c r="J904" s="275"/>
    </row>
    <row r="905" spans="10:10" x14ac:dyDescent="0.2">
      <c r="J905" s="275"/>
    </row>
    <row r="906" spans="10:10" x14ac:dyDescent="0.2">
      <c r="J906" s="275"/>
    </row>
    <row r="907" spans="10:10" x14ac:dyDescent="0.2">
      <c r="J907" s="275"/>
    </row>
    <row r="908" spans="10:10" x14ac:dyDescent="0.2">
      <c r="J908" s="275"/>
    </row>
    <row r="909" spans="10:10" x14ac:dyDescent="0.2">
      <c r="J909" s="275"/>
    </row>
    <row r="910" spans="10:10" x14ac:dyDescent="0.2">
      <c r="J910" s="275"/>
    </row>
    <row r="911" spans="10:10" x14ac:dyDescent="0.2">
      <c r="J911" s="275"/>
    </row>
    <row r="912" spans="10:10" x14ac:dyDescent="0.2">
      <c r="J912" s="275"/>
    </row>
    <row r="913" spans="10:10" x14ac:dyDescent="0.2">
      <c r="J913" s="275"/>
    </row>
    <row r="914" spans="10:10" x14ac:dyDescent="0.2">
      <c r="J914" s="275"/>
    </row>
    <row r="915" spans="10:10" x14ac:dyDescent="0.2">
      <c r="J915" s="275"/>
    </row>
    <row r="916" spans="10:10" x14ac:dyDescent="0.2">
      <c r="J916" s="275"/>
    </row>
    <row r="917" spans="10:10" x14ac:dyDescent="0.2">
      <c r="J917" s="275"/>
    </row>
    <row r="918" spans="10:10" x14ac:dyDescent="0.2">
      <c r="J918" s="275"/>
    </row>
    <row r="919" spans="10:10" x14ac:dyDescent="0.2">
      <c r="J919" s="275"/>
    </row>
    <row r="920" spans="10:10" x14ac:dyDescent="0.2">
      <c r="J920" s="275"/>
    </row>
    <row r="921" spans="10:10" x14ac:dyDescent="0.2">
      <c r="J921" s="275"/>
    </row>
    <row r="922" spans="10:10" x14ac:dyDescent="0.2">
      <c r="J922" s="275"/>
    </row>
    <row r="923" spans="10:10" x14ac:dyDescent="0.2">
      <c r="J923" s="275"/>
    </row>
    <row r="924" spans="10:10" x14ac:dyDescent="0.2">
      <c r="J924" s="275"/>
    </row>
    <row r="925" spans="10:10" x14ac:dyDescent="0.2">
      <c r="J925" s="275"/>
    </row>
    <row r="926" spans="10:10" x14ac:dyDescent="0.2">
      <c r="J926" s="275"/>
    </row>
    <row r="927" spans="10:10" x14ac:dyDescent="0.2">
      <c r="J927" s="275"/>
    </row>
    <row r="928" spans="10:10" x14ac:dyDescent="0.2">
      <c r="J928" s="275"/>
    </row>
    <row r="929" spans="10:10" x14ac:dyDescent="0.2">
      <c r="J929" s="275"/>
    </row>
    <row r="930" spans="10:10" x14ac:dyDescent="0.2">
      <c r="J930" s="275"/>
    </row>
    <row r="931" spans="10:10" x14ac:dyDescent="0.2">
      <c r="J931" s="275"/>
    </row>
    <row r="932" spans="10:10" x14ac:dyDescent="0.2">
      <c r="J932" s="275"/>
    </row>
    <row r="933" spans="10:10" x14ac:dyDescent="0.2">
      <c r="J933" s="275"/>
    </row>
    <row r="934" spans="10:10" x14ac:dyDescent="0.2">
      <c r="J934" s="275"/>
    </row>
    <row r="935" spans="10:10" x14ac:dyDescent="0.2">
      <c r="J935" s="275"/>
    </row>
    <row r="936" spans="10:10" x14ac:dyDescent="0.2">
      <c r="J936" s="275"/>
    </row>
    <row r="937" spans="10:10" x14ac:dyDescent="0.2">
      <c r="J937" s="275"/>
    </row>
    <row r="938" spans="10:10" x14ac:dyDescent="0.2">
      <c r="J938" s="275"/>
    </row>
    <row r="939" spans="10:10" x14ac:dyDescent="0.2">
      <c r="J939" s="275"/>
    </row>
    <row r="940" spans="10:10" x14ac:dyDescent="0.2">
      <c r="J940" s="275"/>
    </row>
    <row r="941" spans="10:10" x14ac:dyDescent="0.2">
      <c r="J941" s="275"/>
    </row>
    <row r="942" spans="10:10" x14ac:dyDescent="0.2">
      <c r="J942" s="275"/>
    </row>
    <row r="943" spans="10:10" x14ac:dyDescent="0.2">
      <c r="J943" s="275"/>
    </row>
    <row r="944" spans="10:10" x14ac:dyDescent="0.2">
      <c r="J944" s="275"/>
    </row>
    <row r="945" spans="10:10" x14ac:dyDescent="0.2">
      <c r="J945" s="275"/>
    </row>
    <row r="946" spans="10:10" x14ac:dyDescent="0.2">
      <c r="J946" s="275"/>
    </row>
    <row r="947" spans="10:10" x14ac:dyDescent="0.2">
      <c r="J947" s="275"/>
    </row>
    <row r="948" spans="10:10" x14ac:dyDescent="0.2">
      <c r="J948" s="275"/>
    </row>
    <row r="949" spans="10:10" x14ac:dyDescent="0.2">
      <c r="J949" s="275"/>
    </row>
    <row r="950" spans="10:10" x14ac:dyDescent="0.2">
      <c r="J950" s="275"/>
    </row>
    <row r="951" spans="10:10" x14ac:dyDescent="0.2">
      <c r="J951" s="275"/>
    </row>
    <row r="952" spans="10:10" x14ac:dyDescent="0.2">
      <c r="J952" s="275"/>
    </row>
    <row r="953" spans="10:10" x14ac:dyDescent="0.2">
      <c r="J953" s="275"/>
    </row>
    <row r="954" spans="10:10" x14ac:dyDescent="0.2">
      <c r="J954" s="275"/>
    </row>
    <row r="955" spans="10:10" x14ac:dyDescent="0.2">
      <c r="J955" s="275"/>
    </row>
    <row r="956" spans="10:10" x14ac:dyDescent="0.2">
      <c r="J956" s="275"/>
    </row>
    <row r="957" spans="10:10" x14ac:dyDescent="0.2">
      <c r="J957" s="275"/>
    </row>
    <row r="958" spans="10:10" x14ac:dyDescent="0.2">
      <c r="J958" s="275"/>
    </row>
    <row r="959" spans="10:10" x14ac:dyDescent="0.2">
      <c r="J959" s="275"/>
    </row>
    <row r="960" spans="10:10" x14ac:dyDescent="0.2">
      <c r="J960" s="275"/>
    </row>
    <row r="961" spans="10:10" x14ac:dyDescent="0.2">
      <c r="J961" s="275"/>
    </row>
    <row r="962" spans="10:10" x14ac:dyDescent="0.2">
      <c r="J962" s="275"/>
    </row>
    <row r="963" spans="10:10" x14ac:dyDescent="0.2">
      <c r="J963" s="275"/>
    </row>
    <row r="964" spans="10:10" x14ac:dyDescent="0.2">
      <c r="J964" s="275"/>
    </row>
    <row r="965" spans="10:10" x14ac:dyDescent="0.2">
      <c r="J965" s="275"/>
    </row>
    <row r="966" spans="10:10" x14ac:dyDescent="0.2">
      <c r="J966" s="275"/>
    </row>
    <row r="967" spans="10:10" x14ac:dyDescent="0.2">
      <c r="J967" s="275"/>
    </row>
    <row r="968" spans="10:10" x14ac:dyDescent="0.2">
      <c r="J968" s="275"/>
    </row>
    <row r="969" spans="10:10" x14ac:dyDescent="0.2">
      <c r="J969" s="275"/>
    </row>
    <row r="970" spans="10:10" x14ac:dyDescent="0.2">
      <c r="J970" s="275"/>
    </row>
    <row r="971" spans="10:10" x14ac:dyDescent="0.2">
      <c r="J971" s="275"/>
    </row>
    <row r="972" spans="10:10" x14ac:dyDescent="0.2">
      <c r="J972" s="275"/>
    </row>
    <row r="973" spans="10:10" x14ac:dyDescent="0.2">
      <c r="J973" s="275"/>
    </row>
    <row r="974" spans="10:10" x14ac:dyDescent="0.2">
      <c r="J974" s="275"/>
    </row>
    <row r="975" spans="10:10" x14ac:dyDescent="0.2">
      <c r="J975" s="275"/>
    </row>
    <row r="976" spans="10:10" x14ac:dyDescent="0.2">
      <c r="J976" s="275"/>
    </row>
    <row r="977" spans="10:10" x14ac:dyDescent="0.2">
      <c r="J977" s="275"/>
    </row>
    <row r="978" spans="10:10" x14ac:dyDescent="0.2">
      <c r="J978" s="275"/>
    </row>
    <row r="979" spans="10:10" x14ac:dyDescent="0.2">
      <c r="J979" s="275"/>
    </row>
    <row r="980" spans="10:10" x14ac:dyDescent="0.2">
      <c r="J980" s="275"/>
    </row>
    <row r="981" spans="10:10" x14ac:dyDescent="0.2">
      <c r="J981" s="275"/>
    </row>
    <row r="982" spans="10:10" x14ac:dyDescent="0.2">
      <c r="J982" s="275"/>
    </row>
    <row r="983" spans="10:10" x14ac:dyDescent="0.2">
      <c r="J983" s="275"/>
    </row>
    <row r="984" spans="10:10" x14ac:dyDescent="0.2">
      <c r="J984" s="275"/>
    </row>
    <row r="985" spans="10:10" x14ac:dyDescent="0.2">
      <c r="J985" s="275"/>
    </row>
    <row r="986" spans="10:10" x14ac:dyDescent="0.2">
      <c r="J986" s="275"/>
    </row>
    <row r="987" spans="10:10" x14ac:dyDescent="0.2">
      <c r="J987" s="275"/>
    </row>
    <row r="988" spans="10:10" x14ac:dyDescent="0.2">
      <c r="J988" s="275"/>
    </row>
    <row r="989" spans="10:10" x14ac:dyDescent="0.2">
      <c r="J989" s="275"/>
    </row>
    <row r="990" spans="10:10" x14ac:dyDescent="0.2">
      <c r="J990" s="275"/>
    </row>
    <row r="991" spans="10:10" x14ac:dyDescent="0.2">
      <c r="J991" s="275"/>
    </row>
    <row r="992" spans="10:10" x14ac:dyDescent="0.2">
      <c r="J992" s="275"/>
    </row>
    <row r="993" spans="10:10" x14ac:dyDescent="0.2">
      <c r="J993" s="275"/>
    </row>
    <row r="994" spans="10:10" x14ac:dyDescent="0.2">
      <c r="J994" s="275"/>
    </row>
    <row r="995" spans="10:10" x14ac:dyDescent="0.2">
      <c r="J995" s="275"/>
    </row>
    <row r="996" spans="10:10" x14ac:dyDescent="0.2">
      <c r="J996" s="275"/>
    </row>
    <row r="997" spans="10:10" x14ac:dyDescent="0.2">
      <c r="J997" s="275"/>
    </row>
    <row r="998" spans="10:10" x14ac:dyDescent="0.2">
      <c r="J998" s="275"/>
    </row>
    <row r="999" spans="10:10" x14ac:dyDescent="0.2">
      <c r="J999" s="275"/>
    </row>
    <row r="1000" spans="10:10" x14ac:dyDescent="0.2">
      <c r="J1000" s="275"/>
    </row>
    <row r="1001" spans="10:10" x14ac:dyDescent="0.2">
      <c r="J1001" s="275"/>
    </row>
    <row r="1002" spans="10:10" x14ac:dyDescent="0.2">
      <c r="J1002" s="275"/>
    </row>
    <row r="1003" spans="10:10" x14ac:dyDescent="0.2">
      <c r="J1003" s="275"/>
    </row>
    <row r="1004" spans="10:10" x14ac:dyDescent="0.2">
      <c r="J1004" s="275"/>
    </row>
    <row r="1005" spans="10:10" x14ac:dyDescent="0.2">
      <c r="J1005" s="275"/>
    </row>
    <row r="1006" spans="10:10" x14ac:dyDescent="0.2">
      <c r="J1006" s="275"/>
    </row>
    <row r="1007" spans="10:10" x14ac:dyDescent="0.2">
      <c r="J1007" s="275"/>
    </row>
    <row r="1008" spans="10:10" x14ac:dyDescent="0.2">
      <c r="J1008" s="275"/>
    </row>
    <row r="1009" spans="10:10" x14ac:dyDescent="0.2">
      <c r="J1009" s="275"/>
    </row>
    <row r="1010" spans="10:10" x14ac:dyDescent="0.2">
      <c r="J1010" s="275"/>
    </row>
    <row r="1011" spans="10:10" x14ac:dyDescent="0.2">
      <c r="J1011" s="275"/>
    </row>
    <row r="1012" spans="10:10" x14ac:dyDescent="0.2">
      <c r="J1012" s="275"/>
    </row>
    <row r="1013" spans="10:10" x14ac:dyDescent="0.2">
      <c r="J1013" s="275"/>
    </row>
    <row r="1014" spans="10:10" x14ac:dyDescent="0.2">
      <c r="J1014" s="275"/>
    </row>
    <row r="1015" spans="10:10" x14ac:dyDescent="0.2">
      <c r="J1015" s="275"/>
    </row>
    <row r="1016" spans="10:10" x14ac:dyDescent="0.2">
      <c r="J1016" s="275"/>
    </row>
    <row r="1017" spans="10:10" x14ac:dyDescent="0.2">
      <c r="J1017" s="275"/>
    </row>
    <row r="1018" spans="10:10" x14ac:dyDescent="0.2">
      <c r="J1018" s="275"/>
    </row>
    <row r="1019" spans="10:10" x14ac:dyDescent="0.2">
      <c r="J1019" s="275"/>
    </row>
    <row r="1020" spans="10:10" x14ac:dyDescent="0.2">
      <c r="J1020" s="275"/>
    </row>
    <row r="1021" spans="10:10" x14ac:dyDescent="0.2">
      <c r="J1021" s="275"/>
    </row>
    <row r="1022" spans="10:10" x14ac:dyDescent="0.2">
      <c r="J1022" s="275"/>
    </row>
    <row r="1023" spans="10:10" x14ac:dyDescent="0.2">
      <c r="J1023" s="275"/>
    </row>
    <row r="1024" spans="10:10" x14ac:dyDescent="0.2">
      <c r="J1024" s="275"/>
    </row>
    <row r="1025" spans="10:10" x14ac:dyDescent="0.2">
      <c r="J1025" s="275"/>
    </row>
    <row r="1026" spans="10:10" x14ac:dyDescent="0.2">
      <c r="J1026" s="275"/>
    </row>
    <row r="1027" spans="10:10" x14ac:dyDescent="0.2">
      <c r="J1027" s="275"/>
    </row>
    <row r="1028" spans="10:10" x14ac:dyDescent="0.2">
      <c r="J1028" s="275"/>
    </row>
    <row r="1029" spans="10:10" x14ac:dyDescent="0.2">
      <c r="J1029" s="275"/>
    </row>
    <row r="1030" spans="10:10" x14ac:dyDescent="0.2">
      <c r="J1030" s="275"/>
    </row>
    <row r="1031" spans="10:10" x14ac:dyDescent="0.2">
      <c r="J1031" s="275"/>
    </row>
    <row r="1032" spans="10:10" x14ac:dyDescent="0.2">
      <c r="J1032" s="275"/>
    </row>
    <row r="1033" spans="10:10" x14ac:dyDescent="0.2">
      <c r="J1033" s="275"/>
    </row>
    <row r="1034" spans="10:10" x14ac:dyDescent="0.2">
      <c r="J1034" s="275"/>
    </row>
    <row r="1035" spans="10:10" x14ac:dyDescent="0.2">
      <c r="J1035" s="275"/>
    </row>
    <row r="1036" spans="10:10" x14ac:dyDescent="0.2">
      <c r="J1036" s="275"/>
    </row>
    <row r="1037" spans="10:10" x14ac:dyDescent="0.2">
      <c r="J1037" s="275"/>
    </row>
    <row r="1038" spans="10:10" x14ac:dyDescent="0.2">
      <c r="J1038" s="275"/>
    </row>
    <row r="1039" spans="10:10" x14ac:dyDescent="0.2">
      <c r="J1039" s="275"/>
    </row>
    <row r="1040" spans="10:10" x14ac:dyDescent="0.2">
      <c r="J1040" s="275"/>
    </row>
    <row r="1041" spans="10:10" x14ac:dyDescent="0.2">
      <c r="J1041" s="275"/>
    </row>
    <row r="1042" spans="10:10" x14ac:dyDescent="0.2">
      <c r="J1042" s="275"/>
    </row>
    <row r="1043" spans="10:10" x14ac:dyDescent="0.2">
      <c r="J1043" s="275"/>
    </row>
    <row r="1044" spans="10:10" x14ac:dyDescent="0.2">
      <c r="J1044" s="275"/>
    </row>
    <row r="1045" spans="10:10" x14ac:dyDescent="0.2">
      <c r="J1045" s="275"/>
    </row>
    <row r="1046" spans="10:10" x14ac:dyDescent="0.2">
      <c r="J1046" s="275"/>
    </row>
    <row r="1047" spans="10:10" x14ac:dyDescent="0.2">
      <c r="J1047" s="275"/>
    </row>
    <row r="1048" spans="10:10" x14ac:dyDescent="0.2">
      <c r="J1048" s="275"/>
    </row>
    <row r="1049" spans="10:10" x14ac:dyDescent="0.2">
      <c r="J1049" s="275"/>
    </row>
    <row r="1050" spans="10:10" x14ac:dyDescent="0.2">
      <c r="J1050" s="275"/>
    </row>
    <row r="1051" spans="10:10" x14ac:dyDescent="0.2">
      <c r="J1051" s="275"/>
    </row>
    <row r="1052" spans="10:10" x14ac:dyDescent="0.2">
      <c r="J1052" s="275"/>
    </row>
    <row r="1053" spans="10:10" x14ac:dyDescent="0.2">
      <c r="J1053" s="275"/>
    </row>
    <row r="1054" spans="10:10" x14ac:dyDescent="0.2">
      <c r="J1054" s="275"/>
    </row>
    <row r="1055" spans="10:10" x14ac:dyDescent="0.2">
      <c r="J1055" s="275"/>
    </row>
    <row r="1056" spans="10:10" x14ac:dyDescent="0.2">
      <c r="J1056" s="275"/>
    </row>
    <row r="1057" spans="10:10" x14ac:dyDescent="0.2">
      <c r="J1057" s="275"/>
    </row>
    <row r="1058" spans="10:10" x14ac:dyDescent="0.2">
      <c r="J1058" s="275"/>
    </row>
    <row r="1059" spans="10:10" x14ac:dyDescent="0.2">
      <c r="J1059" s="275"/>
    </row>
    <row r="1060" spans="10:10" x14ac:dyDescent="0.2">
      <c r="J1060" s="275"/>
    </row>
    <row r="1061" spans="10:10" x14ac:dyDescent="0.2">
      <c r="J1061" s="275"/>
    </row>
    <row r="1062" spans="10:10" x14ac:dyDescent="0.2">
      <c r="J1062" s="275"/>
    </row>
    <row r="1063" spans="10:10" x14ac:dyDescent="0.2">
      <c r="J1063" s="275"/>
    </row>
    <row r="1064" spans="10:10" x14ac:dyDescent="0.2">
      <c r="J1064" s="275"/>
    </row>
    <row r="1065" spans="10:10" x14ac:dyDescent="0.2">
      <c r="J1065" s="275"/>
    </row>
    <row r="1066" spans="10:10" x14ac:dyDescent="0.2">
      <c r="J1066" s="275"/>
    </row>
    <row r="1067" spans="10:10" x14ac:dyDescent="0.2">
      <c r="J1067" s="275"/>
    </row>
    <row r="1068" spans="10:10" x14ac:dyDescent="0.2">
      <c r="J1068" s="275"/>
    </row>
    <row r="1069" spans="10:10" x14ac:dyDescent="0.2">
      <c r="J1069" s="275"/>
    </row>
    <row r="1070" spans="10:10" x14ac:dyDescent="0.2">
      <c r="J1070" s="275"/>
    </row>
    <row r="1071" spans="10:10" x14ac:dyDescent="0.2">
      <c r="J1071" s="275"/>
    </row>
    <row r="1072" spans="10:10" x14ac:dyDescent="0.2">
      <c r="J1072" s="275"/>
    </row>
    <row r="1073" spans="10:10" x14ac:dyDescent="0.2">
      <c r="J1073" s="275"/>
    </row>
    <row r="1074" spans="10:10" x14ac:dyDescent="0.2">
      <c r="J1074" s="275"/>
    </row>
    <row r="1075" spans="10:10" x14ac:dyDescent="0.2">
      <c r="J1075" s="275"/>
    </row>
    <row r="1076" spans="10:10" x14ac:dyDescent="0.2">
      <c r="J1076" s="275"/>
    </row>
    <row r="1077" spans="10:10" x14ac:dyDescent="0.2">
      <c r="J1077" s="275"/>
    </row>
    <row r="1078" spans="10:10" x14ac:dyDescent="0.2">
      <c r="J1078" s="275"/>
    </row>
    <row r="1079" spans="10:10" x14ac:dyDescent="0.2">
      <c r="J1079" s="275"/>
    </row>
    <row r="1080" spans="10:10" x14ac:dyDescent="0.2">
      <c r="J1080" s="275"/>
    </row>
    <row r="1081" spans="10:10" x14ac:dyDescent="0.2">
      <c r="J1081" s="275"/>
    </row>
    <row r="1082" spans="10:10" x14ac:dyDescent="0.2">
      <c r="J1082" s="275"/>
    </row>
    <row r="1083" spans="10:10" x14ac:dyDescent="0.2">
      <c r="J1083" s="275"/>
    </row>
    <row r="1084" spans="10:10" x14ac:dyDescent="0.2">
      <c r="J1084" s="275"/>
    </row>
    <row r="1085" spans="10:10" x14ac:dyDescent="0.2">
      <c r="J1085" s="275"/>
    </row>
    <row r="1086" spans="10:10" x14ac:dyDescent="0.2">
      <c r="J1086" s="275"/>
    </row>
    <row r="1087" spans="10:10" x14ac:dyDescent="0.2">
      <c r="J1087" s="275"/>
    </row>
    <row r="1088" spans="10:10" x14ac:dyDescent="0.2">
      <c r="J1088" s="275"/>
    </row>
    <row r="1089" spans="10:10" x14ac:dyDescent="0.2">
      <c r="J1089" s="275"/>
    </row>
    <row r="1090" spans="10:10" x14ac:dyDescent="0.2">
      <c r="J1090" s="275"/>
    </row>
    <row r="1091" spans="10:10" x14ac:dyDescent="0.2">
      <c r="J1091" s="275"/>
    </row>
    <row r="1092" spans="10:10" x14ac:dyDescent="0.2">
      <c r="J1092" s="275"/>
    </row>
    <row r="1093" spans="10:10" x14ac:dyDescent="0.2">
      <c r="J1093" s="275"/>
    </row>
    <row r="1094" spans="10:10" x14ac:dyDescent="0.2">
      <c r="J1094" s="275"/>
    </row>
    <row r="1095" spans="10:10" x14ac:dyDescent="0.2">
      <c r="J1095" s="275"/>
    </row>
    <row r="1096" spans="10:10" x14ac:dyDescent="0.2">
      <c r="J1096" s="275"/>
    </row>
    <row r="1097" spans="10:10" x14ac:dyDescent="0.2">
      <c r="J1097" s="275"/>
    </row>
    <row r="1098" spans="10:10" x14ac:dyDescent="0.2">
      <c r="J1098" s="275"/>
    </row>
    <row r="1099" spans="10:10" x14ac:dyDescent="0.2">
      <c r="J1099" s="275"/>
    </row>
    <row r="1100" spans="10:10" x14ac:dyDescent="0.2">
      <c r="J1100" s="275"/>
    </row>
    <row r="1101" spans="10:10" x14ac:dyDescent="0.2">
      <c r="J1101" s="275"/>
    </row>
    <row r="1102" spans="10:10" x14ac:dyDescent="0.2">
      <c r="J1102" s="275"/>
    </row>
    <row r="1103" spans="10:10" x14ac:dyDescent="0.2">
      <c r="J1103" s="275"/>
    </row>
    <row r="1104" spans="10:10" x14ac:dyDescent="0.2">
      <c r="J1104" s="275"/>
    </row>
    <row r="1105" spans="10:10" x14ac:dyDescent="0.2">
      <c r="J1105" s="275"/>
    </row>
    <row r="1106" spans="10:10" x14ac:dyDescent="0.2">
      <c r="J1106" s="275"/>
    </row>
    <row r="1107" spans="10:10" x14ac:dyDescent="0.2">
      <c r="J1107" s="275"/>
    </row>
    <row r="1108" spans="10:10" x14ac:dyDescent="0.2">
      <c r="J1108" s="275"/>
    </row>
    <row r="1109" spans="10:10" x14ac:dyDescent="0.2">
      <c r="J1109" s="275"/>
    </row>
    <row r="1110" spans="10:10" x14ac:dyDescent="0.2">
      <c r="J1110" s="275"/>
    </row>
    <row r="1111" spans="10:10" x14ac:dyDescent="0.2">
      <c r="J1111" s="275"/>
    </row>
    <row r="1112" spans="10:10" x14ac:dyDescent="0.2">
      <c r="J1112" s="275"/>
    </row>
    <row r="1113" spans="10:10" x14ac:dyDescent="0.2">
      <c r="J1113" s="275"/>
    </row>
    <row r="1114" spans="10:10" x14ac:dyDescent="0.2">
      <c r="J1114" s="275"/>
    </row>
    <row r="1115" spans="10:10" x14ac:dyDescent="0.2">
      <c r="J1115" s="275"/>
    </row>
    <row r="1116" spans="10:10" x14ac:dyDescent="0.2">
      <c r="J1116" s="275"/>
    </row>
    <row r="1117" spans="10:10" x14ac:dyDescent="0.2">
      <c r="J1117" s="275"/>
    </row>
    <row r="1118" spans="10:10" x14ac:dyDescent="0.2">
      <c r="J1118" s="275"/>
    </row>
    <row r="1119" spans="10:10" x14ac:dyDescent="0.2">
      <c r="J1119" s="275"/>
    </row>
    <row r="1120" spans="10:10" x14ac:dyDescent="0.2">
      <c r="J1120" s="275"/>
    </row>
    <row r="1121" spans="10:10" x14ac:dyDescent="0.2">
      <c r="J1121" s="275"/>
    </row>
    <row r="1122" spans="10:10" x14ac:dyDescent="0.2">
      <c r="J1122" s="275"/>
    </row>
    <row r="1123" spans="10:10" x14ac:dyDescent="0.2">
      <c r="J1123" s="275"/>
    </row>
    <row r="1124" spans="10:10" x14ac:dyDescent="0.2">
      <c r="J1124" s="275"/>
    </row>
    <row r="1125" spans="10:10" x14ac:dyDescent="0.2">
      <c r="J1125" s="275"/>
    </row>
    <row r="1126" spans="10:10" x14ac:dyDescent="0.2">
      <c r="J1126" s="275"/>
    </row>
    <row r="1127" spans="10:10" x14ac:dyDescent="0.2">
      <c r="J1127" s="275"/>
    </row>
    <row r="1128" spans="10:10" x14ac:dyDescent="0.2">
      <c r="J1128" s="275"/>
    </row>
    <row r="1129" spans="10:10" x14ac:dyDescent="0.2">
      <c r="J1129" s="275"/>
    </row>
    <row r="1130" spans="10:10" x14ac:dyDescent="0.2">
      <c r="J1130" s="275"/>
    </row>
    <row r="1131" spans="10:10" x14ac:dyDescent="0.2">
      <c r="J1131" s="275"/>
    </row>
    <row r="1132" spans="10:10" x14ac:dyDescent="0.2">
      <c r="J1132" s="275"/>
    </row>
    <row r="1133" spans="10:10" x14ac:dyDescent="0.2">
      <c r="J1133" s="275"/>
    </row>
    <row r="1134" spans="10:10" x14ac:dyDescent="0.2">
      <c r="J1134" s="275"/>
    </row>
    <row r="1135" spans="10:10" x14ac:dyDescent="0.2">
      <c r="J1135" s="275"/>
    </row>
    <row r="1136" spans="10:10" x14ac:dyDescent="0.2">
      <c r="J1136" s="275"/>
    </row>
    <row r="1137" spans="10:10" x14ac:dyDescent="0.2">
      <c r="J1137" s="275"/>
    </row>
    <row r="1138" spans="10:10" x14ac:dyDescent="0.2">
      <c r="J1138" s="275"/>
    </row>
    <row r="1139" spans="10:10" x14ac:dyDescent="0.2">
      <c r="J1139" s="275"/>
    </row>
    <row r="1140" spans="10:10" x14ac:dyDescent="0.2">
      <c r="J1140" s="275"/>
    </row>
    <row r="1141" spans="10:10" x14ac:dyDescent="0.2">
      <c r="J1141" s="275"/>
    </row>
    <row r="1142" spans="10:10" x14ac:dyDescent="0.2">
      <c r="J1142" s="275"/>
    </row>
    <row r="1143" spans="10:10" x14ac:dyDescent="0.2">
      <c r="J1143" s="275"/>
    </row>
    <row r="1144" spans="10:10" x14ac:dyDescent="0.2">
      <c r="J1144" s="275"/>
    </row>
    <row r="1145" spans="10:10" x14ac:dyDescent="0.2">
      <c r="J1145" s="275"/>
    </row>
    <row r="1146" spans="10:10" x14ac:dyDescent="0.2">
      <c r="J1146" s="275"/>
    </row>
    <row r="1147" spans="10:10" x14ac:dyDescent="0.2">
      <c r="J1147" s="275"/>
    </row>
    <row r="1148" spans="10:10" x14ac:dyDescent="0.2">
      <c r="J1148" s="275"/>
    </row>
    <row r="1149" spans="10:10" x14ac:dyDescent="0.2">
      <c r="J1149" s="275"/>
    </row>
    <row r="1150" spans="10:10" x14ac:dyDescent="0.2">
      <c r="J1150" s="275"/>
    </row>
    <row r="1151" spans="10:10" x14ac:dyDescent="0.2">
      <c r="J1151" s="275"/>
    </row>
    <row r="1152" spans="10:10" x14ac:dyDescent="0.2">
      <c r="J1152" s="275"/>
    </row>
    <row r="1153" spans="10:10" x14ac:dyDescent="0.2">
      <c r="J1153" s="275"/>
    </row>
    <row r="1154" spans="10:10" x14ac:dyDescent="0.2">
      <c r="J1154" s="275"/>
    </row>
    <row r="1155" spans="10:10" x14ac:dyDescent="0.2">
      <c r="J1155" s="275"/>
    </row>
    <row r="1156" spans="10:10" x14ac:dyDescent="0.2">
      <c r="J1156" s="275"/>
    </row>
    <row r="1157" spans="10:10" x14ac:dyDescent="0.2">
      <c r="J1157" s="275"/>
    </row>
    <row r="1158" spans="10:10" x14ac:dyDescent="0.2">
      <c r="J1158" s="275"/>
    </row>
    <row r="1159" spans="10:10" x14ac:dyDescent="0.2">
      <c r="J1159" s="275"/>
    </row>
    <row r="1160" spans="10:10" x14ac:dyDescent="0.2">
      <c r="J1160" s="275"/>
    </row>
    <row r="1161" spans="10:10" x14ac:dyDescent="0.2">
      <c r="J1161" s="275"/>
    </row>
    <row r="1162" spans="10:10" x14ac:dyDescent="0.2">
      <c r="J1162" s="275"/>
    </row>
    <row r="1163" spans="10:10" x14ac:dyDescent="0.2">
      <c r="J1163" s="275"/>
    </row>
    <row r="1164" spans="10:10" x14ac:dyDescent="0.2">
      <c r="J1164" s="275"/>
    </row>
    <row r="1165" spans="10:10" x14ac:dyDescent="0.2">
      <c r="J1165" s="275"/>
    </row>
    <row r="1166" spans="10:10" x14ac:dyDescent="0.2">
      <c r="J1166" s="275"/>
    </row>
    <row r="1167" spans="10:10" x14ac:dyDescent="0.2">
      <c r="J1167" s="275"/>
    </row>
    <row r="1168" spans="10:10" x14ac:dyDescent="0.2">
      <c r="J1168" s="275"/>
    </row>
    <row r="1169" spans="10:10" x14ac:dyDescent="0.2">
      <c r="J1169" s="275"/>
    </row>
    <row r="1170" spans="10:10" x14ac:dyDescent="0.2">
      <c r="J1170" s="275"/>
    </row>
    <row r="1171" spans="10:10" x14ac:dyDescent="0.2">
      <c r="J1171" s="275"/>
    </row>
    <row r="1172" spans="10:10" x14ac:dyDescent="0.2">
      <c r="J1172" s="275"/>
    </row>
    <row r="1173" spans="10:10" x14ac:dyDescent="0.2">
      <c r="J1173" s="275"/>
    </row>
    <row r="1174" spans="10:10" x14ac:dyDescent="0.2">
      <c r="J1174" s="275"/>
    </row>
    <row r="1175" spans="10:10" x14ac:dyDescent="0.2">
      <c r="J1175" s="275"/>
    </row>
    <row r="1176" spans="10:10" x14ac:dyDescent="0.2">
      <c r="J1176" s="275"/>
    </row>
    <row r="1177" spans="10:10" x14ac:dyDescent="0.2">
      <c r="J1177" s="275"/>
    </row>
    <row r="1178" spans="10:10" x14ac:dyDescent="0.2">
      <c r="J1178" s="275"/>
    </row>
    <row r="1179" spans="10:10" x14ac:dyDescent="0.2">
      <c r="J1179" s="275"/>
    </row>
    <row r="1180" spans="10:10" x14ac:dyDescent="0.2">
      <c r="J1180" s="275"/>
    </row>
    <row r="1181" spans="10:10" x14ac:dyDescent="0.2">
      <c r="J1181" s="275"/>
    </row>
    <row r="1182" spans="10:10" x14ac:dyDescent="0.2">
      <c r="J1182" s="275"/>
    </row>
    <row r="1183" spans="10:10" x14ac:dyDescent="0.2">
      <c r="J1183" s="275"/>
    </row>
    <row r="1184" spans="10:10" x14ac:dyDescent="0.2">
      <c r="J1184" s="275"/>
    </row>
    <row r="1185" spans="10:10" x14ac:dyDescent="0.2">
      <c r="J1185" s="275"/>
    </row>
    <row r="1186" spans="10:10" x14ac:dyDescent="0.2">
      <c r="J1186" s="275"/>
    </row>
    <row r="1187" spans="10:10" x14ac:dyDescent="0.2">
      <c r="J1187" s="275"/>
    </row>
    <row r="1188" spans="10:10" x14ac:dyDescent="0.2">
      <c r="J1188" s="275"/>
    </row>
    <row r="1189" spans="10:10" x14ac:dyDescent="0.2">
      <c r="J1189" s="275"/>
    </row>
    <row r="1190" spans="10:10" x14ac:dyDescent="0.2">
      <c r="J1190" s="275"/>
    </row>
    <row r="1191" spans="10:10" x14ac:dyDescent="0.2">
      <c r="J1191" s="275"/>
    </row>
    <row r="1192" spans="10:10" x14ac:dyDescent="0.2">
      <c r="J1192" s="275"/>
    </row>
    <row r="1193" spans="10:10" x14ac:dyDescent="0.2">
      <c r="J1193" s="275"/>
    </row>
    <row r="1194" spans="10:10" x14ac:dyDescent="0.2">
      <c r="J1194" s="275"/>
    </row>
    <row r="1195" spans="10:10" x14ac:dyDescent="0.2">
      <c r="J1195" s="275"/>
    </row>
    <row r="1196" spans="10:10" x14ac:dyDescent="0.2">
      <c r="J1196" s="275"/>
    </row>
    <row r="1197" spans="10:10" x14ac:dyDescent="0.2">
      <c r="J1197" s="275"/>
    </row>
    <row r="1198" spans="10:10" x14ac:dyDescent="0.2">
      <c r="J1198" s="275"/>
    </row>
    <row r="1199" spans="10:10" x14ac:dyDescent="0.2">
      <c r="J1199" s="275"/>
    </row>
    <row r="1200" spans="10:10" x14ac:dyDescent="0.2">
      <c r="J1200" s="275"/>
    </row>
    <row r="1201" spans="10:10" x14ac:dyDescent="0.2">
      <c r="J1201" s="275"/>
    </row>
    <row r="1202" spans="10:10" x14ac:dyDescent="0.2">
      <c r="J1202" s="275"/>
    </row>
    <row r="1203" spans="10:10" x14ac:dyDescent="0.2">
      <c r="J1203" s="275"/>
    </row>
    <row r="1204" spans="10:10" x14ac:dyDescent="0.2">
      <c r="J1204" s="275"/>
    </row>
    <row r="1205" spans="10:10" x14ac:dyDescent="0.2">
      <c r="J1205" s="275"/>
    </row>
    <row r="1206" spans="10:10" x14ac:dyDescent="0.2">
      <c r="J1206" s="275"/>
    </row>
    <row r="1207" spans="10:10" x14ac:dyDescent="0.2">
      <c r="J1207" s="275"/>
    </row>
    <row r="1208" spans="10:10" x14ac:dyDescent="0.2">
      <c r="J1208" s="275"/>
    </row>
    <row r="1209" spans="10:10" x14ac:dyDescent="0.2">
      <c r="J1209" s="275"/>
    </row>
    <row r="1210" spans="10:10" x14ac:dyDescent="0.2">
      <c r="J1210" s="275"/>
    </row>
    <row r="1211" spans="10:10" x14ac:dyDescent="0.2">
      <c r="J1211" s="275"/>
    </row>
    <row r="1212" spans="10:10" x14ac:dyDescent="0.2">
      <c r="J1212" s="275"/>
    </row>
    <row r="1213" spans="10:10" x14ac:dyDescent="0.2">
      <c r="J1213" s="275"/>
    </row>
    <row r="1214" spans="10:10" x14ac:dyDescent="0.2">
      <c r="J1214" s="275"/>
    </row>
    <row r="1215" spans="10:10" x14ac:dyDescent="0.2">
      <c r="J1215" s="275"/>
    </row>
    <row r="1216" spans="10:10" x14ac:dyDescent="0.2">
      <c r="J1216" s="275"/>
    </row>
    <row r="1217" spans="10:10" x14ac:dyDescent="0.2">
      <c r="J1217" s="275"/>
    </row>
    <row r="1218" spans="10:10" x14ac:dyDescent="0.2">
      <c r="J1218" s="275"/>
    </row>
    <row r="1219" spans="10:10" x14ac:dyDescent="0.2">
      <c r="J1219" s="275"/>
    </row>
    <row r="1220" spans="10:10" x14ac:dyDescent="0.2">
      <c r="J1220" s="275"/>
    </row>
    <row r="1221" spans="10:10" x14ac:dyDescent="0.2">
      <c r="J1221" s="275"/>
    </row>
    <row r="1222" spans="10:10" x14ac:dyDescent="0.2">
      <c r="J1222" s="275"/>
    </row>
    <row r="1223" spans="10:10" x14ac:dyDescent="0.2">
      <c r="J1223" s="275"/>
    </row>
    <row r="1224" spans="10:10" x14ac:dyDescent="0.2">
      <c r="J1224" s="275"/>
    </row>
    <row r="1225" spans="10:10" x14ac:dyDescent="0.2">
      <c r="J1225" s="275"/>
    </row>
    <row r="1226" spans="10:10" x14ac:dyDescent="0.2">
      <c r="J1226" s="275"/>
    </row>
    <row r="1227" spans="10:10" x14ac:dyDescent="0.2">
      <c r="J1227" s="275"/>
    </row>
    <row r="1228" spans="10:10" x14ac:dyDescent="0.2">
      <c r="J1228" s="275"/>
    </row>
    <row r="1229" spans="10:10" x14ac:dyDescent="0.2">
      <c r="J1229" s="275"/>
    </row>
    <row r="1230" spans="10:10" x14ac:dyDescent="0.2">
      <c r="J1230" s="275"/>
    </row>
    <row r="1231" spans="10:10" x14ac:dyDescent="0.2">
      <c r="J1231" s="275"/>
    </row>
    <row r="1232" spans="10:10" x14ac:dyDescent="0.2">
      <c r="J1232" s="275"/>
    </row>
    <row r="1233" spans="10:10" x14ac:dyDescent="0.2">
      <c r="J1233" s="275"/>
    </row>
    <row r="1234" spans="10:10" x14ac:dyDescent="0.2">
      <c r="J1234" s="275"/>
    </row>
    <row r="1235" spans="10:10" x14ac:dyDescent="0.2">
      <c r="J1235" s="275"/>
    </row>
    <row r="1236" spans="10:10" x14ac:dyDescent="0.2">
      <c r="J1236" s="275"/>
    </row>
    <row r="1237" spans="10:10" x14ac:dyDescent="0.2">
      <c r="J1237" s="275"/>
    </row>
    <row r="1238" spans="10:10" x14ac:dyDescent="0.2">
      <c r="J1238" s="275"/>
    </row>
    <row r="1239" spans="10:10" x14ac:dyDescent="0.2">
      <c r="J1239" s="275"/>
    </row>
    <row r="1240" spans="10:10" x14ac:dyDescent="0.2">
      <c r="J1240" s="275"/>
    </row>
    <row r="1241" spans="10:10" x14ac:dyDescent="0.2">
      <c r="J1241" s="275"/>
    </row>
    <row r="1242" spans="10:10" x14ac:dyDescent="0.2">
      <c r="J1242" s="275"/>
    </row>
    <row r="1243" spans="10:10" x14ac:dyDescent="0.2">
      <c r="J1243" s="275"/>
    </row>
    <row r="1244" spans="10:10" x14ac:dyDescent="0.2">
      <c r="J1244" s="275"/>
    </row>
    <row r="1245" spans="10:10" x14ac:dyDescent="0.2">
      <c r="J1245" s="275"/>
    </row>
    <row r="1246" spans="10:10" x14ac:dyDescent="0.2">
      <c r="J1246" s="275"/>
    </row>
    <row r="1247" spans="10:10" x14ac:dyDescent="0.2">
      <c r="J1247" s="275"/>
    </row>
    <row r="1248" spans="10:10" x14ac:dyDescent="0.2">
      <c r="J1248" s="275"/>
    </row>
    <row r="1249" spans="10:10" x14ac:dyDescent="0.2">
      <c r="J1249" s="275"/>
    </row>
    <row r="1250" spans="10:10" x14ac:dyDescent="0.2">
      <c r="J1250" s="275"/>
    </row>
    <row r="1251" spans="10:10" x14ac:dyDescent="0.2">
      <c r="J1251" s="275"/>
    </row>
    <row r="1252" spans="10:10" x14ac:dyDescent="0.2">
      <c r="J1252" s="275"/>
    </row>
    <row r="1253" spans="10:10" x14ac:dyDescent="0.2">
      <c r="J1253" s="275"/>
    </row>
    <row r="1254" spans="10:10" x14ac:dyDescent="0.2">
      <c r="J1254" s="275"/>
    </row>
    <row r="1255" spans="10:10" x14ac:dyDescent="0.2">
      <c r="J1255" s="275"/>
    </row>
    <row r="1256" spans="10:10" x14ac:dyDescent="0.2">
      <c r="J1256" s="275"/>
    </row>
    <row r="1257" spans="10:10" x14ac:dyDescent="0.2">
      <c r="J1257" s="275"/>
    </row>
    <row r="1258" spans="10:10" x14ac:dyDescent="0.2">
      <c r="J1258" s="275"/>
    </row>
    <row r="1259" spans="10:10" x14ac:dyDescent="0.2">
      <c r="J1259" s="275"/>
    </row>
    <row r="1260" spans="10:10" x14ac:dyDescent="0.2">
      <c r="J1260" s="275"/>
    </row>
    <row r="1261" spans="10:10" x14ac:dyDescent="0.2">
      <c r="J1261" s="275"/>
    </row>
    <row r="1262" spans="10:10" x14ac:dyDescent="0.2">
      <c r="J1262" s="275"/>
    </row>
    <row r="1263" spans="10:10" x14ac:dyDescent="0.2">
      <c r="J1263" s="275"/>
    </row>
    <row r="1264" spans="10:10" x14ac:dyDescent="0.2">
      <c r="J1264" s="275"/>
    </row>
    <row r="1265" spans="10:10" x14ac:dyDescent="0.2">
      <c r="J1265" s="275"/>
    </row>
    <row r="1266" spans="10:10" x14ac:dyDescent="0.2">
      <c r="J1266" s="275"/>
    </row>
    <row r="1267" spans="10:10" x14ac:dyDescent="0.2">
      <c r="J1267" s="275"/>
    </row>
    <row r="1268" spans="10:10" x14ac:dyDescent="0.2">
      <c r="J1268" s="275"/>
    </row>
    <row r="1269" spans="10:10" x14ac:dyDescent="0.2">
      <c r="J1269" s="275"/>
    </row>
    <row r="1270" spans="10:10" x14ac:dyDescent="0.2">
      <c r="J1270" s="275"/>
    </row>
    <row r="1271" spans="10:10" x14ac:dyDescent="0.2">
      <c r="J1271" s="275"/>
    </row>
    <row r="1272" spans="10:10" x14ac:dyDescent="0.2">
      <c r="J1272" s="275"/>
    </row>
    <row r="1273" spans="10:10" x14ac:dyDescent="0.2">
      <c r="J1273" s="275"/>
    </row>
    <row r="1274" spans="10:10" x14ac:dyDescent="0.2">
      <c r="J1274" s="275"/>
    </row>
    <row r="1275" spans="10:10" x14ac:dyDescent="0.2">
      <c r="J1275" s="275"/>
    </row>
    <row r="1276" spans="10:10" x14ac:dyDescent="0.2">
      <c r="J1276" s="275"/>
    </row>
    <row r="1277" spans="10:10" x14ac:dyDescent="0.2">
      <c r="J1277" s="275"/>
    </row>
    <row r="1278" spans="10:10" x14ac:dyDescent="0.2">
      <c r="J1278" s="275"/>
    </row>
    <row r="1279" spans="10:10" x14ac:dyDescent="0.2">
      <c r="J1279" s="275"/>
    </row>
    <row r="1280" spans="10:10" x14ac:dyDescent="0.2">
      <c r="J1280" s="275"/>
    </row>
    <row r="1281" spans="10:10" x14ac:dyDescent="0.2">
      <c r="J1281" s="275"/>
    </row>
    <row r="1282" spans="10:10" x14ac:dyDescent="0.2">
      <c r="J1282" s="275"/>
    </row>
    <row r="1283" spans="10:10" x14ac:dyDescent="0.2">
      <c r="J1283" s="275"/>
    </row>
    <row r="1284" spans="10:10" x14ac:dyDescent="0.2">
      <c r="J1284" s="275"/>
    </row>
    <row r="1285" spans="10:10" x14ac:dyDescent="0.2">
      <c r="J1285" s="275"/>
    </row>
    <row r="1286" spans="10:10" x14ac:dyDescent="0.2">
      <c r="J1286" s="275"/>
    </row>
    <row r="1287" spans="10:10" x14ac:dyDescent="0.2">
      <c r="J1287" s="275"/>
    </row>
    <row r="1288" spans="10:10" x14ac:dyDescent="0.2">
      <c r="J1288" s="275"/>
    </row>
    <row r="1289" spans="10:10" x14ac:dyDescent="0.2">
      <c r="J1289" s="275"/>
    </row>
    <row r="1290" spans="10:10" x14ac:dyDescent="0.2">
      <c r="J1290" s="275"/>
    </row>
    <row r="1291" spans="10:10" x14ac:dyDescent="0.2">
      <c r="J1291" s="275"/>
    </row>
    <row r="1292" spans="10:10" x14ac:dyDescent="0.2">
      <c r="J1292" s="275"/>
    </row>
    <row r="1293" spans="10:10" x14ac:dyDescent="0.2">
      <c r="J1293" s="275"/>
    </row>
    <row r="1294" spans="10:10" x14ac:dyDescent="0.2">
      <c r="J1294" s="275"/>
    </row>
    <row r="1295" spans="10:10" x14ac:dyDescent="0.2">
      <c r="J1295" s="275"/>
    </row>
    <row r="1296" spans="10:10" x14ac:dyDescent="0.2">
      <c r="J1296" s="275"/>
    </row>
    <row r="1297" spans="10:10" x14ac:dyDescent="0.2">
      <c r="J1297" s="275"/>
    </row>
    <row r="1298" spans="10:10" x14ac:dyDescent="0.2">
      <c r="J1298" s="275"/>
    </row>
    <row r="1299" spans="10:10" x14ac:dyDescent="0.2">
      <c r="J1299" s="275"/>
    </row>
    <row r="1300" spans="10:10" x14ac:dyDescent="0.2">
      <c r="J1300" s="275"/>
    </row>
    <row r="1301" spans="10:10" x14ac:dyDescent="0.2">
      <c r="J1301" s="275"/>
    </row>
    <row r="1302" spans="10:10" x14ac:dyDescent="0.2">
      <c r="J1302" s="275"/>
    </row>
    <row r="1303" spans="10:10" x14ac:dyDescent="0.2">
      <c r="J1303" s="275"/>
    </row>
    <row r="1304" spans="10:10" x14ac:dyDescent="0.2">
      <c r="J1304" s="275"/>
    </row>
    <row r="1305" spans="10:10" x14ac:dyDescent="0.2">
      <c r="J1305" s="275"/>
    </row>
    <row r="1306" spans="10:10" x14ac:dyDescent="0.2">
      <c r="J1306" s="275"/>
    </row>
    <row r="1307" spans="10:10" x14ac:dyDescent="0.2">
      <c r="J1307" s="275"/>
    </row>
    <row r="1308" spans="10:10" x14ac:dyDescent="0.2">
      <c r="J1308" s="275"/>
    </row>
    <row r="1309" spans="10:10" x14ac:dyDescent="0.2">
      <c r="J1309" s="275"/>
    </row>
    <row r="1310" spans="10:10" x14ac:dyDescent="0.2">
      <c r="J1310" s="275"/>
    </row>
    <row r="1311" spans="10:10" x14ac:dyDescent="0.2">
      <c r="J1311" s="275"/>
    </row>
    <row r="1312" spans="10:10" x14ac:dyDescent="0.2">
      <c r="J1312" s="275"/>
    </row>
    <row r="1313" spans="10:10" x14ac:dyDescent="0.2">
      <c r="J1313" s="275"/>
    </row>
    <row r="1314" spans="10:10" x14ac:dyDescent="0.2">
      <c r="J1314" s="275"/>
    </row>
    <row r="1315" spans="10:10" x14ac:dyDescent="0.2">
      <c r="J1315" s="275"/>
    </row>
    <row r="1316" spans="10:10" x14ac:dyDescent="0.2">
      <c r="J1316" s="275"/>
    </row>
    <row r="1317" spans="10:10" x14ac:dyDescent="0.2">
      <c r="J1317" s="275"/>
    </row>
    <row r="1318" spans="10:10" x14ac:dyDescent="0.2">
      <c r="J1318" s="275"/>
    </row>
    <row r="1319" spans="10:10" x14ac:dyDescent="0.2">
      <c r="J1319" s="275"/>
    </row>
    <row r="1320" spans="10:10" x14ac:dyDescent="0.2">
      <c r="J1320" s="275"/>
    </row>
    <row r="1321" spans="10:10" x14ac:dyDescent="0.2">
      <c r="J1321" s="275"/>
    </row>
    <row r="1322" spans="10:10" x14ac:dyDescent="0.2">
      <c r="J1322" s="275"/>
    </row>
    <row r="1323" spans="10:10" x14ac:dyDescent="0.2">
      <c r="J1323" s="275"/>
    </row>
    <row r="1324" spans="10:10" x14ac:dyDescent="0.2">
      <c r="J1324" s="275"/>
    </row>
    <row r="1325" spans="10:10" x14ac:dyDescent="0.2">
      <c r="J1325" s="275"/>
    </row>
    <row r="1326" spans="10:10" x14ac:dyDescent="0.2">
      <c r="J1326" s="275"/>
    </row>
    <row r="1327" spans="10:10" x14ac:dyDescent="0.2">
      <c r="J1327" s="275"/>
    </row>
    <row r="1328" spans="10:10" x14ac:dyDescent="0.2">
      <c r="J1328" s="275"/>
    </row>
    <row r="1329" spans="10:10" x14ac:dyDescent="0.2">
      <c r="J1329" s="275"/>
    </row>
    <row r="1330" spans="10:10" x14ac:dyDescent="0.2">
      <c r="J1330" s="275"/>
    </row>
    <row r="1331" spans="10:10" x14ac:dyDescent="0.2">
      <c r="J1331" s="275"/>
    </row>
    <row r="1332" spans="10:10" x14ac:dyDescent="0.2">
      <c r="J1332" s="275"/>
    </row>
    <row r="1333" spans="10:10" x14ac:dyDescent="0.2">
      <c r="J1333" s="275"/>
    </row>
    <row r="1334" spans="10:10" x14ac:dyDescent="0.2">
      <c r="J1334" s="275"/>
    </row>
    <row r="1335" spans="10:10" x14ac:dyDescent="0.2">
      <c r="J1335" s="275"/>
    </row>
    <row r="1336" spans="10:10" x14ac:dyDescent="0.2">
      <c r="J1336" s="275"/>
    </row>
    <row r="1337" spans="10:10" x14ac:dyDescent="0.2">
      <c r="J1337" s="275"/>
    </row>
    <row r="1338" spans="10:10" x14ac:dyDescent="0.2">
      <c r="J1338" s="275"/>
    </row>
    <row r="1339" spans="10:10" x14ac:dyDescent="0.2">
      <c r="J1339" s="275"/>
    </row>
    <row r="1340" spans="10:10" x14ac:dyDescent="0.2">
      <c r="J1340" s="275"/>
    </row>
    <row r="1341" spans="10:10" x14ac:dyDescent="0.2">
      <c r="J1341" s="275"/>
    </row>
    <row r="1342" spans="10:10" x14ac:dyDescent="0.2">
      <c r="J1342" s="275"/>
    </row>
    <row r="1343" spans="10:10" x14ac:dyDescent="0.2">
      <c r="J1343" s="275"/>
    </row>
    <row r="1344" spans="10:10" x14ac:dyDescent="0.2">
      <c r="J1344" s="275"/>
    </row>
    <row r="1345" spans="10:10" x14ac:dyDescent="0.2">
      <c r="J1345" s="275"/>
    </row>
    <row r="1346" spans="10:10" x14ac:dyDescent="0.2">
      <c r="J1346" s="275"/>
    </row>
    <row r="1347" spans="10:10" x14ac:dyDescent="0.2">
      <c r="J1347" s="275"/>
    </row>
    <row r="1348" spans="10:10" x14ac:dyDescent="0.2">
      <c r="J1348" s="275"/>
    </row>
    <row r="1349" spans="10:10" x14ac:dyDescent="0.2">
      <c r="J1349" s="275"/>
    </row>
    <row r="1350" spans="10:10" x14ac:dyDescent="0.2">
      <c r="J1350" s="275"/>
    </row>
    <row r="1351" spans="10:10" x14ac:dyDescent="0.2">
      <c r="J1351" s="275"/>
    </row>
    <row r="1352" spans="10:10" x14ac:dyDescent="0.2">
      <c r="J1352" s="275"/>
    </row>
    <row r="1353" spans="10:10" x14ac:dyDescent="0.2">
      <c r="J1353" s="275"/>
    </row>
    <row r="1354" spans="10:10" x14ac:dyDescent="0.2">
      <c r="J1354" s="275"/>
    </row>
    <row r="1355" spans="10:10" x14ac:dyDescent="0.2">
      <c r="J1355" s="275"/>
    </row>
    <row r="1356" spans="10:10" x14ac:dyDescent="0.2">
      <c r="J1356" s="275"/>
    </row>
    <row r="1357" spans="10:10" x14ac:dyDescent="0.2">
      <c r="J1357" s="275"/>
    </row>
    <row r="1358" spans="10:10" x14ac:dyDescent="0.2">
      <c r="J1358" s="275"/>
    </row>
    <row r="1359" spans="10:10" x14ac:dyDescent="0.2">
      <c r="J1359" s="275"/>
    </row>
    <row r="1360" spans="10:10" x14ac:dyDescent="0.2">
      <c r="J1360" s="275"/>
    </row>
    <row r="1361" spans="10:10" x14ac:dyDescent="0.2">
      <c r="J1361" s="275"/>
    </row>
    <row r="1362" spans="10:10" x14ac:dyDescent="0.2">
      <c r="J1362" s="275"/>
    </row>
    <row r="1363" spans="10:10" x14ac:dyDescent="0.2">
      <c r="J1363" s="275"/>
    </row>
    <row r="1364" spans="10:10" x14ac:dyDescent="0.2">
      <c r="J1364" s="275"/>
    </row>
    <row r="1365" spans="10:10" x14ac:dyDescent="0.2">
      <c r="J1365" s="275"/>
    </row>
    <row r="1366" spans="10:10" x14ac:dyDescent="0.2">
      <c r="J1366" s="275"/>
    </row>
    <row r="1367" spans="10:10" x14ac:dyDescent="0.2">
      <c r="J1367" s="275"/>
    </row>
    <row r="1368" spans="10:10" x14ac:dyDescent="0.2">
      <c r="J1368" s="275"/>
    </row>
    <row r="1369" spans="10:10" x14ac:dyDescent="0.2">
      <c r="J1369" s="275"/>
    </row>
    <row r="1370" spans="10:10" x14ac:dyDescent="0.2">
      <c r="J1370" s="275"/>
    </row>
    <row r="1371" spans="10:10" x14ac:dyDescent="0.2">
      <c r="J1371" s="275"/>
    </row>
    <row r="1372" spans="10:10" x14ac:dyDescent="0.2">
      <c r="J1372" s="275"/>
    </row>
    <row r="1373" spans="10:10" x14ac:dyDescent="0.2">
      <c r="J1373" s="275"/>
    </row>
    <row r="1374" spans="10:10" x14ac:dyDescent="0.2">
      <c r="J1374" s="275"/>
    </row>
    <row r="1375" spans="10:10" x14ac:dyDescent="0.2">
      <c r="J1375" s="275"/>
    </row>
    <row r="1376" spans="10:10" x14ac:dyDescent="0.2">
      <c r="J1376" s="275"/>
    </row>
    <row r="1377" spans="10:10" x14ac:dyDescent="0.2">
      <c r="J1377" s="275"/>
    </row>
    <row r="1378" spans="10:10" x14ac:dyDescent="0.2">
      <c r="J1378" s="275"/>
    </row>
    <row r="1379" spans="10:10" x14ac:dyDescent="0.2">
      <c r="J1379" s="275"/>
    </row>
    <row r="1380" spans="10:10" x14ac:dyDescent="0.2">
      <c r="J1380" s="275"/>
    </row>
    <row r="1381" spans="10:10" x14ac:dyDescent="0.2">
      <c r="J1381" s="275"/>
    </row>
    <row r="1382" spans="10:10" x14ac:dyDescent="0.2">
      <c r="J1382" s="275"/>
    </row>
    <row r="1383" spans="10:10" x14ac:dyDescent="0.2">
      <c r="J1383" s="275"/>
    </row>
    <row r="1384" spans="10:10" x14ac:dyDescent="0.2">
      <c r="J1384" s="275"/>
    </row>
    <row r="1385" spans="10:10" x14ac:dyDescent="0.2">
      <c r="J1385" s="275"/>
    </row>
    <row r="1386" spans="10:10" x14ac:dyDescent="0.2">
      <c r="J1386" s="275"/>
    </row>
    <row r="1387" spans="10:10" x14ac:dyDescent="0.2">
      <c r="J1387" s="275"/>
    </row>
    <row r="1388" spans="10:10" x14ac:dyDescent="0.2">
      <c r="J1388" s="275"/>
    </row>
    <row r="1389" spans="10:10" x14ac:dyDescent="0.2">
      <c r="J1389" s="275"/>
    </row>
    <row r="1390" spans="10:10" x14ac:dyDescent="0.2">
      <c r="J1390" s="275"/>
    </row>
    <row r="1391" spans="10:10" x14ac:dyDescent="0.2">
      <c r="J1391" s="275"/>
    </row>
    <row r="1392" spans="10:10" x14ac:dyDescent="0.2">
      <c r="J1392" s="275"/>
    </row>
    <row r="1393" spans="10:10" x14ac:dyDescent="0.2">
      <c r="J1393" s="275"/>
    </row>
    <row r="1394" spans="10:10" x14ac:dyDescent="0.2">
      <c r="J1394" s="275"/>
    </row>
    <row r="1395" spans="10:10" x14ac:dyDescent="0.2">
      <c r="J1395" s="275"/>
    </row>
    <row r="1396" spans="10:10" x14ac:dyDescent="0.2">
      <c r="J1396" s="275"/>
    </row>
    <row r="1397" spans="10:10" x14ac:dyDescent="0.2">
      <c r="J1397" s="275"/>
    </row>
    <row r="1398" spans="10:10" x14ac:dyDescent="0.2">
      <c r="J1398" s="275"/>
    </row>
    <row r="1399" spans="10:10" x14ac:dyDescent="0.2">
      <c r="J1399" s="275"/>
    </row>
    <row r="1400" spans="10:10" x14ac:dyDescent="0.2">
      <c r="J1400" s="275"/>
    </row>
    <row r="1401" spans="10:10" x14ac:dyDescent="0.2">
      <c r="J1401" s="275"/>
    </row>
    <row r="1402" spans="10:10" x14ac:dyDescent="0.2">
      <c r="J1402" s="275"/>
    </row>
    <row r="1403" spans="10:10" x14ac:dyDescent="0.2">
      <c r="J1403" s="275"/>
    </row>
    <row r="1404" spans="10:10" x14ac:dyDescent="0.2">
      <c r="J1404" s="275"/>
    </row>
    <row r="1405" spans="10:10" x14ac:dyDescent="0.2">
      <c r="J1405" s="275"/>
    </row>
    <row r="1406" spans="10:10" x14ac:dyDescent="0.2">
      <c r="J1406" s="275"/>
    </row>
    <row r="1407" spans="10:10" x14ac:dyDescent="0.2">
      <c r="J1407" s="275"/>
    </row>
    <row r="1408" spans="10:10" x14ac:dyDescent="0.2">
      <c r="J1408" s="275"/>
    </row>
    <row r="1409" spans="10:10" x14ac:dyDescent="0.2">
      <c r="J1409" s="275"/>
    </row>
    <row r="1410" spans="10:10" x14ac:dyDescent="0.2">
      <c r="J1410" s="275"/>
    </row>
    <row r="1411" spans="10:10" x14ac:dyDescent="0.2">
      <c r="J1411" s="275"/>
    </row>
    <row r="1412" spans="10:10" x14ac:dyDescent="0.2">
      <c r="J1412" s="275"/>
    </row>
    <row r="1413" spans="10:10" x14ac:dyDescent="0.2">
      <c r="J1413" s="275"/>
    </row>
    <row r="1414" spans="10:10" x14ac:dyDescent="0.2">
      <c r="J1414" s="275"/>
    </row>
    <row r="1415" spans="10:10" x14ac:dyDescent="0.2">
      <c r="J1415" s="275"/>
    </row>
    <row r="1416" spans="10:10" x14ac:dyDescent="0.2">
      <c r="J1416" s="275"/>
    </row>
    <row r="1417" spans="10:10" x14ac:dyDescent="0.2">
      <c r="J1417" s="275"/>
    </row>
    <row r="1418" spans="10:10" x14ac:dyDescent="0.2">
      <c r="J1418" s="275"/>
    </row>
    <row r="1419" spans="10:10" x14ac:dyDescent="0.2">
      <c r="J1419" s="275"/>
    </row>
    <row r="1420" spans="10:10" x14ac:dyDescent="0.2">
      <c r="J1420" s="275"/>
    </row>
    <row r="1421" spans="10:10" x14ac:dyDescent="0.2">
      <c r="J1421" s="275"/>
    </row>
    <row r="1422" spans="10:10" x14ac:dyDescent="0.2">
      <c r="J1422" s="275"/>
    </row>
    <row r="1423" spans="10:10" x14ac:dyDescent="0.2">
      <c r="J1423" s="275"/>
    </row>
    <row r="1424" spans="10:10" x14ac:dyDescent="0.2">
      <c r="J1424" s="275"/>
    </row>
    <row r="1425" spans="10:10" x14ac:dyDescent="0.2">
      <c r="J1425" s="275"/>
    </row>
    <row r="1426" spans="10:10" x14ac:dyDescent="0.2">
      <c r="J1426" s="275"/>
    </row>
    <row r="1427" spans="10:10" x14ac:dyDescent="0.2">
      <c r="J1427" s="275"/>
    </row>
    <row r="1428" spans="10:10" x14ac:dyDescent="0.2">
      <c r="J1428" s="275"/>
    </row>
    <row r="1429" spans="10:10" x14ac:dyDescent="0.2">
      <c r="J1429" s="275"/>
    </row>
    <row r="1430" spans="10:10" x14ac:dyDescent="0.2">
      <c r="J1430" s="275"/>
    </row>
    <row r="1431" spans="10:10" x14ac:dyDescent="0.2">
      <c r="J1431" s="275"/>
    </row>
    <row r="1432" spans="10:10" x14ac:dyDescent="0.2">
      <c r="J1432" s="275"/>
    </row>
    <row r="1433" spans="10:10" x14ac:dyDescent="0.2">
      <c r="J1433" s="275"/>
    </row>
    <row r="1434" spans="10:10" x14ac:dyDescent="0.2">
      <c r="J1434" s="275"/>
    </row>
    <row r="1435" spans="10:10" x14ac:dyDescent="0.2">
      <c r="J1435" s="275"/>
    </row>
    <row r="1436" spans="10:10" x14ac:dyDescent="0.2">
      <c r="J1436" s="275"/>
    </row>
    <row r="1437" spans="10:10" x14ac:dyDescent="0.2">
      <c r="J1437" s="275"/>
    </row>
    <row r="1438" spans="10:10" x14ac:dyDescent="0.2">
      <c r="J1438" s="275"/>
    </row>
    <row r="1439" spans="10:10" x14ac:dyDescent="0.2">
      <c r="J1439" s="275"/>
    </row>
    <row r="1440" spans="10:10" x14ac:dyDescent="0.2">
      <c r="J1440" s="275"/>
    </row>
    <row r="1441" spans="10:10" x14ac:dyDescent="0.2">
      <c r="J1441" s="275"/>
    </row>
    <row r="1442" spans="10:10" x14ac:dyDescent="0.2">
      <c r="J1442" s="275"/>
    </row>
    <row r="1443" spans="10:10" x14ac:dyDescent="0.2">
      <c r="J1443" s="275"/>
    </row>
    <row r="1444" spans="10:10" x14ac:dyDescent="0.2">
      <c r="J1444" s="275"/>
    </row>
    <row r="1445" spans="10:10" x14ac:dyDescent="0.2">
      <c r="J1445" s="275"/>
    </row>
    <row r="1446" spans="10:10" x14ac:dyDescent="0.2">
      <c r="J1446" s="275"/>
    </row>
    <row r="1447" spans="10:10" x14ac:dyDescent="0.2">
      <c r="J1447" s="275"/>
    </row>
    <row r="1448" spans="10:10" x14ac:dyDescent="0.2">
      <c r="J1448" s="275"/>
    </row>
    <row r="1449" spans="10:10" x14ac:dyDescent="0.2">
      <c r="J1449" s="275"/>
    </row>
    <row r="1450" spans="10:10" x14ac:dyDescent="0.2">
      <c r="J1450" s="275"/>
    </row>
    <row r="1451" spans="10:10" x14ac:dyDescent="0.2">
      <c r="J1451" s="275"/>
    </row>
    <row r="1452" spans="10:10" x14ac:dyDescent="0.2">
      <c r="J1452" s="275"/>
    </row>
    <row r="1453" spans="10:10" x14ac:dyDescent="0.2">
      <c r="J1453" s="275"/>
    </row>
    <row r="1454" spans="10:10" x14ac:dyDescent="0.2">
      <c r="J1454" s="275"/>
    </row>
    <row r="1455" spans="10:10" x14ac:dyDescent="0.2">
      <c r="J1455" s="275"/>
    </row>
    <row r="1456" spans="10:10" x14ac:dyDescent="0.2">
      <c r="J1456" s="275"/>
    </row>
    <row r="1457" spans="10:10" x14ac:dyDescent="0.2">
      <c r="J1457" s="275"/>
    </row>
    <row r="1458" spans="10:10" x14ac:dyDescent="0.2">
      <c r="J1458" s="275"/>
    </row>
    <row r="1459" spans="10:10" x14ac:dyDescent="0.2">
      <c r="J1459" s="275"/>
    </row>
    <row r="1460" spans="10:10" x14ac:dyDescent="0.2">
      <c r="J1460" s="275"/>
    </row>
    <row r="1461" spans="10:10" x14ac:dyDescent="0.2">
      <c r="J1461" s="275"/>
    </row>
    <row r="1462" spans="10:10" x14ac:dyDescent="0.2">
      <c r="J1462" s="275"/>
    </row>
    <row r="1463" spans="10:10" x14ac:dyDescent="0.2">
      <c r="J1463" s="275"/>
    </row>
    <row r="1464" spans="10:10" x14ac:dyDescent="0.2">
      <c r="J1464" s="275"/>
    </row>
    <row r="1465" spans="10:10" x14ac:dyDescent="0.2">
      <c r="J1465" s="275"/>
    </row>
    <row r="1466" spans="10:10" x14ac:dyDescent="0.2">
      <c r="J1466" s="275"/>
    </row>
    <row r="1467" spans="10:10" x14ac:dyDescent="0.2">
      <c r="J1467" s="275"/>
    </row>
    <row r="1468" spans="10:10" x14ac:dyDescent="0.2">
      <c r="J1468" s="275"/>
    </row>
    <row r="1469" spans="10:10" x14ac:dyDescent="0.2">
      <c r="J1469" s="275"/>
    </row>
    <row r="1470" spans="10:10" x14ac:dyDescent="0.2">
      <c r="J1470" s="275"/>
    </row>
    <row r="1471" spans="10:10" x14ac:dyDescent="0.2">
      <c r="J1471" s="275"/>
    </row>
    <row r="1472" spans="10:10" x14ac:dyDescent="0.2">
      <c r="J1472" s="275"/>
    </row>
    <row r="1473" spans="10:10" x14ac:dyDescent="0.2">
      <c r="J1473" s="275"/>
    </row>
    <row r="1474" spans="10:10" x14ac:dyDescent="0.2">
      <c r="J1474" s="275"/>
    </row>
    <row r="1475" spans="10:10" x14ac:dyDescent="0.2">
      <c r="J1475" s="275"/>
    </row>
    <row r="1476" spans="10:10" x14ac:dyDescent="0.2">
      <c r="J1476" s="275"/>
    </row>
    <row r="1477" spans="10:10" x14ac:dyDescent="0.2">
      <c r="J1477" s="275"/>
    </row>
    <row r="1478" spans="10:10" x14ac:dyDescent="0.2">
      <c r="J1478" s="275"/>
    </row>
    <row r="1479" spans="10:10" x14ac:dyDescent="0.2">
      <c r="J1479" s="275"/>
    </row>
    <row r="1480" spans="10:10" x14ac:dyDescent="0.2">
      <c r="J1480" s="275"/>
    </row>
    <row r="1481" spans="10:10" x14ac:dyDescent="0.2">
      <c r="J1481" s="275"/>
    </row>
    <row r="1482" spans="10:10" x14ac:dyDescent="0.2">
      <c r="J1482" s="275"/>
    </row>
    <row r="1483" spans="10:10" x14ac:dyDescent="0.2">
      <c r="J1483" s="275"/>
    </row>
    <row r="1484" spans="10:10" x14ac:dyDescent="0.2">
      <c r="J1484" s="275"/>
    </row>
    <row r="1485" spans="10:10" x14ac:dyDescent="0.2">
      <c r="J1485" s="275"/>
    </row>
    <row r="1486" spans="10:10" x14ac:dyDescent="0.2">
      <c r="J1486" s="275"/>
    </row>
    <row r="1487" spans="10:10" x14ac:dyDescent="0.2">
      <c r="J1487" s="275"/>
    </row>
    <row r="1488" spans="10:10" x14ac:dyDescent="0.2">
      <c r="J1488" s="275"/>
    </row>
    <row r="1489" spans="10:10" x14ac:dyDescent="0.2">
      <c r="J1489" s="275"/>
    </row>
    <row r="1490" spans="10:10" x14ac:dyDescent="0.2">
      <c r="J1490" s="275"/>
    </row>
    <row r="1491" spans="10:10" x14ac:dyDescent="0.2">
      <c r="J1491" s="275"/>
    </row>
    <row r="1492" spans="10:10" x14ac:dyDescent="0.2">
      <c r="J1492" s="275"/>
    </row>
    <row r="1493" spans="10:10" x14ac:dyDescent="0.2">
      <c r="J1493" s="275"/>
    </row>
    <row r="1494" spans="10:10" x14ac:dyDescent="0.2">
      <c r="J1494" s="275"/>
    </row>
    <row r="1495" spans="10:10" x14ac:dyDescent="0.2">
      <c r="J1495" s="275"/>
    </row>
    <row r="1496" spans="10:10" x14ac:dyDescent="0.2">
      <c r="J1496" s="275"/>
    </row>
    <row r="1497" spans="10:10" x14ac:dyDescent="0.2">
      <c r="J1497" s="275"/>
    </row>
    <row r="1498" spans="10:10" x14ac:dyDescent="0.2">
      <c r="J1498" s="275"/>
    </row>
    <row r="1499" spans="10:10" x14ac:dyDescent="0.2">
      <c r="J1499" s="275"/>
    </row>
    <row r="1500" spans="10:10" x14ac:dyDescent="0.2">
      <c r="J1500" s="275"/>
    </row>
    <row r="1501" spans="10:10" x14ac:dyDescent="0.2"/>
    <row r="1502" spans="10:10" x14ac:dyDescent="0.2"/>
    <row r="1503" spans="10:10" x14ac:dyDescent="0.2"/>
    <row r="1504" spans="10:10" x14ac:dyDescent="0.2"/>
    <row r="1505" x14ac:dyDescent="0.2"/>
    <row r="1506" x14ac:dyDescent="0.2"/>
    <row r="1507" x14ac:dyDescent="0.2"/>
    <row r="1508" x14ac:dyDescent="0.2"/>
    <row r="1509" x14ac:dyDescent="0.2"/>
    <row r="1510" x14ac:dyDescent="0.2"/>
    <row r="1511" x14ac:dyDescent="0.2"/>
    <row r="1512" x14ac:dyDescent="0.2"/>
    <row r="1513" x14ac:dyDescent="0.2"/>
    <row r="1514" x14ac:dyDescent="0.2"/>
    <row r="1515" x14ac:dyDescent="0.2"/>
    <row r="1516" x14ac:dyDescent="0.2"/>
    <row r="1517" x14ac:dyDescent="0.2"/>
    <row r="1518" x14ac:dyDescent="0.2"/>
    <row r="1519" x14ac:dyDescent="0.2"/>
    <row r="1520" x14ac:dyDescent="0.2"/>
    <row r="1521" x14ac:dyDescent="0.2"/>
    <row r="1522" x14ac:dyDescent="0.2"/>
    <row r="1523" x14ac:dyDescent="0.2"/>
    <row r="1524" x14ac:dyDescent="0.2"/>
    <row r="1525" x14ac:dyDescent="0.2"/>
    <row r="1526" x14ac:dyDescent="0.2"/>
    <row r="1527" x14ac:dyDescent="0.2"/>
    <row r="1528" x14ac:dyDescent="0.2"/>
    <row r="1529" x14ac:dyDescent="0.2"/>
    <row r="1530" x14ac:dyDescent="0.2"/>
    <row r="1531" x14ac:dyDescent="0.2"/>
    <row r="1532" x14ac:dyDescent="0.2"/>
    <row r="1533" x14ac:dyDescent="0.2"/>
    <row r="1534" x14ac:dyDescent="0.2"/>
    <row r="1535" x14ac:dyDescent="0.2"/>
    <row r="1536" x14ac:dyDescent="0.2"/>
    <row r="1537" x14ac:dyDescent="0.2"/>
    <row r="1538" x14ac:dyDescent="0.2"/>
    <row r="1539" x14ac:dyDescent="0.2"/>
    <row r="1540" x14ac:dyDescent="0.2"/>
    <row r="1541" x14ac:dyDescent="0.2"/>
    <row r="1542" x14ac:dyDescent="0.2"/>
    <row r="1543" x14ac:dyDescent="0.2"/>
    <row r="1544" x14ac:dyDescent="0.2"/>
    <row r="1545" x14ac:dyDescent="0.2"/>
    <row r="1546" x14ac:dyDescent="0.2"/>
    <row r="1547" x14ac:dyDescent="0.2"/>
    <row r="1548" x14ac:dyDescent="0.2"/>
    <row r="1549" x14ac:dyDescent="0.2"/>
    <row r="1550" x14ac:dyDescent="0.2"/>
    <row r="1551" x14ac:dyDescent="0.2"/>
    <row r="1552" x14ac:dyDescent="0.2"/>
    <row r="1553" x14ac:dyDescent="0.2"/>
    <row r="1554" x14ac:dyDescent="0.2"/>
    <row r="1555" x14ac:dyDescent="0.2"/>
    <row r="1556" x14ac:dyDescent="0.2"/>
    <row r="1557" x14ac:dyDescent="0.2"/>
    <row r="1558" x14ac:dyDescent="0.2"/>
    <row r="1559" x14ac:dyDescent="0.2"/>
    <row r="1560" x14ac:dyDescent="0.2"/>
    <row r="1561" x14ac:dyDescent="0.2"/>
    <row r="1562" x14ac:dyDescent="0.2"/>
    <row r="1563" x14ac:dyDescent="0.2"/>
    <row r="1564" x14ac:dyDescent="0.2"/>
    <row r="1565" x14ac:dyDescent="0.2"/>
    <row r="1566" x14ac:dyDescent="0.2"/>
    <row r="1567" x14ac:dyDescent="0.2"/>
    <row r="1568" x14ac:dyDescent="0.2"/>
    <row r="1569" x14ac:dyDescent="0.2"/>
    <row r="1570" x14ac:dyDescent="0.2"/>
    <row r="1571" x14ac:dyDescent="0.2"/>
    <row r="1572" x14ac:dyDescent="0.2"/>
    <row r="1573" x14ac:dyDescent="0.2"/>
    <row r="1574" x14ac:dyDescent="0.2"/>
    <row r="1575" x14ac:dyDescent="0.2"/>
    <row r="1576" x14ac:dyDescent="0.2"/>
    <row r="1577" x14ac:dyDescent="0.2"/>
    <row r="1578" x14ac:dyDescent="0.2"/>
    <row r="1579" x14ac:dyDescent="0.2"/>
    <row r="1580" x14ac:dyDescent="0.2"/>
    <row r="1581" x14ac:dyDescent="0.2"/>
    <row r="1582" x14ac:dyDescent="0.2"/>
    <row r="1583" x14ac:dyDescent="0.2"/>
    <row r="1584" x14ac:dyDescent="0.2"/>
    <row r="1585" x14ac:dyDescent="0.2"/>
    <row r="1586" x14ac:dyDescent="0.2"/>
    <row r="1587" x14ac:dyDescent="0.2"/>
    <row r="1588" x14ac:dyDescent="0.2"/>
    <row r="1589" x14ac:dyDescent="0.2"/>
    <row r="1590" x14ac:dyDescent="0.2"/>
    <row r="1591" x14ac:dyDescent="0.2"/>
    <row r="1592" x14ac:dyDescent="0.2"/>
    <row r="1593" x14ac:dyDescent="0.2"/>
    <row r="1594" x14ac:dyDescent="0.2"/>
    <row r="1595" x14ac:dyDescent="0.2"/>
    <row r="1596" x14ac:dyDescent="0.2"/>
    <row r="1597" x14ac:dyDescent="0.2"/>
    <row r="1598" x14ac:dyDescent="0.2"/>
    <row r="1599" x14ac:dyDescent="0.2"/>
    <row r="1600" x14ac:dyDescent="0.2"/>
    <row r="1601" x14ac:dyDescent="0.2"/>
    <row r="1602" x14ac:dyDescent="0.2"/>
    <row r="1603" x14ac:dyDescent="0.2"/>
    <row r="1604" x14ac:dyDescent="0.2"/>
    <row r="1605" x14ac:dyDescent="0.2"/>
    <row r="1606" x14ac:dyDescent="0.2"/>
    <row r="1607" x14ac:dyDescent="0.2"/>
    <row r="1608" x14ac:dyDescent="0.2"/>
    <row r="1609" x14ac:dyDescent="0.2"/>
    <row r="1610" x14ac:dyDescent="0.2"/>
    <row r="1611" x14ac:dyDescent="0.2"/>
    <row r="1612" x14ac:dyDescent="0.2"/>
    <row r="1613" x14ac:dyDescent="0.2"/>
    <row r="1614" x14ac:dyDescent="0.2"/>
    <row r="1615" x14ac:dyDescent="0.2"/>
    <row r="1616" x14ac:dyDescent="0.2"/>
    <row r="1617" x14ac:dyDescent="0.2"/>
    <row r="1618" x14ac:dyDescent="0.2"/>
    <row r="1619" x14ac:dyDescent="0.2"/>
    <row r="1620" x14ac:dyDescent="0.2"/>
    <row r="1621" x14ac:dyDescent="0.2"/>
    <row r="1622" x14ac:dyDescent="0.2"/>
    <row r="1623" x14ac:dyDescent="0.2"/>
    <row r="1624" x14ac:dyDescent="0.2"/>
    <row r="1625" x14ac:dyDescent="0.2"/>
    <row r="1626" x14ac:dyDescent="0.2"/>
    <row r="1627" x14ac:dyDescent="0.2"/>
    <row r="1628" x14ac:dyDescent="0.2"/>
    <row r="1629" x14ac:dyDescent="0.2"/>
    <row r="1630" x14ac:dyDescent="0.2"/>
    <row r="1631" x14ac:dyDescent="0.2"/>
    <row r="1632" x14ac:dyDescent="0.2"/>
    <row r="1633" x14ac:dyDescent="0.2"/>
    <row r="1634" x14ac:dyDescent="0.2"/>
    <row r="1635" x14ac:dyDescent="0.2"/>
    <row r="1636" x14ac:dyDescent="0.2"/>
    <row r="1637" x14ac:dyDescent="0.2"/>
    <row r="1638" x14ac:dyDescent="0.2"/>
    <row r="1639" x14ac:dyDescent="0.2"/>
    <row r="1640" x14ac:dyDescent="0.2"/>
    <row r="1641" x14ac:dyDescent="0.2"/>
    <row r="1642" x14ac:dyDescent="0.2"/>
    <row r="1643" x14ac:dyDescent="0.2"/>
    <row r="1644" x14ac:dyDescent="0.2"/>
    <row r="1645" x14ac:dyDescent="0.2"/>
    <row r="1646" x14ac:dyDescent="0.2"/>
    <row r="1647" x14ac:dyDescent="0.2"/>
    <row r="1648" x14ac:dyDescent="0.2"/>
    <row r="1649" x14ac:dyDescent="0.2"/>
    <row r="1650" x14ac:dyDescent="0.2"/>
    <row r="1651" x14ac:dyDescent="0.2"/>
    <row r="1652" x14ac:dyDescent="0.2"/>
    <row r="1653" x14ac:dyDescent="0.2"/>
    <row r="1654" x14ac:dyDescent="0.2"/>
    <row r="1655" x14ac:dyDescent="0.2"/>
    <row r="1656" x14ac:dyDescent="0.2"/>
    <row r="1657" x14ac:dyDescent="0.2"/>
    <row r="1658" x14ac:dyDescent="0.2"/>
    <row r="1659" x14ac:dyDescent="0.2"/>
    <row r="1660" x14ac:dyDescent="0.2"/>
    <row r="1661" x14ac:dyDescent="0.2"/>
    <row r="1662" x14ac:dyDescent="0.2"/>
    <row r="1663" x14ac:dyDescent="0.2"/>
    <row r="1664" x14ac:dyDescent="0.2"/>
    <row r="1665" x14ac:dyDescent="0.2"/>
    <row r="1666" x14ac:dyDescent="0.2"/>
    <row r="1667" x14ac:dyDescent="0.2"/>
    <row r="1668" x14ac:dyDescent="0.2"/>
    <row r="1669" x14ac:dyDescent="0.2"/>
    <row r="1670" x14ac:dyDescent="0.2"/>
    <row r="1671" x14ac:dyDescent="0.2"/>
    <row r="1672" x14ac:dyDescent="0.2"/>
    <row r="1673" x14ac:dyDescent="0.2"/>
    <row r="1674" x14ac:dyDescent="0.2"/>
    <row r="1675" x14ac:dyDescent="0.2"/>
    <row r="1676" x14ac:dyDescent="0.2"/>
    <row r="1677" x14ac:dyDescent="0.2"/>
    <row r="1678" x14ac:dyDescent="0.2"/>
    <row r="1679" x14ac:dyDescent="0.2"/>
    <row r="1680" x14ac:dyDescent="0.2"/>
    <row r="1681" x14ac:dyDescent="0.2"/>
    <row r="1682" x14ac:dyDescent="0.2"/>
    <row r="1683" x14ac:dyDescent="0.2"/>
    <row r="1684" x14ac:dyDescent="0.2"/>
    <row r="1685" x14ac:dyDescent="0.2"/>
    <row r="1686" x14ac:dyDescent="0.2"/>
    <row r="1687" x14ac:dyDescent="0.2"/>
    <row r="1688" x14ac:dyDescent="0.2"/>
    <row r="1689" x14ac:dyDescent="0.2"/>
    <row r="1690" x14ac:dyDescent="0.2"/>
    <row r="1691" x14ac:dyDescent="0.2"/>
    <row r="1692" x14ac:dyDescent="0.2"/>
    <row r="1693" x14ac:dyDescent="0.2"/>
    <row r="1694" x14ac:dyDescent="0.2"/>
    <row r="1695" x14ac:dyDescent="0.2"/>
    <row r="1696" x14ac:dyDescent="0.2"/>
    <row r="1697" x14ac:dyDescent="0.2"/>
    <row r="1698" x14ac:dyDescent="0.2"/>
    <row r="1699" x14ac:dyDescent="0.2"/>
    <row r="1700" x14ac:dyDescent="0.2"/>
    <row r="1701" x14ac:dyDescent="0.2"/>
    <row r="1702" x14ac:dyDescent="0.2"/>
    <row r="1703" x14ac:dyDescent="0.2"/>
    <row r="1704" x14ac:dyDescent="0.2"/>
    <row r="1705" x14ac:dyDescent="0.2"/>
    <row r="1706" x14ac:dyDescent="0.2"/>
    <row r="1707" x14ac:dyDescent="0.2"/>
    <row r="1708" x14ac:dyDescent="0.2"/>
    <row r="1709" x14ac:dyDescent="0.2"/>
    <row r="1710" x14ac:dyDescent="0.2"/>
    <row r="1711" x14ac:dyDescent="0.2"/>
    <row r="1712" x14ac:dyDescent="0.2"/>
    <row r="1713" x14ac:dyDescent="0.2"/>
    <row r="1714" x14ac:dyDescent="0.2"/>
    <row r="1715" x14ac:dyDescent="0.2"/>
    <row r="1716" x14ac:dyDescent="0.2"/>
    <row r="1717" x14ac:dyDescent="0.2"/>
    <row r="1718" x14ac:dyDescent="0.2"/>
    <row r="1719" x14ac:dyDescent="0.2"/>
    <row r="1720" x14ac:dyDescent="0.2"/>
    <row r="1721" x14ac:dyDescent="0.2"/>
    <row r="1722" x14ac:dyDescent="0.2"/>
    <row r="1723" x14ac:dyDescent="0.2"/>
    <row r="1724" x14ac:dyDescent="0.2"/>
    <row r="1725" x14ac:dyDescent="0.2"/>
    <row r="1726" x14ac:dyDescent="0.2"/>
    <row r="1727" x14ac:dyDescent="0.2"/>
    <row r="1728" x14ac:dyDescent="0.2"/>
    <row r="1729" x14ac:dyDescent="0.2"/>
    <row r="1730" x14ac:dyDescent="0.2"/>
    <row r="1731" x14ac:dyDescent="0.2"/>
    <row r="1732" x14ac:dyDescent="0.2"/>
    <row r="1733" x14ac:dyDescent="0.2"/>
    <row r="1734" x14ac:dyDescent="0.2"/>
    <row r="1735" x14ac:dyDescent="0.2"/>
    <row r="1736" x14ac:dyDescent="0.2"/>
    <row r="1737" x14ac:dyDescent="0.2"/>
    <row r="1738" x14ac:dyDescent="0.2"/>
    <row r="1739" x14ac:dyDescent="0.2"/>
    <row r="1740" x14ac:dyDescent="0.2"/>
    <row r="1741" x14ac:dyDescent="0.2"/>
    <row r="1742" x14ac:dyDescent="0.2"/>
    <row r="1743" x14ac:dyDescent="0.2"/>
    <row r="1744" x14ac:dyDescent="0.2"/>
    <row r="1745" x14ac:dyDescent="0.2"/>
    <row r="1746" x14ac:dyDescent="0.2"/>
    <row r="1747" x14ac:dyDescent="0.2"/>
    <row r="1748" x14ac:dyDescent="0.2"/>
    <row r="1749" x14ac:dyDescent="0.2"/>
    <row r="1750" x14ac:dyDescent="0.2"/>
    <row r="1751" x14ac:dyDescent="0.2"/>
    <row r="1752" x14ac:dyDescent="0.2"/>
    <row r="1753" x14ac:dyDescent="0.2"/>
    <row r="1754" x14ac:dyDescent="0.2"/>
    <row r="1755" x14ac:dyDescent="0.2"/>
    <row r="1756" x14ac:dyDescent="0.2"/>
    <row r="1757" x14ac:dyDescent="0.2"/>
    <row r="1758" x14ac:dyDescent="0.2"/>
    <row r="1759" x14ac:dyDescent="0.2"/>
    <row r="1760" x14ac:dyDescent="0.2"/>
    <row r="1761" x14ac:dyDescent="0.2"/>
    <row r="1762" x14ac:dyDescent="0.2"/>
    <row r="1763" x14ac:dyDescent="0.2"/>
    <row r="1764" x14ac:dyDescent="0.2"/>
    <row r="1765" x14ac:dyDescent="0.2"/>
    <row r="1766" x14ac:dyDescent="0.2"/>
    <row r="1767" x14ac:dyDescent="0.2"/>
    <row r="1768" x14ac:dyDescent="0.2"/>
    <row r="1769" x14ac:dyDescent="0.2"/>
    <row r="1770" x14ac:dyDescent="0.2"/>
    <row r="1771" x14ac:dyDescent="0.2"/>
    <row r="1772" x14ac:dyDescent="0.2"/>
    <row r="1773" x14ac:dyDescent="0.2"/>
    <row r="1774" x14ac:dyDescent="0.2"/>
    <row r="1775" x14ac:dyDescent="0.2"/>
    <row r="1776" x14ac:dyDescent="0.2"/>
    <row r="1777" x14ac:dyDescent="0.2"/>
    <row r="1778" x14ac:dyDescent="0.2"/>
    <row r="1779" x14ac:dyDescent="0.2"/>
    <row r="1780" x14ac:dyDescent="0.2"/>
    <row r="1781" x14ac:dyDescent="0.2"/>
    <row r="1782" x14ac:dyDescent="0.2"/>
    <row r="1783" x14ac:dyDescent="0.2"/>
    <row r="1784" x14ac:dyDescent="0.2"/>
    <row r="1785" x14ac:dyDescent="0.2"/>
    <row r="1786" x14ac:dyDescent="0.2"/>
    <row r="1787" x14ac:dyDescent="0.2"/>
    <row r="1788" x14ac:dyDescent="0.2"/>
    <row r="1789" x14ac:dyDescent="0.2"/>
    <row r="1790" x14ac:dyDescent="0.2"/>
    <row r="1791" x14ac:dyDescent="0.2"/>
    <row r="1792" x14ac:dyDescent="0.2"/>
    <row r="1793" x14ac:dyDescent="0.2"/>
    <row r="1794" x14ac:dyDescent="0.2"/>
    <row r="1795" x14ac:dyDescent="0.2"/>
    <row r="1796" x14ac:dyDescent="0.2"/>
    <row r="1797" x14ac:dyDescent="0.2"/>
    <row r="1798" x14ac:dyDescent="0.2"/>
    <row r="1799" x14ac:dyDescent="0.2"/>
    <row r="1800" x14ac:dyDescent="0.2"/>
    <row r="1801" x14ac:dyDescent="0.2"/>
    <row r="1802" x14ac:dyDescent="0.2"/>
    <row r="1803" x14ac:dyDescent="0.2"/>
    <row r="1804" x14ac:dyDescent="0.2"/>
    <row r="1805" x14ac:dyDescent="0.2"/>
    <row r="1806" x14ac:dyDescent="0.2"/>
    <row r="1807" x14ac:dyDescent="0.2"/>
    <row r="1808" x14ac:dyDescent="0.2"/>
    <row r="1809" x14ac:dyDescent="0.2"/>
    <row r="1810" x14ac:dyDescent="0.2"/>
    <row r="1811" x14ac:dyDescent="0.2"/>
    <row r="1812" x14ac:dyDescent="0.2"/>
    <row r="1813" x14ac:dyDescent="0.2"/>
    <row r="1814" x14ac:dyDescent="0.2"/>
    <row r="1815" x14ac:dyDescent="0.2"/>
    <row r="1816" x14ac:dyDescent="0.2"/>
    <row r="1817" x14ac:dyDescent="0.2"/>
    <row r="1818" x14ac:dyDescent="0.2"/>
    <row r="1819" x14ac:dyDescent="0.2"/>
    <row r="1820" x14ac:dyDescent="0.2"/>
    <row r="1821" x14ac:dyDescent="0.2"/>
    <row r="1822" x14ac:dyDescent="0.2"/>
    <row r="1823" x14ac:dyDescent="0.2"/>
    <row r="1824" x14ac:dyDescent="0.2"/>
    <row r="1825" x14ac:dyDescent="0.2"/>
    <row r="1826" x14ac:dyDescent="0.2"/>
    <row r="1827" x14ac:dyDescent="0.2"/>
    <row r="1828" x14ac:dyDescent="0.2"/>
    <row r="1829" x14ac:dyDescent="0.2"/>
    <row r="1830" x14ac:dyDescent="0.2"/>
    <row r="1831" x14ac:dyDescent="0.2"/>
    <row r="1832" x14ac:dyDescent="0.2"/>
    <row r="1833" x14ac:dyDescent="0.2"/>
    <row r="1834" x14ac:dyDescent="0.2"/>
    <row r="1835" x14ac:dyDescent="0.2"/>
    <row r="1836" x14ac:dyDescent="0.2"/>
    <row r="1837" x14ac:dyDescent="0.2"/>
    <row r="1838" x14ac:dyDescent="0.2"/>
    <row r="1839" x14ac:dyDescent="0.2"/>
    <row r="1840" x14ac:dyDescent="0.2"/>
    <row r="1841" x14ac:dyDescent="0.2"/>
    <row r="1842" x14ac:dyDescent="0.2"/>
    <row r="1843" x14ac:dyDescent="0.2"/>
    <row r="1844" x14ac:dyDescent="0.2"/>
    <row r="1845" x14ac:dyDescent="0.2"/>
    <row r="1846" x14ac:dyDescent="0.2"/>
    <row r="1847" x14ac:dyDescent="0.2"/>
    <row r="1848" x14ac:dyDescent="0.2"/>
    <row r="1849" x14ac:dyDescent="0.2"/>
    <row r="1850" x14ac:dyDescent="0.2"/>
    <row r="1851" x14ac:dyDescent="0.2"/>
    <row r="1852" x14ac:dyDescent="0.2"/>
    <row r="1853" x14ac:dyDescent="0.2"/>
    <row r="1854" x14ac:dyDescent="0.2"/>
    <row r="1855" x14ac:dyDescent="0.2"/>
    <row r="1856" x14ac:dyDescent="0.2"/>
    <row r="1857" x14ac:dyDescent="0.2"/>
    <row r="1858" x14ac:dyDescent="0.2"/>
    <row r="1859" x14ac:dyDescent="0.2"/>
    <row r="1860" x14ac:dyDescent="0.2"/>
    <row r="1861" x14ac:dyDescent="0.2"/>
    <row r="1862" x14ac:dyDescent="0.2"/>
    <row r="1863" x14ac:dyDescent="0.2"/>
    <row r="1864" x14ac:dyDescent="0.2"/>
    <row r="1865" x14ac:dyDescent="0.2"/>
    <row r="1866" x14ac:dyDescent="0.2"/>
    <row r="1867" x14ac:dyDescent="0.2"/>
    <row r="1868" x14ac:dyDescent="0.2"/>
    <row r="1869" x14ac:dyDescent="0.2"/>
    <row r="1870" x14ac:dyDescent="0.2"/>
    <row r="1871" x14ac:dyDescent="0.2"/>
    <row r="1872" x14ac:dyDescent="0.2"/>
    <row r="1873" x14ac:dyDescent="0.2"/>
    <row r="1874" x14ac:dyDescent="0.2"/>
    <row r="1875" x14ac:dyDescent="0.2"/>
    <row r="1876" x14ac:dyDescent="0.2"/>
    <row r="1877" x14ac:dyDescent="0.2"/>
    <row r="1878" x14ac:dyDescent="0.2"/>
    <row r="1879" x14ac:dyDescent="0.2"/>
    <row r="1880" x14ac:dyDescent="0.2"/>
    <row r="1881" x14ac:dyDescent="0.2"/>
    <row r="1882" x14ac:dyDescent="0.2"/>
    <row r="1883" x14ac:dyDescent="0.2"/>
    <row r="1884" x14ac:dyDescent="0.2"/>
    <row r="1885" x14ac:dyDescent="0.2"/>
    <row r="1886" x14ac:dyDescent="0.2"/>
    <row r="1887" x14ac:dyDescent="0.2"/>
    <row r="1888" x14ac:dyDescent="0.2"/>
    <row r="1889" x14ac:dyDescent="0.2"/>
    <row r="1890" x14ac:dyDescent="0.2"/>
    <row r="1891" x14ac:dyDescent="0.2"/>
    <row r="1892" x14ac:dyDescent="0.2"/>
    <row r="1893" x14ac:dyDescent="0.2"/>
    <row r="1894" x14ac:dyDescent="0.2"/>
    <row r="1895" x14ac:dyDescent="0.2"/>
    <row r="1896" x14ac:dyDescent="0.2"/>
    <row r="1897" x14ac:dyDescent="0.2"/>
    <row r="1898" x14ac:dyDescent="0.2"/>
    <row r="1899" x14ac:dyDescent="0.2"/>
    <row r="1900" x14ac:dyDescent="0.2"/>
    <row r="1901" x14ac:dyDescent="0.2"/>
    <row r="1902" x14ac:dyDescent="0.2"/>
    <row r="1903" x14ac:dyDescent="0.2"/>
    <row r="1904" x14ac:dyDescent="0.2"/>
    <row r="1905" x14ac:dyDescent="0.2"/>
    <row r="1906" x14ac:dyDescent="0.2"/>
    <row r="1907" x14ac:dyDescent="0.2"/>
    <row r="1908" x14ac:dyDescent="0.2"/>
    <row r="1909" x14ac:dyDescent="0.2"/>
    <row r="1910" x14ac:dyDescent="0.2"/>
    <row r="1911" x14ac:dyDescent="0.2"/>
    <row r="1912" x14ac:dyDescent="0.2"/>
    <row r="1913" x14ac:dyDescent="0.2"/>
    <row r="1914" x14ac:dyDescent="0.2"/>
    <row r="1915" x14ac:dyDescent="0.2"/>
    <row r="1916" x14ac:dyDescent="0.2"/>
    <row r="1917" x14ac:dyDescent="0.2"/>
    <row r="1918" x14ac:dyDescent="0.2"/>
    <row r="1919" x14ac:dyDescent="0.2"/>
    <row r="1920" x14ac:dyDescent="0.2"/>
    <row r="1921" x14ac:dyDescent="0.2"/>
    <row r="1922" x14ac:dyDescent="0.2"/>
    <row r="1923" x14ac:dyDescent="0.2"/>
    <row r="1924" x14ac:dyDescent="0.2"/>
    <row r="1925" x14ac:dyDescent="0.2"/>
    <row r="1926" x14ac:dyDescent="0.2"/>
    <row r="1927" x14ac:dyDescent="0.2"/>
    <row r="1928" x14ac:dyDescent="0.2"/>
    <row r="1929" x14ac:dyDescent="0.2"/>
    <row r="1930" x14ac:dyDescent="0.2"/>
    <row r="1931" x14ac:dyDescent="0.2"/>
    <row r="1932" x14ac:dyDescent="0.2"/>
    <row r="1933" x14ac:dyDescent="0.2"/>
    <row r="1934" x14ac:dyDescent="0.2"/>
    <row r="1935" x14ac:dyDescent="0.2"/>
    <row r="1936" x14ac:dyDescent="0.2"/>
    <row r="1937" x14ac:dyDescent="0.2"/>
    <row r="1938" x14ac:dyDescent="0.2"/>
    <row r="1939" x14ac:dyDescent="0.2"/>
    <row r="1940" x14ac:dyDescent="0.2"/>
    <row r="1941" x14ac:dyDescent="0.2"/>
    <row r="1942" x14ac:dyDescent="0.2"/>
    <row r="1943" x14ac:dyDescent="0.2"/>
    <row r="1944" x14ac:dyDescent="0.2"/>
    <row r="1945" x14ac:dyDescent="0.2"/>
    <row r="1946" x14ac:dyDescent="0.2"/>
    <row r="1947" x14ac:dyDescent="0.2"/>
    <row r="1948" x14ac:dyDescent="0.2"/>
    <row r="1949" x14ac:dyDescent="0.2"/>
    <row r="1950" x14ac:dyDescent="0.2"/>
    <row r="1951" x14ac:dyDescent="0.2"/>
    <row r="1952" x14ac:dyDescent="0.2"/>
    <row r="1953" x14ac:dyDescent="0.2"/>
    <row r="1954" x14ac:dyDescent="0.2"/>
    <row r="1955" x14ac:dyDescent="0.2"/>
    <row r="1956" x14ac:dyDescent="0.2"/>
    <row r="1957" x14ac:dyDescent="0.2"/>
    <row r="1958" x14ac:dyDescent="0.2"/>
    <row r="1959" x14ac:dyDescent="0.2"/>
    <row r="1960" x14ac:dyDescent="0.2"/>
    <row r="1961" x14ac:dyDescent="0.2"/>
    <row r="1962" x14ac:dyDescent="0.2"/>
    <row r="1963" x14ac:dyDescent="0.2"/>
    <row r="1964" x14ac:dyDescent="0.2"/>
    <row r="1965" x14ac:dyDescent="0.2"/>
    <row r="1966" x14ac:dyDescent="0.2"/>
    <row r="1967" x14ac:dyDescent="0.2"/>
    <row r="1968" x14ac:dyDescent="0.2"/>
    <row r="1969" x14ac:dyDescent="0.2"/>
    <row r="1970" x14ac:dyDescent="0.2"/>
    <row r="1971" x14ac:dyDescent="0.2"/>
    <row r="1972" x14ac:dyDescent="0.2"/>
    <row r="1973" x14ac:dyDescent="0.2"/>
    <row r="1974" x14ac:dyDescent="0.2"/>
    <row r="1975" x14ac:dyDescent="0.2"/>
    <row r="1976" x14ac:dyDescent="0.2"/>
    <row r="1977" x14ac:dyDescent="0.2"/>
    <row r="1978" x14ac:dyDescent="0.2"/>
    <row r="1979" x14ac:dyDescent="0.2"/>
    <row r="1980" x14ac:dyDescent="0.2"/>
    <row r="1981" x14ac:dyDescent="0.2"/>
    <row r="1982" x14ac:dyDescent="0.2"/>
    <row r="1983" x14ac:dyDescent="0.2"/>
    <row r="1984" x14ac:dyDescent="0.2"/>
    <row r="1985" x14ac:dyDescent="0.2"/>
    <row r="1986" x14ac:dyDescent="0.2"/>
    <row r="1987" x14ac:dyDescent="0.2"/>
    <row r="1988" x14ac:dyDescent="0.2"/>
    <row r="1989" x14ac:dyDescent="0.2"/>
    <row r="1990" x14ac:dyDescent="0.2"/>
    <row r="1991" x14ac:dyDescent="0.2"/>
    <row r="1992" x14ac:dyDescent="0.2"/>
    <row r="1993" x14ac:dyDescent="0.2"/>
    <row r="1994" x14ac:dyDescent="0.2"/>
    <row r="1995" x14ac:dyDescent="0.2"/>
    <row r="1996" x14ac:dyDescent="0.2"/>
    <row r="1997" x14ac:dyDescent="0.2"/>
    <row r="1998" x14ac:dyDescent="0.2"/>
    <row r="1999" x14ac:dyDescent="0.2"/>
    <row r="2000" x14ac:dyDescent="0.2"/>
    <row r="2001" x14ac:dyDescent="0.2"/>
    <row r="2002" x14ac:dyDescent="0.2"/>
    <row r="2003" x14ac:dyDescent="0.2"/>
    <row r="2004" x14ac:dyDescent="0.2"/>
    <row r="2005" x14ac:dyDescent="0.2"/>
    <row r="2006" x14ac:dyDescent="0.2"/>
    <row r="2007" x14ac:dyDescent="0.2"/>
    <row r="2008" x14ac:dyDescent="0.2"/>
    <row r="2009" x14ac:dyDescent="0.2"/>
    <row r="2010" x14ac:dyDescent="0.2"/>
    <row r="2011" x14ac:dyDescent="0.2"/>
    <row r="2012" x14ac:dyDescent="0.2"/>
    <row r="2013" x14ac:dyDescent="0.2"/>
    <row r="2014" x14ac:dyDescent="0.2"/>
    <row r="2015" x14ac:dyDescent="0.2"/>
    <row r="2016" x14ac:dyDescent="0.2"/>
    <row r="2017" x14ac:dyDescent="0.2"/>
    <row r="2018" x14ac:dyDescent="0.2"/>
    <row r="2019" x14ac:dyDescent="0.2"/>
    <row r="2020" x14ac:dyDescent="0.2"/>
    <row r="2021" x14ac:dyDescent="0.2"/>
    <row r="2022" x14ac:dyDescent="0.2"/>
    <row r="2023" x14ac:dyDescent="0.2"/>
    <row r="2024" x14ac:dyDescent="0.2"/>
    <row r="2025" x14ac:dyDescent="0.2"/>
    <row r="2026" x14ac:dyDescent="0.2"/>
    <row r="2027" x14ac:dyDescent="0.2"/>
    <row r="2028" x14ac:dyDescent="0.2"/>
    <row r="2029" x14ac:dyDescent="0.2"/>
    <row r="2030" x14ac:dyDescent="0.2"/>
    <row r="2031" x14ac:dyDescent="0.2"/>
    <row r="2032" x14ac:dyDescent="0.2"/>
    <row r="2033" x14ac:dyDescent="0.2"/>
    <row r="2034" x14ac:dyDescent="0.2"/>
    <row r="2035" x14ac:dyDescent="0.2"/>
    <row r="2036" x14ac:dyDescent="0.2"/>
    <row r="2037" x14ac:dyDescent="0.2"/>
    <row r="2038" x14ac:dyDescent="0.2"/>
    <row r="2039" x14ac:dyDescent="0.2"/>
    <row r="2040" x14ac:dyDescent="0.2"/>
    <row r="2041" x14ac:dyDescent="0.2"/>
    <row r="2042" x14ac:dyDescent="0.2"/>
    <row r="2043" x14ac:dyDescent="0.2"/>
    <row r="2044" x14ac:dyDescent="0.2"/>
    <row r="2045" x14ac:dyDescent="0.2"/>
    <row r="2046" x14ac:dyDescent="0.2"/>
    <row r="2047" x14ac:dyDescent="0.2"/>
    <row r="2048" x14ac:dyDescent="0.2"/>
    <row r="2049" x14ac:dyDescent="0.2"/>
    <row r="2050" x14ac:dyDescent="0.2"/>
    <row r="2051" x14ac:dyDescent="0.2"/>
    <row r="2052" x14ac:dyDescent="0.2"/>
    <row r="2053" x14ac:dyDescent="0.2"/>
    <row r="2054" x14ac:dyDescent="0.2"/>
    <row r="2055" x14ac:dyDescent="0.2"/>
    <row r="2056" x14ac:dyDescent="0.2"/>
    <row r="2057" x14ac:dyDescent="0.2"/>
    <row r="2058" x14ac:dyDescent="0.2"/>
    <row r="2059" x14ac:dyDescent="0.2"/>
    <row r="2060" x14ac:dyDescent="0.2"/>
    <row r="2061" x14ac:dyDescent="0.2"/>
    <row r="2062" x14ac:dyDescent="0.2"/>
    <row r="2063" x14ac:dyDescent="0.2"/>
    <row r="2064" x14ac:dyDescent="0.2"/>
    <row r="2065" x14ac:dyDescent="0.2"/>
    <row r="2066" x14ac:dyDescent="0.2"/>
    <row r="2067" x14ac:dyDescent="0.2"/>
    <row r="2068" x14ac:dyDescent="0.2"/>
    <row r="2069" x14ac:dyDescent="0.2"/>
    <row r="2070" x14ac:dyDescent="0.2"/>
    <row r="2071" x14ac:dyDescent="0.2"/>
    <row r="2072" x14ac:dyDescent="0.2"/>
    <row r="2073" x14ac:dyDescent="0.2"/>
    <row r="2074" x14ac:dyDescent="0.2"/>
    <row r="2075" x14ac:dyDescent="0.2"/>
    <row r="2076" x14ac:dyDescent="0.2"/>
    <row r="2077" x14ac:dyDescent="0.2"/>
    <row r="2078" x14ac:dyDescent="0.2"/>
    <row r="2079" x14ac:dyDescent="0.2"/>
    <row r="2080" x14ac:dyDescent="0.2"/>
    <row r="2081" x14ac:dyDescent="0.2"/>
    <row r="2082" x14ac:dyDescent="0.2"/>
    <row r="2083" x14ac:dyDescent="0.2"/>
    <row r="2084" x14ac:dyDescent="0.2"/>
    <row r="2085" x14ac:dyDescent="0.2"/>
    <row r="2086" x14ac:dyDescent="0.2"/>
    <row r="2087" x14ac:dyDescent="0.2"/>
    <row r="2088" x14ac:dyDescent="0.2"/>
    <row r="2089" x14ac:dyDescent="0.2"/>
    <row r="2090" x14ac:dyDescent="0.2"/>
    <row r="2091" x14ac:dyDescent="0.2"/>
    <row r="2092" x14ac:dyDescent="0.2"/>
    <row r="2093" x14ac:dyDescent="0.2"/>
    <row r="2094" x14ac:dyDescent="0.2"/>
    <row r="2095" x14ac:dyDescent="0.2"/>
    <row r="2096" x14ac:dyDescent="0.2"/>
    <row r="2097" x14ac:dyDescent="0.2"/>
    <row r="2098" x14ac:dyDescent="0.2"/>
    <row r="2099" x14ac:dyDescent="0.2"/>
    <row r="2100" x14ac:dyDescent="0.2"/>
    <row r="2101" x14ac:dyDescent="0.2"/>
    <row r="2102" x14ac:dyDescent="0.2"/>
    <row r="2103" x14ac:dyDescent="0.2"/>
    <row r="2104" x14ac:dyDescent="0.2"/>
    <row r="2105" x14ac:dyDescent="0.2"/>
    <row r="2106" x14ac:dyDescent="0.2"/>
    <row r="2107" x14ac:dyDescent="0.2"/>
    <row r="2108" x14ac:dyDescent="0.2"/>
    <row r="2109" x14ac:dyDescent="0.2"/>
    <row r="2110" x14ac:dyDescent="0.2"/>
    <row r="2111" x14ac:dyDescent="0.2"/>
    <row r="2112" x14ac:dyDescent="0.2"/>
    <row r="2113" x14ac:dyDescent="0.2"/>
    <row r="2114" x14ac:dyDescent="0.2"/>
    <row r="2115" x14ac:dyDescent="0.2"/>
    <row r="2116" x14ac:dyDescent="0.2"/>
    <row r="2117" x14ac:dyDescent="0.2"/>
    <row r="2118" x14ac:dyDescent="0.2"/>
    <row r="2119" x14ac:dyDescent="0.2"/>
    <row r="2120" x14ac:dyDescent="0.2"/>
    <row r="2121" x14ac:dyDescent="0.2"/>
    <row r="2122" x14ac:dyDescent="0.2"/>
    <row r="2123" x14ac:dyDescent="0.2"/>
    <row r="2124" x14ac:dyDescent="0.2"/>
    <row r="2125" x14ac:dyDescent="0.2"/>
    <row r="2126" x14ac:dyDescent="0.2"/>
    <row r="2127" x14ac:dyDescent="0.2"/>
    <row r="2128" x14ac:dyDescent="0.2"/>
    <row r="2129" x14ac:dyDescent="0.2"/>
    <row r="2130" x14ac:dyDescent="0.2"/>
    <row r="2131" x14ac:dyDescent="0.2"/>
    <row r="2132" x14ac:dyDescent="0.2"/>
    <row r="2133" x14ac:dyDescent="0.2"/>
    <row r="2134" x14ac:dyDescent="0.2"/>
    <row r="2135" x14ac:dyDescent="0.2"/>
    <row r="2136" x14ac:dyDescent="0.2"/>
    <row r="2137" x14ac:dyDescent="0.2"/>
    <row r="2138" x14ac:dyDescent="0.2"/>
    <row r="2139" x14ac:dyDescent="0.2"/>
    <row r="2140" x14ac:dyDescent="0.2"/>
    <row r="2141" x14ac:dyDescent="0.2"/>
    <row r="2142" x14ac:dyDescent="0.2"/>
    <row r="2143" x14ac:dyDescent="0.2"/>
    <row r="2144" x14ac:dyDescent="0.2"/>
    <row r="2145" x14ac:dyDescent="0.2"/>
    <row r="2146" x14ac:dyDescent="0.2"/>
    <row r="2147" x14ac:dyDescent="0.2"/>
    <row r="2148" x14ac:dyDescent="0.2"/>
    <row r="2149" x14ac:dyDescent="0.2"/>
    <row r="2150" x14ac:dyDescent="0.2"/>
    <row r="2151" x14ac:dyDescent="0.2"/>
    <row r="2152" x14ac:dyDescent="0.2"/>
    <row r="2153" x14ac:dyDescent="0.2"/>
    <row r="2154" x14ac:dyDescent="0.2"/>
    <row r="2155" x14ac:dyDescent="0.2"/>
    <row r="2156" x14ac:dyDescent="0.2"/>
    <row r="2157" x14ac:dyDescent="0.2"/>
    <row r="2158" x14ac:dyDescent="0.2"/>
    <row r="2159" x14ac:dyDescent="0.2"/>
    <row r="2160" x14ac:dyDescent="0.2"/>
    <row r="2161" x14ac:dyDescent="0.2"/>
    <row r="2162" x14ac:dyDescent="0.2"/>
    <row r="2163" x14ac:dyDescent="0.2"/>
    <row r="2164" x14ac:dyDescent="0.2"/>
    <row r="2165" x14ac:dyDescent="0.2"/>
    <row r="2166" x14ac:dyDescent="0.2"/>
    <row r="2167" x14ac:dyDescent="0.2"/>
    <row r="2168" x14ac:dyDescent="0.2"/>
    <row r="2169" x14ac:dyDescent="0.2"/>
    <row r="2170" x14ac:dyDescent="0.2"/>
    <row r="2171" x14ac:dyDescent="0.2"/>
    <row r="2172" x14ac:dyDescent="0.2"/>
    <row r="2173" x14ac:dyDescent="0.2"/>
    <row r="2174" x14ac:dyDescent="0.2"/>
    <row r="2175" x14ac:dyDescent="0.2"/>
    <row r="2176" x14ac:dyDescent="0.2"/>
    <row r="2177" x14ac:dyDescent="0.2"/>
    <row r="2178" x14ac:dyDescent="0.2"/>
    <row r="2179" x14ac:dyDescent="0.2"/>
    <row r="2180" x14ac:dyDescent="0.2"/>
    <row r="2181" x14ac:dyDescent="0.2"/>
    <row r="2182" x14ac:dyDescent="0.2"/>
    <row r="2183" x14ac:dyDescent="0.2"/>
    <row r="2184" x14ac:dyDescent="0.2"/>
    <row r="2185" x14ac:dyDescent="0.2"/>
    <row r="2186" x14ac:dyDescent="0.2"/>
    <row r="2187" x14ac:dyDescent="0.2"/>
    <row r="2188" x14ac:dyDescent="0.2"/>
    <row r="2189" x14ac:dyDescent="0.2"/>
    <row r="2190" x14ac:dyDescent="0.2"/>
    <row r="2191" x14ac:dyDescent="0.2"/>
    <row r="2192" x14ac:dyDescent="0.2"/>
    <row r="2193" x14ac:dyDescent="0.2"/>
    <row r="2194" x14ac:dyDescent="0.2"/>
    <row r="2195" x14ac:dyDescent="0.2"/>
    <row r="2196" x14ac:dyDescent="0.2"/>
    <row r="2197" x14ac:dyDescent="0.2"/>
    <row r="2198" x14ac:dyDescent="0.2"/>
    <row r="2199" x14ac:dyDescent="0.2"/>
    <row r="2200" x14ac:dyDescent="0.2"/>
    <row r="2201" x14ac:dyDescent="0.2"/>
    <row r="2202" x14ac:dyDescent="0.2"/>
    <row r="2203" x14ac:dyDescent="0.2"/>
    <row r="2204" x14ac:dyDescent="0.2"/>
    <row r="2205" x14ac:dyDescent="0.2"/>
    <row r="2206" x14ac:dyDescent="0.2"/>
    <row r="2207" x14ac:dyDescent="0.2"/>
    <row r="2208" x14ac:dyDescent="0.2"/>
    <row r="2209" x14ac:dyDescent="0.2"/>
    <row r="2210" x14ac:dyDescent="0.2"/>
    <row r="2211" x14ac:dyDescent="0.2"/>
    <row r="2212" x14ac:dyDescent="0.2"/>
    <row r="2213" x14ac:dyDescent="0.2"/>
    <row r="2214" x14ac:dyDescent="0.2"/>
    <row r="2215" x14ac:dyDescent="0.2"/>
    <row r="2216" x14ac:dyDescent="0.2"/>
    <row r="2217" x14ac:dyDescent="0.2"/>
    <row r="2218" x14ac:dyDescent="0.2"/>
    <row r="2219" x14ac:dyDescent="0.2"/>
    <row r="2220" x14ac:dyDescent="0.2"/>
    <row r="2221" x14ac:dyDescent="0.2"/>
    <row r="2222" x14ac:dyDescent="0.2"/>
    <row r="2223" x14ac:dyDescent="0.2"/>
    <row r="2224" x14ac:dyDescent="0.2"/>
    <row r="2225" x14ac:dyDescent="0.2"/>
    <row r="2226" x14ac:dyDescent="0.2"/>
    <row r="2227" x14ac:dyDescent="0.2"/>
    <row r="2228" x14ac:dyDescent="0.2"/>
    <row r="2229" x14ac:dyDescent="0.2"/>
    <row r="2230" x14ac:dyDescent="0.2"/>
    <row r="2231" x14ac:dyDescent="0.2"/>
    <row r="2232" x14ac:dyDescent="0.2"/>
    <row r="2233" x14ac:dyDescent="0.2"/>
    <row r="2234" x14ac:dyDescent="0.2"/>
    <row r="2235" x14ac:dyDescent="0.2"/>
    <row r="2236" x14ac:dyDescent="0.2"/>
    <row r="2237" x14ac:dyDescent="0.2"/>
    <row r="2238" x14ac:dyDescent="0.2"/>
    <row r="2239" x14ac:dyDescent="0.2"/>
    <row r="2240" x14ac:dyDescent="0.2"/>
    <row r="2241" x14ac:dyDescent="0.2"/>
    <row r="2242" x14ac:dyDescent="0.2"/>
    <row r="2243" x14ac:dyDescent="0.2"/>
    <row r="2244" x14ac:dyDescent="0.2"/>
    <row r="2245" x14ac:dyDescent="0.2"/>
    <row r="2246" x14ac:dyDescent="0.2"/>
    <row r="2247" x14ac:dyDescent="0.2"/>
    <row r="2248" x14ac:dyDescent="0.2"/>
    <row r="2249" x14ac:dyDescent="0.2"/>
    <row r="2250" x14ac:dyDescent="0.2"/>
    <row r="2251" x14ac:dyDescent="0.2"/>
    <row r="2252" x14ac:dyDescent="0.2"/>
    <row r="2253" x14ac:dyDescent="0.2"/>
    <row r="2254" x14ac:dyDescent="0.2"/>
    <row r="2255" x14ac:dyDescent="0.2"/>
    <row r="2256" x14ac:dyDescent="0.2"/>
    <row r="2257" x14ac:dyDescent="0.2"/>
    <row r="2258" x14ac:dyDescent="0.2"/>
    <row r="2259" x14ac:dyDescent="0.2"/>
    <row r="2260" x14ac:dyDescent="0.2"/>
    <row r="2261" x14ac:dyDescent="0.2"/>
    <row r="2262" x14ac:dyDescent="0.2"/>
    <row r="2263" x14ac:dyDescent="0.2"/>
    <row r="2264" x14ac:dyDescent="0.2"/>
    <row r="2265" x14ac:dyDescent="0.2"/>
    <row r="2266" x14ac:dyDescent="0.2"/>
    <row r="2267" x14ac:dyDescent="0.2"/>
    <row r="2268" x14ac:dyDescent="0.2"/>
    <row r="2269" x14ac:dyDescent="0.2"/>
    <row r="2270" x14ac:dyDescent="0.2"/>
    <row r="2271" x14ac:dyDescent="0.2"/>
    <row r="2272" x14ac:dyDescent="0.2"/>
    <row r="2273" x14ac:dyDescent="0.2"/>
    <row r="2274" x14ac:dyDescent="0.2"/>
    <row r="2275" x14ac:dyDescent="0.2"/>
    <row r="2276" x14ac:dyDescent="0.2"/>
    <row r="2277" x14ac:dyDescent="0.2"/>
    <row r="2278" x14ac:dyDescent="0.2"/>
    <row r="2279" x14ac:dyDescent="0.2"/>
    <row r="2280" x14ac:dyDescent="0.2"/>
    <row r="2281" x14ac:dyDescent="0.2"/>
    <row r="2282" x14ac:dyDescent="0.2"/>
    <row r="2283" x14ac:dyDescent="0.2"/>
    <row r="2284" x14ac:dyDescent="0.2"/>
    <row r="2285" x14ac:dyDescent="0.2"/>
    <row r="2286" x14ac:dyDescent="0.2"/>
    <row r="2287" x14ac:dyDescent="0.2"/>
    <row r="2288" x14ac:dyDescent="0.2"/>
    <row r="2289" x14ac:dyDescent="0.2"/>
    <row r="2290" x14ac:dyDescent="0.2"/>
    <row r="2291" x14ac:dyDescent="0.2"/>
    <row r="2292" x14ac:dyDescent="0.2"/>
    <row r="2293" x14ac:dyDescent="0.2"/>
    <row r="2294" x14ac:dyDescent="0.2"/>
    <row r="2295" x14ac:dyDescent="0.2"/>
    <row r="2296" x14ac:dyDescent="0.2"/>
    <row r="2297" x14ac:dyDescent="0.2"/>
    <row r="2298" x14ac:dyDescent="0.2"/>
    <row r="2299" x14ac:dyDescent="0.2"/>
    <row r="2300" x14ac:dyDescent="0.2"/>
    <row r="2301" x14ac:dyDescent="0.2"/>
    <row r="2302" x14ac:dyDescent="0.2"/>
    <row r="2303" x14ac:dyDescent="0.2"/>
    <row r="2304" x14ac:dyDescent="0.2"/>
    <row r="2305" x14ac:dyDescent="0.2"/>
    <row r="2306" x14ac:dyDescent="0.2"/>
    <row r="2307" x14ac:dyDescent="0.2"/>
    <row r="2308" x14ac:dyDescent="0.2"/>
    <row r="2309" x14ac:dyDescent="0.2"/>
    <row r="2310" x14ac:dyDescent="0.2"/>
    <row r="2311" x14ac:dyDescent="0.2"/>
    <row r="2312" x14ac:dyDescent="0.2"/>
    <row r="2313" x14ac:dyDescent="0.2"/>
    <row r="2314" x14ac:dyDescent="0.2"/>
    <row r="2315" x14ac:dyDescent="0.2"/>
    <row r="2316" x14ac:dyDescent="0.2"/>
    <row r="2317" x14ac:dyDescent="0.2"/>
    <row r="2318" x14ac:dyDescent="0.2"/>
    <row r="2319" x14ac:dyDescent="0.2"/>
    <row r="2320" x14ac:dyDescent="0.2"/>
    <row r="2321" x14ac:dyDescent="0.2"/>
    <row r="2322" x14ac:dyDescent="0.2"/>
    <row r="2323" x14ac:dyDescent="0.2"/>
    <row r="2324" x14ac:dyDescent="0.2"/>
    <row r="2325" x14ac:dyDescent="0.2"/>
    <row r="2326" x14ac:dyDescent="0.2"/>
    <row r="2327" x14ac:dyDescent="0.2"/>
    <row r="2328" x14ac:dyDescent="0.2"/>
    <row r="2329" x14ac:dyDescent="0.2"/>
    <row r="2330" x14ac:dyDescent="0.2"/>
    <row r="2331" x14ac:dyDescent="0.2"/>
    <row r="2332" x14ac:dyDescent="0.2"/>
    <row r="2333" x14ac:dyDescent="0.2"/>
    <row r="2334" x14ac:dyDescent="0.2"/>
    <row r="2335" x14ac:dyDescent="0.2"/>
    <row r="2336" x14ac:dyDescent="0.2"/>
    <row r="2337" x14ac:dyDescent="0.2"/>
    <row r="2338" x14ac:dyDescent="0.2"/>
    <row r="2339" x14ac:dyDescent="0.2"/>
    <row r="2340" x14ac:dyDescent="0.2"/>
    <row r="2341" x14ac:dyDescent="0.2"/>
    <row r="2342" x14ac:dyDescent="0.2"/>
    <row r="2343" x14ac:dyDescent="0.2"/>
    <row r="2344" x14ac:dyDescent="0.2"/>
    <row r="2345" x14ac:dyDescent="0.2"/>
    <row r="2346" x14ac:dyDescent="0.2"/>
    <row r="2347" x14ac:dyDescent="0.2"/>
    <row r="2348" x14ac:dyDescent="0.2"/>
    <row r="2349" x14ac:dyDescent="0.2"/>
    <row r="2350" x14ac:dyDescent="0.2"/>
    <row r="2351" x14ac:dyDescent="0.2"/>
    <row r="2352" x14ac:dyDescent="0.2"/>
    <row r="2353" x14ac:dyDescent="0.2"/>
    <row r="2354" x14ac:dyDescent="0.2"/>
    <row r="2355" x14ac:dyDescent="0.2"/>
    <row r="2356" x14ac:dyDescent="0.2"/>
    <row r="2357" x14ac:dyDescent="0.2"/>
    <row r="2358" x14ac:dyDescent="0.2"/>
    <row r="2359" x14ac:dyDescent="0.2"/>
    <row r="2360" x14ac:dyDescent="0.2"/>
    <row r="2361" x14ac:dyDescent="0.2"/>
    <row r="2362" x14ac:dyDescent="0.2"/>
    <row r="2363" x14ac:dyDescent="0.2"/>
    <row r="2364" x14ac:dyDescent="0.2"/>
    <row r="2365" x14ac:dyDescent="0.2"/>
    <row r="2366" x14ac:dyDescent="0.2"/>
    <row r="2367" x14ac:dyDescent="0.2"/>
    <row r="2368" x14ac:dyDescent="0.2"/>
    <row r="2369" x14ac:dyDescent="0.2"/>
    <row r="2370" x14ac:dyDescent="0.2"/>
    <row r="2371" x14ac:dyDescent="0.2"/>
    <row r="2372" x14ac:dyDescent="0.2"/>
    <row r="2373" x14ac:dyDescent="0.2"/>
    <row r="2374" x14ac:dyDescent="0.2"/>
    <row r="2375" x14ac:dyDescent="0.2"/>
    <row r="2376" x14ac:dyDescent="0.2"/>
    <row r="2377" x14ac:dyDescent="0.2"/>
    <row r="2378" x14ac:dyDescent="0.2"/>
    <row r="2379" x14ac:dyDescent="0.2"/>
    <row r="2380" x14ac:dyDescent="0.2"/>
    <row r="2381" x14ac:dyDescent="0.2"/>
    <row r="2382" x14ac:dyDescent="0.2"/>
    <row r="2383" x14ac:dyDescent="0.2"/>
    <row r="2384" x14ac:dyDescent="0.2"/>
    <row r="2385" x14ac:dyDescent="0.2"/>
    <row r="2386" x14ac:dyDescent="0.2"/>
    <row r="2387" x14ac:dyDescent="0.2"/>
    <row r="2388" x14ac:dyDescent="0.2"/>
    <row r="2389" x14ac:dyDescent="0.2"/>
    <row r="2390" x14ac:dyDescent="0.2"/>
    <row r="2391" x14ac:dyDescent="0.2"/>
    <row r="2392" x14ac:dyDescent="0.2"/>
    <row r="2393" x14ac:dyDescent="0.2"/>
    <row r="2394" x14ac:dyDescent="0.2"/>
    <row r="2395" x14ac:dyDescent="0.2"/>
    <row r="2396" x14ac:dyDescent="0.2"/>
    <row r="2397" x14ac:dyDescent="0.2"/>
    <row r="2398" x14ac:dyDescent="0.2"/>
    <row r="2399" x14ac:dyDescent="0.2"/>
    <row r="2400" x14ac:dyDescent="0.2"/>
    <row r="2401" x14ac:dyDescent="0.2"/>
    <row r="2402" x14ac:dyDescent="0.2"/>
    <row r="2403" x14ac:dyDescent="0.2"/>
    <row r="2404" x14ac:dyDescent="0.2"/>
    <row r="2405" x14ac:dyDescent="0.2"/>
    <row r="2406" x14ac:dyDescent="0.2"/>
    <row r="2407" x14ac:dyDescent="0.2"/>
    <row r="2408" x14ac:dyDescent="0.2"/>
    <row r="2409" x14ac:dyDescent="0.2"/>
    <row r="2410" x14ac:dyDescent="0.2"/>
    <row r="2411" x14ac:dyDescent="0.2"/>
    <row r="2412" x14ac:dyDescent="0.2"/>
    <row r="2413" x14ac:dyDescent="0.2"/>
    <row r="2414" x14ac:dyDescent="0.2"/>
    <row r="2415" x14ac:dyDescent="0.2"/>
    <row r="2416" x14ac:dyDescent="0.2"/>
    <row r="2417" x14ac:dyDescent="0.2"/>
    <row r="2418" x14ac:dyDescent="0.2"/>
    <row r="2419" x14ac:dyDescent="0.2"/>
    <row r="2420" x14ac:dyDescent="0.2"/>
    <row r="2421" x14ac:dyDescent="0.2"/>
    <row r="2422" x14ac:dyDescent="0.2"/>
    <row r="2423" x14ac:dyDescent="0.2"/>
    <row r="2424" x14ac:dyDescent="0.2"/>
    <row r="2425" x14ac:dyDescent="0.2"/>
    <row r="2426" x14ac:dyDescent="0.2"/>
    <row r="2427" x14ac:dyDescent="0.2"/>
    <row r="2428" x14ac:dyDescent="0.2"/>
    <row r="2429" x14ac:dyDescent="0.2"/>
    <row r="2430" x14ac:dyDescent="0.2"/>
    <row r="2431" x14ac:dyDescent="0.2"/>
    <row r="2432" x14ac:dyDescent="0.2"/>
    <row r="2433" x14ac:dyDescent="0.2"/>
    <row r="2434" x14ac:dyDescent="0.2"/>
    <row r="2435" x14ac:dyDescent="0.2"/>
    <row r="2436" x14ac:dyDescent="0.2"/>
    <row r="2437" x14ac:dyDescent="0.2"/>
    <row r="2438" x14ac:dyDescent="0.2"/>
    <row r="2439" x14ac:dyDescent="0.2"/>
    <row r="2440" x14ac:dyDescent="0.2"/>
    <row r="2441" x14ac:dyDescent="0.2"/>
    <row r="2442" x14ac:dyDescent="0.2"/>
    <row r="2443" x14ac:dyDescent="0.2"/>
    <row r="2444" x14ac:dyDescent="0.2"/>
    <row r="2445" x14ac:dyDescent="0.2"/>
    <row r="2446" x14ac:dyDescent="0.2"/>
    <row r="2447" x14ac:dyDescent="0.2"/>
    <row r="2448" x14ac:dyDescent="0.2"/>
    <row r="2449" x14ac:dyDescent="0.2"/>
    <row r="2450" x14ac:dyDescent="0.2"/>
    <row r="2451" x14ac:dyDescent="0.2"/>
    <row r="2452" x14ac:dyDescent="0.2"/>
    <row r="2453" x14ac:dyDescent="0.2"/>
    <row r="2454" x14ac:dyDescent="0.2"/>
    <row r="2455" x14ac:dyDescent="0.2"/>
    <row r="2456" x14ac:dyDescent="0.2"/>
    <row r="2457" x14ac:dyDescent="0.2"/>
    <row r="2458" x14ac:dyDescent="0.2"/>
    <row r="2459" x14ac:dyDescent="0.2"/>
    <row r="2460" x14ac:dyDescent="0.2"/>
    <row r="2461" x14ac:dyDescent="0.2"/>
    <row r="2462" x14ac:dyDescent="0.2"/>
    <row r="2463" x14ac:dyDescent="0.2"/>
    <row r="2464" x14ac:dyDescent="0.2"/>
    <row r="2465" x14ac:dyDescent="0.2"/>
    <row r="2466" x14ac:dyDescent="0.2"/>
    <row r="2467" x14ac:dyDescent="0.2"/>
    <row r="2468" x14ac:dyDescent="0.2"/>
    <row r="2469" x14ac:dyDescent="0.2"/>
    <row r="2470" x14ac:dyDescent="0.2"/>
    <row r="2471" x14ac:dyDescent="0.2"/>
    <row r="2472" x14ac:dyDescent="0.2"/>
    <row r="2473" x14ac:dyDescent="0.2"/>
    <row r="2474" x14ac:dyDescent="0.2"/>
    <row r="2475" x14ac:dyDescent="0.2"/>
    <row r="2476" x14ac:dyDescent="0.2"/>
    <row r="2477" x14ac:dyDescent="0.2"/>
    <row r="2478" x14ac:dyDescent="0.2"/>
    <row r="2479" x14ac:dyDescent="0.2"/>
    <row r="2480" x14ac:dyDescent="0.2"/>
    <row r="2481" x14ac:dyDescent="0.2"/>
    <row r="2482" x14ac:dyDescent="0.2"/>
    <row r="2483" x14ac:dyDescent="0.2"/>
    <row r="2484" x14ac:dyDescent="0.2"/>
    <row r="2485" x14ac:dyDescent="0.2"/>
    <row r="2486" x14ac:dyDescent="0.2"/>
    <row r="2487" x14ac:dyDescent="0.2"/>
    <row r="2488" x14ac:dyDescent="0.2"/>
    <row r="2489" x14ac:dyDescent="0.2"/>
    <row r="2490" x14ac:dyDescent="0.2"/>
    <row r="2491" x14ac:dyDescent="0.2"/>
    <row r="2492" x14ac:dyDescent="0.2"/>
    <row r="2493" x14ac:dyDescent="0.2"/>
    <row r="2494" x14ac:dyDescent="0.2"/>
    <row r="2495" x14ac:dyDescent="0.2"/>
    <row r="2496" x14ac:dyDescent="0.2"/>
    <row r="2497" x14ac:dyDescent="0.2"/>
    <row r="2498" x14ac:dyDescent="0.2"/>
    <row r="2499" x14ac:dyDescent="0.2"/>
    <row r="2500" x14ac:dyDescent="0.2"/>
    <row r="2501" x14ac:dyDescent="0.2"/>
    <row r="2502" x14ac:dyDescent="0.2"/>
    <row r="2503" x14ac:dyDescent="0.2"/>
    <row r="2504" x14ac:dyDescent="0.2"/>
    <row r="2505" x14ac:dyDescent="0.2"/>
    <row r="2506" x14ac:dyDescent="0.2"/>
    <row r="2507" x14ac:dyDescent="0.2"/>
    <row r="2508" x14ac:dyDescent="0.2"/>
    <row r="2509" x14ac:dyDescent="0.2"/>
    <row r="2510" x14ac:dyDescent="0.2"/>
    <row r="2511" x14ac:dyDescent="0.2"/>
    <row r="2512" x14ac:dyDescent="0.2"/>
    <row r="2513" x14ac:dyDescent="0.2"/>
    <row r="2514" x14ac:dyDescent="0.2"/>
    <row r="2515" x14ac:dyDescent="0.2"/>
    <row r="2516" x14ac:dyDescent="0.2"/>
    <row r="2517" x14ac:dyDescent="0.2"/>
    <row r="2518" x14ac:dyDescent="0.2"/>
    <row r="2519" x14ac:dyDescent="0.2"/>
    <row r="2520" x14ac:dyDescent="0.2"/>
    <row r="2521" x14ac:dyDescent="0.2"/>
    <row r="2522" x14ac:dyDescent="0.2"/>
    <row r="2523" x14ac:dyDescent="0.2"/>
    <row r="2524" x14ac:dyDescent="0.2"/>
    <row r="2525" x14ac:dyDescent="0.2"/>
    <row r="2526" x14ac:dyDescent="0.2"/>
    <row r="2527" x14ac:dyDescent="0.2"/>
    <row r="2528" x14ac:dyDescent="0.2"/>
    <row r="2529" x14ac:dyDescent="0.2"/>
    <row r="2530" x14ac:dyDescent="0.2"/>
    <row r="2531" x14ac:dyDescent="0.2"/>
    <row r="2532" x14ac:dyDescent="0.2"/>
    <row r="2533" x14ac:dyDescent="0.2"/>
    <row r="2534" x14ac:dyDescent="0.2"/>
    <row r="2535" x14ac:dyDescent="0.2"/>
    <row r="2536" x14ac:dyDescent="0.2"/>
    <row r="2537" x14ac:dyDescent="0.2"/>
    <row r="2538" x14ac:dyDescent="0.2"/>
    <row r="2539" x14ac:dyDescent="0.2"/>
    <row r="2540" x14ac:dyDescent="0.2"/>
    <row r="2541" x14ac:dyDescent="0.2"/>
    <row r="2542" x14ac:dyDescent="0.2"/>
    <row r="2543" x14ac:dyDescent="0.2"/>
    <row r="2544" x14ac:dyDescent="0.2"/>
    <row r="2545" x14ac:dyDescent="0.2"/>
    <row r="2546" x14ac:dyDescent="0.2"/>
    <row r="2547" x14ac:dyDescent="0.2"/>
    <row r="2548" x14ac:dyDescent="0.2"/>
    <row r="2549" x14ac:dyDescent="0.2"/>
    <row r="2550" x14ac:dyDescent="0.2"/>
    <row r="2551" x14ac:dyDescent="0.2"/>
    <row r="2552" x14ac:dyDescent="0.2"/>
    <row r="2553" x14ac:dyDescent="0.2"/>
    <row r="2554" x14ac:dyDescent="0.2"/>
    <row r="2555" x14ac:dyDescent="0.2"/>
    <row r="2556" x14ac:dyDescent="0.2"/>
    <row r="2557" x14ac:dyDescent="0.2"/>
    <row r="2558" x14ac:dyDescent="0.2"/>
    <row r="2559" x14ac:dyDescent="0.2"/>
    <row r="2560" x14ac:dyDescent="0.2"/>
    <row r="2561" x14ac:dyDescent="0.2"/>
    <row r="2562" x14ac:dyDescent="0.2"/>
    <row r="2563" x14ac:dyDescent="0.2"/>
    <row r="2564" x14ac:dyDescent="0.2"/>
    <row r="2565" x14ac:dyDescent="0.2"/>
    <row r="2566" x14ac:dyDescent="0.2"/>
    <row r="2567" x14ac:dyDescent="0.2"/>
    <row r="2568" x14ac:dyDescent="0.2"/>
    <row r="2569" x14ac:dyDescent="0.2"/>
    <row r="2570" x14ac:dyDescent="0.2"/>
    <row r="2571" x14ac:dyDescent="0.2"/>
    <row r="2572" x14ac:dyDescent="0.2"/>
    <row r="2573" x14ac:dyDescent="0.2"/>
    <row r="2574" x14ac:dyDescent="0.2"/>
    <row r="2575" x14ac:dyDescent="0.2"/>
    <row r="2576" x14ac:dyDescent="0.2"/>
    <row r="2577" x14ac:dyDescent="0.2"/>
    <row r="2578" x14ac:dyDescent="0.2"/>
    <row r="2579" x14ac:dyDescent="0.2"/>
    <row r="2580" x14ac:dyDescent="0.2"/>
    <row r="2581" x14ac:dyDescent="0.2"/>
    <row r="2582" x14ac:dyDescent="0.2"/>
    <row r="2583" x14ac:dyDescent="0.2"/>
    <row r="2584" x14ac:dyDescent="0.2"/>
    <row r="2585" x14ac:dyDescent="0.2"/>
    <row r="2586" x14ac:dyDescent="0.2"/>
    <row r="2587" x14ac:dyDescent="0.2"/>
    <row r="2588" x14ac:dyDescent="0.2"/>
    <row r="2589" x14ac:dyDescent="0.2"/>
    <row r="2590" x14ac:dyDescent="0.2"/>
    <row r="2591" x14ac:dyDescent="0.2"/>
    <row r="2592" x14ac:dyDescent="0.2"/>
    <row r="2593" x14ac:dyDescent="0.2"/>
    <row r="2594" x14ac:dyDescent="0.2"/>
    <row r="2595" x14ac:dyDescent="0.2"/>
    <row r="2596" x14ac:dyDescent="0.2"/>
    <row r="2597" x14ac:dyDescent="0.2"/>
    <row r="2598" x14ac:dyDescent="0.2"/>
    <row r="2599" x14ac:dyDescent="0.2"/>
    <row r="2600" x14ac:dyDescent="0.2"/>
    <row r="2601" x14ac:dyDescent="0.2"/>
    <row r="2602" x14ac:dyDescent="0.2"/>
    <row r="2603" x14ac:dyDescent="0.2"/>
    <row r="2604" x14ac:dyDescent="0.2"/>
    <row r="2605" x14ac:dyDescent="0.2"/>
    <row r="2606" x14ac:dyDescent="0.2"/>
    <row r="2607" x14ac:dyDescent="0.2"/>
    <row r="2608" x14ac:dyDescent="0.2"/>
    <row r="2609" x14ac:dyDescent="0.2"/>
    <row r="2610" x14ac:dyDescent="0.2"/>
    <row r="2611" x14ac:dyDescent="0.2"/>
    <row r="2612" x14ac:dyDescent="0.2"/>
    <row r="2613" x14ac:dyDescent="0.2"/>
    <row r="2614" x14ac:dyDescent="0.2"/>
    <row r="2615" x14ac:dyDescent="0.2"/>
    <row r="2616" x14ac:dyDescent="0.2"/>
    <row r="2617" x14ac:dyDescent="0.2"/>
    <row r="2618" x14ac:dyDescent="0.2"/>
    <row r="2619" x14ac:dyDescent="0.2"/>
    <row r="2620" x14ac:dyDescent="0.2"/>
    <row r="2621" x14ac:dyDescent="0.2"/>
    <row r="2622" x14ac:dyDescent="0.2"/>
    <row r="2623" x14ac:dyDescent="0.2"/>
    <row r="2624" x14ac:dyDescent="0.2"/>
    <row r="2625" x14ac:dyDescent="0.2"/>
    <row r="2626" x14ac:dyDescent="0.2"/>
    <row r="2627" x14ac:dyDescent="0.2"/>
    <row r="2628" x14ac:dyDescent="0.2"/>
    <row r="2629" x14ac:dyDescent="0.2"/>
    <row r="2630" x14ac:dyDescent="0.2"/>
    <row r="2631" x14ac:dyDescent="0.2"/>
    <row r="2632" x14ac:dyDescent="0.2"/>
    <row r="2633" x14ac:dyDescent="0.2"/>
    <row r="2634" x14ac:dyDescent="0.2"/>
    <row r="2635" x14ac:dyDescent="0.2"/>
    <row r="2636" x14ac:dyDescent="0.2"/>
    <row r="2637" x14ac:dyDescent="0.2"/>
    <row r="2638" x14ac:dyDescent="0.2"/>
    <row r="2639" x14ac:dyDescent="0.2"/>
    <row r="2640" x14ac:dyDescent="0.2"/>
    <row r="2641" x14ac:dyDescent="0.2"/>
    <row r="2642" x14ac:dyDescent="0.2"/>
    <row r="2643" x14ac:dyDescent="0.2"/>
    <row r="2644" x14ac:dyDescent="0.2"/>
    <row r="2645" x14ac:dyDescent="0.2"/>
    <row r="2646" x14ac:dyDescent="0.2"/>
    <row r="2647" x14ac:dyDescent="0.2"/>
    <row r="2648" x14ac:dyDescent="0.2"/>
    <row r="2649" x14ac:dyDescent="0.2"/>
    <row r="2650" x14ac:dyDescent="0.2"/>
    <row r="2651" x14ac:dyDescent="0.2"/>
    <row r="2652" x14ac:dyDescent="0.2"/>
    <row r="2653" x14ac:dyDescent="0.2"/>
    <row r="2654" x14ac:dyDescent="0.2"/>
    <row r="2655" x14ac:dyDescent="0.2"/>
    <row r="2656" x14ac:dyDescent="0.2"/>
    <row r="2657" x14ac:dyDescent="0.2"/>
    <row r="2658" x14ac:dyDescent="0.2"/>
    <row r="2659" x14ac:dyDescent="0.2"/>
    <row r="2660" x14ac:dyDescent="0.2"/>
    <row r="2661" x14ac:dyDescent="0.2"/>
    <row r="2662" x14ac:dyDescent="0.2"/>
    <row r="2663" x14ac:dyDescent="0.2"/>
    <row r="2664" x14ac:dyDescent="0.2"/>
    <row r="2665" x14ac:dyDescent="0.2"/>
    <row r="2666" x14ac:dyDescent="0.2"/>
    <row r="2667" x14ac:dyDescent="0.2"/>
    <row r="2668" x14ac:dyDescent="0.2"/>
    <row r="2669" x14ac:dyDescent="0.2"/>
    <row r="2670" x14ac:dyDescent="0.2"/>
    <row r="2671" x14ac:dyDescent="0.2"/>
    <row r="2672" x14ac:dyDescent="0.2"/>
    <row r="2673" x14ac:dyDescent="0.2"/>
    <row r="2674" x14ac:dyDescent="0.2"/>
    <row r="2675" x14ac:dyDescent="0.2"/>
    <row r="2676" x14ac:dyDescent="0.2"/>
    <row r="2677" x14ac:dyDescent="0.2"/>
    <row r="2678" x14ac:dyDescent="0.2"/>
    <row r="2679" x14ac:dyDescent="0.2"/>
    <row r="2680" x14ac:dyDescent="0.2"/>
    <row r="2681" x14ac:dyDescent="0.2"/>
    <row r="2682" x14ac:dyDescent="0.2"/>
    <row r="2683" x14ac:dyDescent="0.2"/>
    <row r="2684" x14ac:dyDescent="0.2"/>
    <row r="2685" x14ac:dyDescent="0.2"/>
    <row r="2686" x14ac:dyDescent="0.2"/>
    <row r="2687" x14ac:dyDescent="0.2"/>
    <row r="2688" x14ac:dyDescent="0.2"/>
    <row r="2689" x14ac:dyDescent="0.2"/>
    <row r="2690" x14ac:dyDescent="0.2"/>
    <row r="2691" x14ac:dyDescent="0.2"/>
    <row r="2692" x14ac:dyDescent="0.2"/>
    <row r="2693" x14ac:dyDescent="0.2"/>
    <row r="2694" x14ac:dyDescent="0.2"/>
    <row r="2695" x14ac:dyDescent="0.2"/>
    <row r="2696" x14ac:dyDescent="0.2"/>
    <row r="2697" x14ac:dyDescent="0.2"/>
    <row r="2698" x14ac:dyDescent="0.2"/>
    <row r="2699" x14ac:dyDescent="0.2"/>
    <row r="2700" x14ac:dyDescent="0.2"/>
    <row r="2701" x14ac:dyDescent="0.2"/>
    <row r="2702" x14ac:dyDescent="0.2"/>
    <row r="2703" x14ac:dyDescent="0.2"/>
    <row r="2704" x14ac:dyDescent="0.2"/>
    <row r="2705" x14ac:dyDescent="0.2"/>
    <row r="2706" x14ac:dyDescent="0.2"/>
    <row r="2707" x14ac:dyDescent="0.2"/>
    <row r="2708" x14ac:dyDescent="0.2"/>
    <row r="2709" x14ac:dyDescent="0.2"/>
    <row r="2710" x14ac:dyDescent="0.2"/>
    <row r="2711" x14ac:dyDescent="0.2"/>
    <row r="2712" x14ac:dyDescent="0.2"/>
    <row r="2713" x14ac:dyDescent="0.2"/>
    <row r="2714" x14ac:dyDescent="0.2"/>
    <row r="2715" x14ac:dyDescent="0.2"/>
    <row r="2716" x14ac:dyDescent="0.2"/>
    <row r="2717" x14ac:dyDescent="0.2"/>
    <row r="2718" x14ac:dyDescent="0.2"/>
    <row r="2719" x14ac:dyDescent="0.2"/>
    <row r="2720" x14ac:dyDescent="0.2"/>
    <row r="2721" x14ac:dyDescent="0.2"/>
    <row r="2722" x14ac:dyDescent="0.2"/>
    <row r="2723" x14ac:dyDescent="0.2"/>
    <row r="2724" x14ac:dyDescent="0.2"/>
    <row r="2725" x14ac:dyDescent="0.2"/>
    <row r="2726" x14ac:dyDescent="0.2"/>
    <row r="2727" x14ac:dyDescent="0.2"/>
    <row r="2728" x14ac:dyDescent="0.2"/>
    <row r="2729" x14ac:dyDescent="0.2"/>
    <row r="2730" x14ac:dyDescent="0.2"/>
    <row r="2731" x14ac:dyDescent="0.2"/>
    <row r="2732" x14ac:dyDescent="0.2"/>
    <row r="2733" x14ac:dyDescent="0.2"/>
    <row r="2734" x14ac:dyDescent="0.2"/>
    <row r="2735" x14ac:dyDescent="0.2"/>
    <row r="2736" x14ac:dyDescent="0.2"/>
    <row r="2737" x14ac:dyDescent="0.2"/>
    <row r="2738" x14ac:dyDescent="0.2"/>
    <row r="2739" x14ac:dyDescent="0.2"/>
    <row r="2740" x14ac:dyDescent="0.2"/>
    <row r="2741" x14ac:dyDescent="0.2"/>
    <row r="2742" x14ac:dyDescent="0.2"/>
    <row r="2743" x14ac:dyDescent="0.2"/>
    <row r="2744" x14ac:dyDescent="0.2"/>
    <row r="2745" x14ac:dyDescent="0.2"/>
    <row r="2746" x14ac:dyDescent="0.2"/>
    <row r="2747" x14ac:dyDescent="0.2"/>
    <row r="2748" x14ac:dyDescent="0.2"/>
    <row r="2749" x14ac:dyDescent="0.2"/>
    <row r="2750" x14ac:dyDescent="0.2"/>
    <row r="2751" x14ac:dyDescent="0.2"/>
    <row r="2752" x14ac:dyDescent="0.2"/>
    <row r="2753" x14ac:dyDescent="0.2"/>
    <row r="2754" x14ac:dyDescent="0.2"/>
    <row r="2755" x14ac:dyDescent="0.2"/>
    <row r="2756" x14ac:dyDescent="0.2"/>
    <row r="2757" x14ac:dyDescent="0.2"/>
    <row r="2758" x14ac:dyDescent="0.2"/>
    <row r="2759" x14ac:dyDescent="0.2"/>
    <row r="2760" x14ac:dyDescent="0.2"/>
    <row r="2761" x14ac:dyDescent="0.2"/>
    <row r="2762" x14ac:dyDescent="0.2"/>
    <row r="2763" x14ac:dyDescent="0.2"/>
    <row r="2764" x14ac:dyDescent="0.2"/>
    <row r="2765" x14ac:dyDescent="0.2"/>
    <row r="2766" x14ac:dyDescent="0.2"/>
    <row r="2767" x14ac:dyDescent="0.2"/>
    <row r="2768" x14ac:dyDescent="0.2"/>
    <row r="2769" x14ac:dyDescent="0.2"/>
    <row r="2770" x14ac:dyDescent="0.2"/>
    <row r="2771" x14ac:dyDescent="0.2"/>
    <row r="2772" x14ac:dyDescent="0.2"/>
    <row r="2773" x14ac:dyDescent="0.2"/>
    <row r="2774" x14ac:dyDescent="0.2"/>
    <row r="2775" x14ac:dyDescent="0.2"/>
    <row r="2776" x14ac:dyDescent="0.2"/>
    <row r="2777" x14ac:dyDescent="0.2"/>
    <row r="2778" x14ac:dyDescent="0.2"/>
    <row r="2779" x14ac:dyDescent="0.2"/>
    <row r="2780" x14ac:dyDescent="0.2"/>
    <row r="2781" x14ac:dyDescent="0.2"/>
    <row r="2782" x14ac:dyDescent="0.2"/>
    <row r="2783" x14ac:dyDescent="0.2"/>
    <row r="2784" x14ac:dyDescent="0.2"/>
    <row r="2785" x14ac:dyDescent="0.2"/>
    <row r="2786" x14ac:dyDescent="0.2"/>
    <row r="2787" x14ac:dyDescent="0.2"/>
    <row r="2788" x14ac:dyDescent="0.2"/>
    <row r="2789" x14ac:dyDescent="0.2"/>
    <row r="2790" x14ac:dyDescent="0.2"/>
    <row r="2791" x14ac:dyDescent="0.2"/>
    <row r="2792" x14ac:dyDescent="0.2"/>
    <row r="2793" x14ac:dyDescent="0.2"/>
    <row r="2794" x14ac:dyDescent="0.2"/>
    <row r="2795" x14ac:dyDescent="0.2"/>
    <row r="2796" x14ac:dyDescent="0.2"/>
    <row r="2797" x14ac:dyDescent="0.2"/>
    <row r="2798" x14ac:dyDescent="0.2"/>
    <row r="2799" x14ac:dyDescent="0.2"/>
    <row r="2800" x14ac:dyDescent="0.2"/>
    <row r="2801" x14ac:dyDescent="0.2"/>
    <row r="2802" x14ac:dyDescent="0.2"/>
    <row r="2803" x14ac:dyDescent="0.2"/>
    <row r="2804" x14ac:dyDescent="0.2"/>
    <row r="2805" x14ac:dyDescent="0.2"/>
    <row r="2806" x14ac:dyDescent="0.2"/>
    <row r="2807" x14ac:dyDescent="0.2"/>
    <row r="2808" x14ac:dyDescent="0.2"/>
    <row r="2809" x14ac:dyDescent="0.2"/>
    <row r="2810" x14ac:dyDescent="0.2"/>
    <row r="2811" x14ac:dyDescent="0.2"/>
    <row r="2812" x14ac:dyDescent="0.2"/>
    <row r="2813" x14ac:dyDescent="0.2"/>
    <row r="2814" x14ac:dyDescent="0.2"/>
    <row r="2815" x14ac:dyDescent="0.2"/>
    <row r="2816" x14ac:dyDescent="0.2"/>
    <row r="2817" x14ac:dyDescent="0.2"/>
    <row r="2818" x14ac:dyDescent="0.2"/>
    <row r="2819" x14ac:dyDescent="0.2"/>
    <row r="2820" x14ac:dyDescent="0.2"/>
    <row r="2821" x14ac:dyDescent="0.2"/>
    <row r="2822" x14ac:dyDescent="0.2"/>
    <row r="2823" x14ac:dyDescent="0.2"/>
    <row r="2824" x14ac:dyDescent="0.2"/>
    <row r="2825" x14ac:dyDescent="0.2"/>
    <row r="2826" x14ac:dyDescent="0.2"/>
    <row r="2827" x14ac:dyDescent="0.2"/>
    <row r="2828" x14ac:dyDescent="0.2"/>
    <row r="2829" x14ac:dyDescent="0.2"/>
    <row r="2830" x14ac:dyDescent="0.2"/>
    <row r="2831" x14ac:dyDescent="0.2"/>
    <row r="2832" x14ac:dyDescent="0.2"/>
    <row r="2833" x14ac:dyDescent="0.2"/>
    <row r="2834" x14ac:dyDescent="0.2"/>
    <row r="2835" x14ac:dyDescent="0.2"/>
    <row r="2836" x14ac:dyDescent="0.2"/>
    <row r="2837" x14ac:dyDescent="0.2"/>
    <row r="2838" x14ac:dyDescent="0.2"/>
    <row r="2839" x14ac:dyDescent="0.2"/>
    <row r="2840" x14ac:dyDescent="0.2"/>
    <row r="2841" x14ac:dyDescent="0.2"/>
    <row r="2842" x14ac:dyDescent="0.2"/>
    <row r="2843" x14ac:dyDescent="0.2"/>
    <row r="2844" x14ac:dyDescent="0.2"/>
    <row r="2845" x14ac:dyDescent="0.2"/>
    <row r="2846" x14ac:dyDescent="0.2"/>
    <row r="2847" x14ac:dyDescent="0.2"/>
    <row r="2848" x14ac:dyDescent="0.2"/>
    <row r="2849" x14ac:dyDescent="0.2"/>
    <row r="2850" x14ac:dyDescent="0.2"/>
    <row r="2851" x14ac:dyDescent="0.2"/>
    <row r="2852" x14ac:dyDescent="0.2"/>
    <row r="2853" x14ac:dyDescent="0.2"/>
    <row r="2854" x14ac:dyDescent="0.2"/>
    <row r="2855" x14ac:dyDescent="0.2"/>
    <row r="2856" x14ac:dyDescent="0.2"/>
    <row r="2857" x14ac:dyDescent="0.2"/>
    <row r="2858" x14ac:dyDescent="0.2"/>
    <row r="2859" x14ac:dyDescent="0.2"/>
    <row r="2860" x14ac:dyDescent="0.2"/>
    <row r="2861" x14ac:dyDescent="0.2"/>
    <row r="2862" x14ac:dyDescent="0.2"/>
    <row r="2863" x14ac:dyDescent="0.2"/>
    <row r="2864" x14ac:dyDescent="0.2"/>
    <row r="2865" x14ac:dyDescent="0.2"/>
    <row r="2866" x14ac:dyDescent="0.2"/>
    <row r="2867" x14ac:dyDescent="0.2"/>
    <row r="2868" x14ac:dyDescent="0.2"/>
    <row r="2869" x14ac:dyDescent="0.2"/>
    <row r="2870" x14ac:dyDescent="0.2"/>
    <row r="2871" x14ac:dyDescent="0.2"/>
    <row r="2872" x14ac:dyDescent="0.2"/>
    <row r="2873" x14ac:dyDescent="0.2"/>
    <row r="2874" x14ac:dyDescent="0.2"/>
    <row r="2875" x14ac:dyDescent="0.2"/>
    <row r="2876" x14ac:dyDescent="0.2"/>
    <row r="2877" x14ac:dyDescent="0.2"/>
    <row r="2878" x14ac:dyDescent="0.2"/>
    <row r="2879" x14ac:dyDescent="0.2"/>
    <row r="2880" x14ac:dyDescent="0.2"/>
    <row r="2881" x14ac:dyDescent="0.2"/>
    <row r="2882" x14ac:dyDescent="0.2"/>
    <row r="2883" x14ac:dyDescent="0.2"/>
    <row r="2884" x14ac:dyDescent="0.2"/>
    <row r="2885" x14ac:dyDescent="0.2"/>
    <row r="2886" x14ac:dyDescent="0.2"/>
    <row r="2887" x14ac:dyDescent="0.2"/>
    <row r="2888" x14ac:dyDescent="0.2"/>
    <row r="2889" x14ac:dyDescent="0.2"/>
    <row r="2890" x14ac:dyDescent="0.2"/>
    <row r="2891" x14ac:dyDescent="0.2"/>
    <row r="2892" x14ac:dyDescent="0.2"/>
    <row r="2893" x14ac:dyDescent="0.2"/>
    <row r="2894" x14ac:dyDescent="0.2"/>
    <row r="2895" x14ac:dyDescent="0.2"/>
    <row r="2896" x14ac:dyDescent="0.2"/>
    <row r="2897" x14ac:dyDescent="0.2"/>
    <row r="2898" x14ac:dyDescent="0.2"/>
    <row r="2899" x14ac:dyDescent="0.2"/>
    <row r="2900" x14ac:dyDescent="0.2"/>
    <row r="2901" x14ac:dyDescent="0.2"/>
    <row r="2902" x14ac:dyDescent="0.2"/>
    <row r="2903" x14ac:dyDescent="0.2"/>
    <row r="2904" x14ac:dyDescent="0.2"/>
    <row r="2905" x14ac:dyDescent="0.2"/>
    <row r="2906" x14ac:dyDescent="0.2"/>
    <row r="2907" x14ac:dyDescent="0.2"/>
    <row r="2908" x14ac:dyDescent="0.2"/>
    <row r="2909" x14ac:dyDescent="0.2"/>
    <row r="2910" x14ac:dyDescent="0.2"/>
    <row r="2911" x14ac:dyDescent="0.2"/>
    <row r="2912" x14ac:dyDescent="0.2"/>
    <row r="2913" x14ac:dyDescent="0.2"/>
    <row r="2914" x14ac:dyDescent="0.2"/>
    <row r="2915" x14ac:dyDescent="0.2"/>
    <row r="2916" x14ac:dyDescent="0.2"/>
    <row r="2917" x14ac:dyDescent="0.2"/>
    <row r="2918" x14ac:dyDescent="0.2"/>
    <row r="2919" x14ac:dyDescent="0.2"/>
    <row r="2920" x14ac:dyDescent="0.2"/>
    <row r="2921" x14ac:dyDescent="0.2"/>
    <row r="2922" x14ac:dyDescent="0.2"/>
    <row r="2923" x14ac:dyDescent="0.2"/>
    <row r="2924" x14ac:dyDescent="0.2"/>
    <row r="2925" x14ac:dyDescent="0.2"/>
    <row r="2926" x14ac:dyDescent="0.2"/>
    <row r="2927" x14ac:dyDescent="0.2"/>
    <row r="2928" x14ac:dyDescent="0.2"/>
    <row r="2929" x14ac:dyDescent="0.2"/>
    <row r="2930" x14ac:dyDescent="0.2"/>
    <row r="2931" x14ac:dyDescent="0.2"/>
    <row r="2932" x14ac:dyDescent="0.2"/>
    <row r="2933" x14ac:dyDescent="0.2"/>
    <row r="2934" x14ac:dyDescent="0.2"/>
    <row r="2935" x14ac:dyDescent="0.2"/>
    <row r="2936" x14ac:dyDescent="0.2"/>
    <row r="2937" x14ac:dyDescent="0.2"/>
    <row r="2938" x14ac:dyDescent="0.2"/>
    <row r="2939" x14ac:dyDescent="0.2"/>
    <row r="2940" x14ac:dyDescent="0.2"/>
    <row r="2941" x14ac:dyDescent="0.2"/>
    <row r="2942" x14ac:dyDescent="0.2"/>
    <row r="2943" x14ac:dyDescent="0.2"/>
    <row r="2944" x14ac:dyDescent="0.2"/>
    <row r="2945" x14ac:dyDescent="0.2"/>
    <row r="2946" x14ac:dyDescent="0.2"/>
    <row r="2947" x14ac:dyDescent="0.2"/>
    <row r="2948" x14ac:dyDescent="0.2"/>
    <row r="2949" x14ac:dyDescent="0.2"/>
    <row r="2950" x14ac:dyDescent="0.2"/>
    <row r="2951" x14ac:dyDescent="0.2"/>
    <row r="2952" x14ac:dyDescent="0.2"/>
    <row r="2953" x14ac:dyDescent="0.2"/>
    <row r="2954" x14ac:dyDescent="0.2"/>
    <row r="2955" x14ac:dyDescent="0.2"/>
    <row r="2956" x14ac:dyDescent="0.2"/>
    <row r="2957" x14ac:dyDescent="0.2"/>
    <row r="2958" x14ac:dyDescent="0.2"/>
    <row r="2959" x14ac:dyDescent="0.2"/>
    <row r="2960" x14ac:dyDescent="0.2"/>
    <row r="2961" x14ac:dyDescent="0.2"/>
    <row r="2962" x14ac:dyDescent="0.2"/>
    <row r="2963" x14ac:dyDescent="0.2"/>
    <row r="2964" x14ac:dyDescent="0.2"/>
    <row r="2965" x14ac:dyDescent="0.2"/>
    <row r="2966" x14ac:dyDescent="0.2"/>
    <row r="2967" x14ac:dyDescent="0.2"/>
    <row r="2968" x14ac:dyDescent="0.2"/>
    <row r="2969" x14ac:dyDescent="0.2"/>
    <row r="2970" x14ac:dyDescent="0.2"/>
    <row r="2971" x14ac:dyDescent="0.2"/>
    <row r="2972" x14ac:dyDescent="0.2"/>
    <row r="2973" x14ac:dyDescent="0.2"/>
    <row r="2974" x14ac:dyDescent="0.2"/>
    <row r="2975" x14ac:dyDescent="0.2"/>
    <row r="2976" x14ac:dyDescent="0.2"/>
    <row r="2977" x14ac:dyDescent="0.2"/>
    <row r="2978" x14ac:dyDescent="0.2"/>
    <row r="2979" x14ac:dyDescent="0.2"/>
    <row r="2980" x14ac:dyDescent="0.2"/>
    <row r="2981" x14ac:dyDescent="0.2"/>
    <row r="2982" x14ac:dyDescent="0.2"/>
    <row r="2983" x14ac:dyDescent="0.2"/>
    <row r="2984" x14ac:dyDescent="0.2"/>
    <row r="2985" x14ac:dyDescent="0.2"/>
    <row r="2986" x14ac:dyDescent="0.2"/>
    <row r="2987" x14ac:dyDescent="0.2"/>
    <row r="2988" x14ac:dyDescent="0.2"/>
    <row r="2989" x14ac:dyDescent="0.2"/>
    <row r="2990" x14ac:dyDescent="0.2"/>
    <row r="2991" x14ac:dyDescent="0.2"/>
    <row r="2992" x14ac:dyDescent="0.2"/>
    <row r="2993" x14ac:dyDescent="0.2"/>
    <row r="2994" x14ac:dyDescent="0.2"/>
    <row r="2995" x14ac:dyDescent="0.2"/>
    <row r="2996" x14ac:dyDescent="0.2"/>
    <row r="2997" x14ac:dyDescent="0.2"/>
    <row r="2998" x14ac:dyDescent="0.2"/>
    <row r="2999" x14ac:dyDescent="0.2"/>
    <row r="3000" x14ac:dyDescent="0.2"/>
    <row r="3001" x14ac:dyDescent="0.2"/>
    <row r="3002" x14ac:dyDescent="0.2"/>
    <row r="3003" x14ac:dyDescent="0.2"/>
    <row r="3004" x14ac:dyDescent="0.2"/>
    <row r="3005" x14ac:dyDescent="0.2"/>
    <row r="3006" x14ac:dyDescent="0.2"/>
    <row r="3007" x14ac:dyDescent="0.2"/>
    <row r="3008" x14ac:dyDescent="0.2"/>
    <row r="3009" x14ac:dyDescent="0.2"/>
    <row r="3010" x14ac:dyDescent="0.2"/>
    <row r="3011" x14ac:dyDescent="0.2"/>
    <row r="3012" x14ac:dyDescent="0.2"/>
    <row r="3013" x14ac:dyDescent="0.2"/>
    <row r="3014" x14ac:dyDescent="0.2"/>
    <row r="3015" x14ac:dyDescent="0.2"/>
    <row r="3016" x14ac:dyDescent="0.2"/>
    <row r="3017" x14ac:dyDescent="0.2"/>
    <row r="3018" x14ac:dyDescent="0.2"/>
    <row r="3019" x14ac:dyDescent="0.2"/>
    <row r="3020" x14ac:dyDescent="0.2"/>
    <row r="3021" x14ac:dyDescent="0.2"/>
    <row r="3022" x14ac:dyDescent="0.2"/>
    <row r="3023" x14ac:dyDescent="0.2"/>
    <row r="3024" x14ac:dyDescent="0.2"/>
    <row r="3025" x14ac:dyDescent="0.2"/>
    <row r="3026" x14ac:dyDescent="0.2"/>
    <row r="3027" x14ac:dyDescent="0.2"/>
    <row r="3028" x14ac:dyDescent="0.2"/>
    <row r="3029" x14ac:dyDescent="0.2"/>
    <row r="3030" x14ac:dyDescent="0.2"/>
    <row r="3031" x14ac:dyDescent="0.2"/>
    <row r="3032" x14ac:dyDescent="0.2"/>
    <row r="3033" x14ac:dyDescent="0.2"/>
    <row r="3034" x14ac:dyDescent="0.2"/>
    <row r="3035" x14ac:dyDescent="0.2"/>
    <row r="3036" x14ac:dyDescent="0.2"/>
    <row r="3037" x14ac:dyDescent="0.2"/>
    <row r="3038" x14ac:dyDescent="0.2"/>
    <row r="3039" x14ac:dyDescent="0.2"/>
    <row r="3040" x14ac:dyDescent="0.2"/>
    <row r="3041" x14ac:dyDescent="0.2"/>
    <row r="3042" x14ac:dyDescent="0.2"/>
    <row r="3043" x14ac:dyDescent="0.2"/>
    <row r="3044" x14ac:dyDescent="0.2"/>
    <row r="3045" x14ac:dyDescent="0.2"/>
    <row r="3046" x14ac:dyDescent="0.2"/>
    <row r="3047" x14ac:dyDescent="0.2"/>
    <row r="3048" x14ac:dyDescent="0.2"/>
    <row r="3049" x14ac:dyDescent="0.2"/>
    <row r="3050" x14ac:dyDescent="0.2"/>
    <row r="3051" x14ac:dyDescent="0.2"/>
    <row r="3052" x14ac:dyDescent="0.2"/>
    <row r="3053" x14ac:dyDescent="0.2"/>
    <row r="3054" x14ac:dyDescent="0.2"/>
    <row r="3055" x14ac:dyDescent="0.2"/>
    <row r="3056" x14ac:dyDescent="0.2"/>
    <row r="3057" x14ac:dyDescent="0.2"/>
    <row r="3058" x14ac:dyDescent="0.2"/>
    <row r="3059" x14ac:dyDescent="0.2"/>
    <row r="3060" x14ac:dyDescent="0.2"/>
    <row r="3061" x14ac:dyDescent="0.2"/>
    <row r="3062" x14ac:dyDescent="0.2"/>
    <row r="3063" x14ac:dyDescent="0.2"/>
    <row r="3064" x14ac:dyDescent="0.2"/>
    <row r="3065" x14ac:dyDescent="0.2"/>
    <row r="3066" x14ac:dyDescent="0.2"/>
    <row r="3067" x14ac:dyDescent="0.2"/>
    <row r="3068" x14ac:dyDescent="0.2"/>
    <row r="3069" x14ac:dyDescent="0.2"/>
    <row r="3070" x14ac:dyDescent="0.2"/>
    <row r="3071" x14ac:dyDescent="0.2"/>
    <row r="3072" x14ac:dyDescent="0.2"/>
    <row r="3073" x14ac:dyDescent="0.2"/>
    <row r="3074" x14ac:dyDescent="0.2"/>
    <row r="3075" x14ac:dyDescent="0.2"/>
    <row r="3076" x14ac:dyDescent="0.2"/>
    <row r="3077" x14ac:dyDescent="0.2"/>
    <row r="3078" x14ac:dyDescent="0.2"/>
    <row r="3079" x14ac:dyDescent="0.2"/>
    <row r="3080" x14ac:dyDescent="0.2"/>
    <row r="3081" x14ac:dyDescent="0.2"/>
    <row r="3082" x14ac:dyDescent="0.2"/>
    <row r="3083" x14ac:dyDescent="0.2"/>
    <row r="3084" x14ac:dyDescent="0.2"/>
    <row r="3085" x14ac:dyDescent="0.2"/>
    <row r="3086" x14ac:dyDescent="0.2"/>
    <row r="3087" x14ac:dyDescent="0.2"/>
    <row r="3088" x14ac:dyDescent="0.2"/>
    <row r="3089" x14ac:dyDescent="0.2"/>
    <row r="3090" x14ac:dyDescent="0.2"/>
    <row r="3091" x14ac:dyDescent="0.2"/>
    <row r="3092" x14ac:dyDescent="0.2"/>
    <row r="3093" x14ac:dyDescent="0.2"/>
    <row r="3094" x14ac:dyDescent="0.2"/>
    <row r="3095" x14ac:dyDescent="0.2"/>
    <row r="3096" x14ac:dyDescent="0.2"/>
    <row r="3097" x14ac:dyDescent="0.2"/>
    <row r="3098" x14ac:dyDescent="0.2"/>
    <row r="3099" x14ac:dyDescent="0.2"/>
    <row r="3100" x14ac:dyDescent="0.2"/>
    <row r="3101" x14ac:dyDescent="0.2"/>
    <row r="3102" x14ac:dyDescent="0.2"/>
    <row r="3103" x14ac:dyDescent="0.2"/>
    <row r="3104" x14ac:dyDescent="0.2"/>
    <row r="3105" x14ac:dyDescent="0.2"/>
    <row r="3106" x14ac:dyDescent="0.2"/>
    <row r="3107" x14ac:dyDescent="0.2"/>
    <row r="3108" x14ac:dyDescent="0.2"/>
    <row r="3109" x14ac:dyDescent="0.2"/>
    <row r="3110" x14ac:dyDescent="0.2"/>
    <row r="3111" x14ac:dyDescent="0.2"/>
    <row r="3112" x14ac:dyDescent="0.2"/>
    <row r="3113" x14ac:dyDescent="0.2"/>
    <row r="3114" x14ac:dyDescent="0.2"/>
    <row r="3115" x14ac:dyDescent="0.2"/>
    <row r="3116" x14ac:dyDescent="0.2"/>
    <row r="3117" x14ac:dyDescent="0.2"/>
    <row r="3118" x14ac:dyDescent="0.2"/>
    <row r="3119" x14ac:dyDescent="0.2"/>
    <row r="3120" x14ac:dyDescent="0.2"/>
    <row r="3121" x14ac:dyDescent="0.2"/>
    <row r="3122" x14ac:dyDescent="0.2"/>
    <row r="3123" x14ac:dyDescent="0.2"/>
    <row r="3124" x14ac:dyDescent="0.2"/>
    <row r="3125" x14ac:dyDescent="0.2"/>
    <row r="3126" x14ac:dyDescent="0.2"/>
    <row r="3127" x14ac:dyDescent="0.2"/>
    <row r="3128" x14ac:dyDescent="0.2"/>
    <row r="3129" x14ac:dyDescent="0.2"/>
    <row r="3130" x14ac:dyDescent="0.2"/>
    <row r="3131" x14ac:dyDescent="0.2"/>
    <row r="3132" x14ac:dyDescent="0.2"/>
    <row r="3133" x14ac:dyDescent="0.2"/>
    <row r="3134" x14ac:dyDescent="0.2"/>
    <row r="3135" x14ac:dyDescent="0.2"/>
    <row r="3136" x14ac:dyDescent="0.2"/>
    <row r="3137" x14ac:dyDescent="0.2"/>
    <row r="3138" x14ac:dyDescent="0.2"/>
    <row r="3139" x14ac:dyDescent="0.2"/>
    <row r="3140" x14ac:dyDescent="0.2"/>
    <row r="3141" x14ac:dyDescent="0.2"/>
    <row r="3142" x14ac:dyDescent="0.2"/>
    <row r="3143" x14ac:dyDescent="0.2"/>
    <row r="3144" x14ac:dyDescent="0.2"/>
    <row r="3145" x14ac:dyDescent="0.2"/>
    <row r="3146" x14ac:dyDescent="0.2"/>
    <row r="3147" x14ac:dyDescent="0.2"/>
    <row r="3148" x14ac:dyDescent="0.2"/>
    <row r="3149" x14ac:dyDescent="0.2"/>
    <row r="3150" x14ac:dyDescent="0.2"/>
    <row r="3151" x14ac:dyDescent="0.2"/>
    <row r="3152" x14ac:dyDescent="0.2"/>
    <row r="3153" x14ac:dyDescent="0.2"/>
    <row r="3154" x14ac:dyDescent="0.2"/>
    <row r="3155" x14ac:dyDescent="0.2"/>
    <row r="3156" x14ac:dyDescent="0.2"/>
    <row r="3157" x14ac:dyDescent="0.2"/>
    <row r="3158" x14ac:dyDescent="0.2"/>
    <row r="3159" x14ac:dyDescent="0.2"/>
    <row r="3160" x14ac:dyDescent="0.2"/>
    <row r="3161" x14ac:dyDescent="0.2"/>
    <row r="3162" x14ac:dyDescent="0.2"/>
    <row r="3163" x14ac:dyDescent="0.2"/>
    <row r="3164" x14ac:dyDescent="0.2"/>
    <row r="3165" x14ac:dyDescent="0.2"/>
    <row r="3166" x14ac:dyDescent="0.2"/>
    <row r="3167" x14ac:dyDescent="0.2"/>
    <row r="3168" x14ac:dyDescent="0.2"/>
    <row r="3169" x14ac:dyDescent="0.2"/>
    <row r="3170" x14ac:dyDescent="0.2"/>
    <row r="3171" x14ac:dyDescent="0.2"/>
    <row r="3172" x14ac:dyDescent="0.2"/>
    <row r="3173" x14ac:dyDescent="0.2"/>
    <row r="3174" x14ac:dyDescent="0.2"/>
    <row r="3175" x14ac:dyDescent="0.2"/>
    <row r="3176" x14ac:dyDescent="0.2"/>
    <row r="3177" x14ac:dyDescent="0.2"/>
    <row r="3178" x14ac:dyDescent="0.2"/>
    <row r="3179" x14ac:dyDescent="0.2"/>
    <row r="3180" x14ac:dyDescent="0.2"/>
    <row r="3181" x14ac:dyDescent="0.2"/>
    <row r="3182" x14ac:dyDescent="0.2"/>
    <row r="3183" x14ac:dyDescent="0.2"/>
    <row r="3184" x14ac:dyDescent="0.2"/>
    <row r="3185" x14ac:dyDescent="0.2"/>
    <row r="3186" x14ac:dyDescent="0.2"/>
    <row r="3187" x14ac:dyDescent="0.2"/>
    <row r="3188" x14ac:dyDescent="0.2"/>
    <row r="3189" x14ac:dyDescent="0.2"/>
    <row r="3190" x14ac:dyDescent="0.2"/>
    <row r="3191" x14ac:dyDescent="0.2"/>
    <row r="3192" x14ac:dyDescent="0.2"/>
    <row r="3193" x14ac:dyDescent="0.2"/>
    <row r="3194" x14ac:dyDescent="0.2"/>
    <row r="3195" x14ac:dyDescent="0.2"/>
    <row r="3196" x14ac:dyDescent="0.2"/>
    <row r="3197" x14ac:dyDescent="0.2"/>
    <row r="3198" x14ac:dyDescent="0.2"/>
    <row r="3199" x14ac:dyDescent="0.2"/>
    <row r="3200" x14ac:dyDescent="0.2"/>
    <row r="3201" x14ac:dyDescent="0.2"/>
    <row r="3202" x14ac:dyDescent="0.2"/>
    <row r="3203" x14ac:dyDescent="0.2"/>
    <row r="3204" x14ac:dyDescent="0.2"/>
    <row r="3205" x14ac:dyDescent="0.2"/>
    <row r="3206" x14ac:dyDescent="0.2"/>
    <row r="3207" x14ac:dyDescent="0.2"/>
    <row r="3208" x14ac:dyDescent="0.2"/>
    <row r="3209" x14ac:dyDescent="0.2"/>
    <row r="3210" x14ac:dyDescent="0.2"/>
    <row r="3211" x14ac:dyDescent="0.2"/>
    <row r="3212" x14ac:dyDescent="0.2"/>
    <row r="3213" x14ac:dyDescent="0.2"/>
    <row r="3214" x14ac:dyDescent="0.2"/>
    <row r="3215" x14ac:dyDescent="0.2"/>
    <row r="3216" x14ac:dyDescent="0.2"/>
    <row r="3217" x14ac:dyDescent="0.2"/>
    <row r="3218" x14ac:dyDescent="0.2"/>
    <row r="3219" x14ac:dyDescent="0.2"/>
    <row r="3220" x14ac:dyDescent="0.2"/>
    <row r="3221" x14ac:dyDescent="0.2"/>
    <row r="3222" x14ac:dyDescent="0.2"/>
    <row r="3223" x14ac:dyDescent="0.2"/>
    <row r="3224" x14ac:dyDescent="0.2"/>
    <row r="3225" x14ac:dyDescent="0.2"/>
    <row r="3226" x14ac:dyDescent="0.2"/>
    <row r="3227" x14ac:dyDescent="0.2"/>
    <row r="3228" x14ac:dyDescent="0.2"/>
    <row r="3229" x14ac:dyDescent="0.2"/>
    <row r="3230" x14ac:dyDescent="0.2"/>
    <row r="3231" x14ac:dyDescent="0.2"/>
    <row r="3232" x14ac:dyDescent="0.2"/>
    <row r="3233" x14ac:dyDescent="0.2"/>
    <row r="3234" x14ac:dyDescent="0.2"/>
    <row r="3235" x14ac:dyDescent="0.2"/>
    <row r="3236" x14ac:dyDescent="0.2"/>
    <row r="3237" x14ac:dyDescent="0.2"/>
    <row r="3238" x14ac:dyDescent="0.2"/>
    <row r="3239" x14ac:dyDescent="0.2"/>
    <row r="3240" x14ac:dyDescent="0.2"/>
    <row r="3241" x14ac:dyDescent="0.2"/>
    <row r="3242" x14ac:dyDescent="0.2"/>
    <row r="3243" x14ac:dyDescent="0.2"/>
    <row r="3244" x14ac:dyDescent="0.2"/>
    <row r="3245" x14ac:dyDescent="0.2"/>
    <row r="3246" x14ac:dyDescent="0.2"/>
    <row r="3247" x14ac:dyDescent="0.2"/>
    <row r="3248" x14ac:dyDescent="0.2"/>
    <row r="3249" x14ac:dyDescent="0.2"/>
    <row r="3250" x14ac:dyDescent="0.2"/>
    <row r="3251" x14ac:dyDescent="0.2"/>
    <row r="3252" x14ac:dyDescent="0.2"/>
    <row r="3253" x14ac:dyDescent="0.2"/>
    <row r="3254" x14ac:dyDescent="0.2"/>
    <row r="3255" x14ac:dyDescent="0.2"/>
    <row r="3256" x14ac:dyDescent="0.2"/>
    <row r="3257" x14ac:dyDescent="0.2"/>
    <row r="3258" x14ac:dyDescent="0.2"/>
    <row r="3259" x14ac:dyDescent="0.2"/>
    <row r="3260" x14ac:dyDescent="0.2"/>
    <row r="3261" x14ac:dyDescent="0.2"/>
    <row r="3262" x14ac:dyDescent="0.2"/>
    <row r="3263" x14ac:dyDescent="0.2"/>
    <row r="3264" x14ac:dyDescent="0.2"/>
    <row r="3265" x14ac:dyDescent="0.2"/>
    <row r="3266" x14ac:dyDescent="0.2"/>
    <row r="3267" x14ac:dyDescent="0.2"/>
    <row r="3268" x14ac:dyDescent="0.2"/>
    <row r="3269" x14ac:dyDescent="0.2"/>
    <row r="3270" x14ac:dyDescent="0.2"/>
    <row r="3271" x14ac:dyDescent="0.2"/>
    <row r="3272" x14ac:dyDescent="0.2"/>
    <row r="3273" x14ac:dyDescent="0.2"/>
    <row r="3274" x14ac:dyDescent="0.2"/>
    <row r="3275" x14ac:dyDescent="0.2"/>
    <row r="3276" x14ac:dyDescent="0.2"/>
    <row r="3277" x14ac:dyDescent="0.2"/>
    <row r="3278" x14ac:dyDescent="0.2"/>
    <row r="3279" x14ac:dyDescent="0.2"/>
    <row r="3280" x14ac:dyDescent="0.2"/>
    <row r="3281" x14ac:dyDescent="0.2"/>
    <row r="3282" x14ac:dyDescent="0.2"/>
    <row r="3283" x14ac:dyDescent="0.2"/>
    <row r="3284" x14ac:dyDescent="0.2"/>
    <row r="3285" x14ac:dyDescent="0.2"/>
    <row r="3286" x14ac:dyDescent="0.2"/>
    <row r="3287" x14ac:dyDescent="0.2"/>
    <row r="3288" x14ac:dyDescent="0.2"/>
    <row r="3289" x14ac:dyDescent="0.2"/>
    <row r="3290" x14ac:dyDescent="0.2"/>
    <row r="3291" x14ac:dyDescent="0.2"/>
    <row r="3292" x14ac:dyDescent="0.2"/>
    <row r="3293" x14ac:dyDescent="0.2"/>
    <row r="3294" x14ac:dyDescent="0.2"/>
    <row r="3295" x14ac:dyDescent="0.2"/>
    <row r="3296" x14ac:dyDescent="0.2"/>
    <row r="3297" x14ac:dyDescent="0.2"/>
    <row r="3298" x14ac:dyDescent="0.2"/>
    <row r="3299" x14ac:dyDescent="0.2"/>
    <row r="3300" x14ac:dyDescent="0.2"/>
    <row r="3301" x14ac:dyDescent="0.2"/>
    <row r="3302" x14ac:dyDescent="0.2"/>
    <row r="3303" x14ac:dyDescent="0.2"/>
    <row r="3304" x14ac:dyDescent="0.2"/>
    <row r="3305" x14ac:dyDescent="0.2"/>
    <row r="3306" x14ac:dyDescent="0.2"/>
    <row r="3307" x14ac:dyDescent="0.2"/>
    <row r="3308" x14ac:dyDescent="0.2"/>
    <row r="3309" x14ac:dyDescent="0.2"/>
    <row r="3310" x14ac:dyDescent="0.2"/>
    <row r="3311" x14ac:dyDescent="0.2"/>
    <row r="3312" x14ac:dyDescent="0.2"/>
    <row r="3313" x14ac:dyDescent="0.2"/>
    <row r="3314" x14ac:dyDescent="0.2"/>
    <row r="3315" x14ac:dyDescent="0.2"/>
    <row r="3316" x14ac:dyDescent="0.2"/>
    <row r="3317" x14ac:dyDescent="0.2"/>
    <row r="3318" x14ac:dyDescent="0.2"/>
    <row r="3319" x14ac:dyDescent="0.2"/>
    <row r="3320" x14ac:dyDescent="0.2"/>
    <row r="3321" x14ac:dyDescent="0.2"/>
    <row r="3322" x14ac:dyDescent="0.2"/>
    <row r="3323" x14ac:dyDescent="0.2"/>
    <row r="3324" x14ac:dyDescent="0.2"/>
    <row r="3325" x14ac:dyDescent="0.2"/>
    <row r="3326" x14ac:dyDescent="0.2"/>
    <row r="3327" x14ac:dyDescent="0.2"/>
    <row r="3328" x14ac:dyDescent="0.2"/>
    <row r="3329" x14ac:dyDescent="0.2"/>
    <row r="3330" x14ac:dyDescent="0.2"/>
    <row r="3331" x14ac:dyDescent="0.2"/>
    <row r="3332" x14ac:dyDescent="0.2"/>
    <row r="3333" x14ac:dyDescent="0.2"/>
    <row r="3334" x14ac:dyDescent="0.2"/>
    <row r="3335" x14ac:dyDescent="0.2"/>
    <row r="3336" x14ac:dyDescent="0.2"/>
    <row r="3337" x14ac:dyDescent="0.2"/>
    <row r="3338" x14ac:dyDescent="0.2"/>
    <row r="3339" x14ac:dyDescent="0.2"/>
    <row r="3340" x14ac:dyDescent="0.2"/>
    <row r="3341" x14ac:dyDescent="0.2"/>
    <row r="3342" x14ac:dyDescent="0.2"/>
    <row r="3343" x14ac:dyDescent="0.2"/>
    <row r="3344" x14ac:dyDescent="0.2"/>
    <row r="3345" x14ac:dyDescent="0.2"/>
    <row r="3346" x14ac:dyDescent="0.2"/>
    <row r="3347" x14ac:dyDescent="0.2"/>
    <row r="3348" x14ac:dyDescent="0.2"/>
    <row r="3349" x14ac:dyDescent="0.2"/>
    <row r="3350" x14ac:dyDescent="0.2"/>
    <row r="3351" x14ac:dyDescent="0.2"/>
    <row r="3352" x14ac:dyDescent="0.2"/>
    <row r="3353" x14ac:dyDescent="0.2"/>
    <row r="3354" x14ac:dyDescent="0.2"/>
    <row r="3355" x14ac:dyDescent="0.2"/>
    <row r="3356" x14ac:dyDescent="0.2"/>
    <row r="3357" x14ac:dyDescent="0.2"/>
    <row r="3358" x14ac:dyDescent="0.2"/>
    <row r="3359" x14ac:dyDescent="0.2"/>
    <row r="3360" x14ac:dyDescent="0.2"/>
    <row r="3361" x14ac:dyDescent="0.2"/>
    <row r="3362" x14ac:dyDescent="0.2"/>
    <row r="3363" x14ac:dyDescent="0.2"/>
    <row r="3364" x14ac:dyDescent="0.2"/>
    <row r="3365" x14ac:dyDescent="0.2"/>
    <row r="3366" x14ac:dyDescent="0.2"/>
    <row r="3367" x14ac:dyDescent="0.2"/>
    <row r="3368" x14ac:dyDescent="0.2"/>
    <row r="3369" x14ac:dyDescent="0.2"/>
    <row r="3370" x14ac:dyDescent="0.2"/>
    <row r="3371" x14ac:dyDescent="0.2"/>
    <row r="3372" x14ac:dyDescent="0.2"/>
    <row r="3373" x14ac:dyDescent="0.2"/>
    <row r="3374" x14ac:dyDescent="0.2"/>
    <row r="3375" x14ac:dyDescent="0.2"/>
    <row r="3376" x14ac:dyDescent="0.2"/>
    <row r="3377" x14ac:dyDescent="0.2"/>
    <row r="3378" x14ac:dyDescent="0.2"/>
    <row r="3379" x14ac:dyDescent="0.2"/>
    <row r="3380" x14ac:dyDescent="0.2"/>
    <row r="3381" x14ac:dyDescent="0.2"/>
    <row r="3382" x14ac:dyDescent="0.2"/>
    <row r="3383" x14ac:dyDescent="0.2"/>
    <row r="3384" x14ac:dyDescent="0.2"/>
    <row r="3385" x14ac:dyDescent="0.2"/>
    <row r="3386" x14ac:dyDescent="0.2"/>
    <row r="3387" x14ac:dyDescent="0.2"/>
    <row r="3388" x14ac:dyDescent="0.2"/>
    <row r="3389" x14ac:dyDescent="0.2"/>
    <row r="3390" x14ac:dyDescent="0.2"/>
    <row r="3391" x14ac:dyDescent="0.2"/>
    <row r="3392" x14ac:dyDescent="0.2"/>
    <row r="3393" x14ac:dyDescent="0.2"/>
    <row r="3394" x14ac:dyDescent="0.2"/>
    <row r="3395" x14ac:dyDescent="0.2"/>
    <row r="3396" x14ac:dyDescent="0.2"/>
    <row r="3397" x14ac:dyDescent="0.2"/>
    <row r="3398" x14ac:dyDescent="0.2"/>
    <row r="3399" x14ac:dyDescent="0.2"/>
    <row r="3400" x14ac:dyDescent="0.2"/>
    <row r="3401" x14ac:dyDescent="0.2"/>
    <row r="3402" x14ac:dyDescent="0.2"/>
    <row r="3403" x14ac:dyDescent="0.2"/>
    <row r="3404" x14ac:dyDescent="0.2"/>
    <row r="3405" x14ac:dyDescent="0.2"/>
    <row r="3406" x14ac:dyDescent="0.2"/>
    <row r="3407" x14ac:dyDescent="0.2"/>
    <row r="3408" x14ac:dyDescent="0.2"/>
    <row r="3409" x14ac:dyDescent="0.2"/>
    <row r="3410" x14ac:dyDescent="0.2"/>
    <row r="3411" x14ac:dyDescent="0.2"/>
    <row r="3412" x14ac:dyDescent="0.2"/>
    <row r="3413" x14ac:dyDescent="0.2"/>
    <row r="3414" x14ac:dyDescent="0.2"/>
    <row r="3415" x14ac:dyDescent="0.2"/>
    <row r="3416" x14ac:dyDescent="0.2"/>
    <row r="3417" x14ac:dyDescent="0.2"/>
    <row r="3418" x14ac:dyDescent="0.2"/>
    <row r="3419" x14ac:dyDescent="0.2"/>
    <row r="3420" x14ac:dyDescent="0.2"/>
    <row r="3421" x14ac:dyDescent="0.2"/>
    <row r="3422" x14ac:dyDescent="0.2"/>
    <row r="3423" x14ac:dyDescent="0.2"/>
    <row r="3424" x14ac:dyDescent="0.2"/>
    <row r="3425" x14ac:dyDescent="0.2"/>
    <row r="3426" x14ac:dyDescent="0.2"/>
    <row r="3427" x14ac:dyDescent="0.2"/>
    <row r="3428" x14ac:dyDescent="0.2"/>
    <row r="3429" x14ac:dyDescent="0.2"/>
    <row r="3430" x14ac:dyDescent="0.2"/>
    <row r="3431" x14ac:dyDescent="0.2"/>
    <row r="3432" x14ac:dyDescent="0.2"/>
    <row r="3433" x14ac:dyDescent="0.2"/>
    <row r="3434" x14ac:dyDescent="0.2"/>
    <row r="3435" x14ac:dyDescent="0.2"/>
    <row r="3436" x14ac:dyDescent="0.2"/>
    <row r="3437" x14ac:dyDescent="0.2"/>
    <row r="3438" x14ac:dyDescent="0.2"/>
    <row r="3439" x14ac:dyDescent="0.2"/>
    <row r="3440" x14ac:dyDescent="0.2"/>
    <row r="3441" x14ac:dyDescent="0.2"/>
    <row r="3442" x14ac:dyDescent="0.2"/>
    <row r="3443" x14ac:dyDescent="0.2"/>
    <row r="3444" x14ac:dyDescent="0.2"/>
    <row r="3445" x14ac:dyDescent="0.2"/>
    <row r="3446" x14ac:dyDescent="0.2"/>
    <row r="3447" x14ac:dyDescent="0.2"/>
    <row r="3448" x14ac:dyDescent="0.2"/>
    <row r="3449" x14ac:dyDescent="0.2"/>
    <row r="3450" x14ac:dyDescent="0.2"/>
    <row r="3451" x14ac:dyDescent="0.2"/>
    <row r="3452" x14ac:dyDescent="0.2"/>
    <row r="3453" x14ac:dyDescent="0.2"/>
    <row r="3454" x14ac:dyDescent="0.2"/>
    <row r="3455" x14ac:dyDescent="0.2"/>
    <row r="3456" x14ac:dyDescent="0.2"/>
    <row r="3457" x14ac:dyDescent="0.2"/>
    <row r="3458" x14ac:dyDescent="0.2"/>
    <row r="3459" x14ac:dyDescent="0.2"/>
    <row r="3460" x14ac:dyDescent="0.2"/>
    <row r="3461" x14ac:dyDescent="0.2"/>
    <row r="3462" x14ac:dyDescent="0.2"/>
    <row r="3463" x14ac:dyDescent="0.2"/>
    <row r="3464" x14ac:dyDescent="0.2"/>
    <row r="3465" x14ac:dyDescent="0.2"/>
    <row r="3466" x14ac:dyDescent="0.2"/>
    <row r="3467" x14ac:dyDescent="0.2"/>
    <row r="3468" x14ac:dyDescent="0.2"/>
    <row r="3469" x14ac:dyDescent="0.2"/>
    <row r="3470" x14ac:dyDescent="0.2"/>
    <row r="3471" x14ac:dyDescent="0.2"/>
    <row r="3472" x14ac:dyDescent="0.2"/>
    <row r="3473" x14ac:dyDescent="0.2"/>
    <row r="3474" x14ac:dyDescent="0.2"/>
    <row r="3475" x14ac:dyDescent="0.2"/>
    <row r="3476" x14ac:dyDescent="0.2"/>
    <row r="3477" x14ac:dyDescent="0.2"/>
    <row r="3478" x14ac:dyDescent="0.2"/>
    <row r="3479" x14ac:dyDescent="0.2"/>
    <row r="3480" x14ac:dyDescent="0.2"/>
    <row r="3481" x14ac:dyDescent="0.2"/>
    <row r="3482" x14ac:dyDescent="0.2"/>
    <row r="3483" x14ac:dyDescent="0.2"/>
    <row r="3484" x14ac:dyDescent="0.2"/>
    <row r="3485" x14ac:dyDescent="0.2"/>
    <row r="3486" x14ac:dyDescent="0.2"/>
    <row r="3487" x14ac:dyDescent="0.2"/>
    <row r="3488" x14ac:dyDescent="0.2"/>
    <row r="3489" x14ac:dyDescent="0.2"/>
    <row r="3490" x14ac:dyDescent="0.2"/>
    <row r="3491" x14ac:dyDescent="0.2"/>
    <row r="3492" x14ac:dyDescent="0.2"/>
    <row r="3493" x14ac:dyDescent="0.2"/>
    <row r="3494" x14ac:dyDescent="0.2"/>
    <row r="3495" x14ac:dyDescent="0.2"/>
    <row r="3496" x14ac:dyDescent="0.2"/>
    <row r="3497" x14ac:dyDescent="0.2"/>
    <row r="3498" x14ac:dyDescent="0.2"/>
    <row r="3499" x14ac:dyDescent="0.2"/>
    <row r="3500" x14ac:dyDescent="0.2"/>
    <row r="3501" x14ac:dyDescent="0.2"/>
    <row r="3502" x14ac:dyDescent="0.2"/>
    <row r="3503" x14ac:dyDescent="0.2"/>
    <row r="3504" x14ac:dyDescent="0.2"/>
    <row r="3505" x14ac:dyDescent="0.2"/>
    <row r="3506" x14ac:dyDescent="0.2"/>
    <row r="3507" x14ac:dyDescent="0.2"/>
    <row r="3508" x14ac:dyDescent="0.2"/>
    <row r="3509" x14ac:dyDescent="0.2"/>
    <row r="3510" x14ac:dyDescent="0.2"/>
    <row r="3511" x14ac:dyDescent="0.2"/>
    <row r="3512" x14ac:dyDescent="0.2"/>
    <row r="3513" x14ac:dyDescent="0.2"/>
    <row r="3514" x14ac:dyDescent="0.2"/>
    <row r="3515" x14ac:dyDescent="0.2"/>
    <row r="3516" x14ac:dyDescent="0.2"/>
    <row r="3517" x14ac:dyDescent="0.2"/>
    <row r="3518" x14ac:dyDescent="0.2"/>
    <row r="3519" x14ac:dyDescent="0.2"/>
    <row r="3520" x14ac:dyDescent="0.2"/>
    <row r="3521" x14ac:dyDescent="0.2"/>
    <row r="3522" x14ac:dyDescent="0.2"/>
    <row r="3523" x14ac:dyDescent="0.2"/>
    <row r="3524" x14ac:dyDescent="0.2"/>
    <row r="3525" x14ac:dyDescent="0.2"/>
    <row r="3526" x14ac:dyDescent="0.2"/>
    <row r="3527" x14ac:dyDescent="0.2"/>
    <row r="3528" x14ac:dyDescent="0.2"/>
    <row r="3529" x14ac:dyDescent="0.2"/>
    <row r="3530" x14ac:dyDescent="0.2"/>
    <row r="3531" x14ac:dyDescent="0.2"/>
    <row r="3532" x14ac:dyDescent="0.2"/>
    <row r="3533" x14ac:dyDescent="0.2"/>
    <row r="3534" x14ac:dyDescent="0.2"/>
    <row r="3535" x14ac:dyDescent="0.2"/>
    <row r="3536" x14ac:dyDescent="0.2"/>
    <row r="3537" x14ac:dyDescent="0.2"/>
    <row r="3538" x14ac:dyDescent="0.2"/>
    <row r="3539" x14ac:dyDescent="0.2"/>
    <row r="3540" x14ac:dyDescent="0.2"/>
    <row r="3541" x14ac:dyDescent="0.2"/>
    <row r="3542" x14ac:dyDescent="0.2"/>
    <row r="3543" x14ac:dyDescent="0.2"/>
    <row r="3544" x14ac:dyDescent="0.2"/>
    <row r="3545" x14ac:dyDescent="0.2"/>
    <row r="3546" x14ac:dyDescent="0.2"/>
    <row r="3547" x14ac:dyDescent="0.2"/>
    <row r="3548" x14ac:dyDescent="0.2"/>
    <row r="3549" x14ac:dyDescent="0.2"/>
    <row r="3550" x14ac:dyDescent="0.2"/>
    <row r="3551" x14ac:dyDescent="0.2"/>
    <row r="3552" x14ac:dyDescent="0.2"/>
    <row r="3553" x14ac:dyDescent="0.2"/>
    <row r="3554" x14ac:dyDescent="0.2"/>
    <row r="3555" x14ac:dyDescent="0.2"/>
    <row r="3556" x14ac:dyDescent="0.2"/>
    <row r="3557" x14ac:dyDescent="0.2"/>
    <row r="3558" x14ac:dyDescent="0.2"/>
    <row r="3559" x14ac:dyDescent="0.2"/>
    <row r="3560" x14ac:dyDescent="0.2"/>
    <row r="3561" x14ac:dyDescent="0.2"/>
    <row r="3562" x14ac:dyDescent="0.2"/>
    <row r="3563" x14ac:dyDescent="0.2"/>
    <row r="3564" x14ac:dyDescent="0.2"/>
    <row r="3565" x14ac:dyDescent="0.2"/>
    <row r="3566" x14ac:dyDescent="0.2"/>
    <row r="3567" x14ac:dyDescent="0.2"/>
    <row r="3568" x14ac:dyDescent="0.2"/>
    <row r="3569" x14ac:dyDescent="0.2"/>
    <row r="3570" x14ac:dyDescent="0.2"/>
    <row r="3571" x14ac:dyDescent="0.2"/>
    <row r="3572" x14ac:dyDescent="0.2"/>
    <row r="3573" x14ac:dyDescent="0.2"/>
    <row r="3574" x14ac:dyDescent="0.2"/>
    <row r="3575" x14ac:dyDescent="0.2"/>
    <row r="3576" x14ac:dyDescent="0.2"/>
    <row r="3577" x14ac:dyDescent="0.2"/>
    <row r="3578" x14ac:dyDescent="0.2"/>
    <row r="3579" x14ac:dyDescent="0.2"/>
    <row r="3580" x14ac:dyDescent="0.2"/>
    <row r="3581" x14ac:dyDescent="0.2"/>
    <row r="3582" x14ac:dyDescent="0.2"/>
    <row r="3583" x14ac:dyDescent="0.2"/>
    <row r="3584" x14ac:dyDescent="0.2"/>
    <row r="3585" x14ac:dyDescent="0.2"/>
    <row r="3586" x14ac:dyDescent="0.2"/>
    <row r="3587" x14ac:dyDescent="0.2"/>
    <row r="3588" x14ac:dyDescent="0.2"/>
    <row r="3589" x14ac:dyDescent="0.2"/>
    <row r="3590" x14ac:dyDescent="0.2"/>
    <row r="3591" x14ac:dyDescent="0.2"/>
    <row r="3592" x14ac:dyDescent="0.2"/>
    <row r="3593" x14ac:dyDescent="0.2"/>
    <row r="3594" x14ac:dyDescent="0.2"/>
    <row r="3595" x14ac:dyDescent="0.2"/>
    <row r="3596" x14ac:dyDescent="0.2"/>
    <row r="3597" x14ac:dyDescent="0.2"/>
    <row r="3598" x14ac:dyDescent="0.2"/>
    <row r="3599" x14ac:dyDescent="0.2"/>
    <row r="3600" x14ac:dyDescent="0.2"/>
    <row r="3601" x14ac:dyDescent="0.2"/>
    <row r="3602" x14ac:dyDescent="0.2"/>
    <row r="3603" x14ac:dyDescent="0.2"/>
    <row r="3604" x14ac:dyDescent="0.2"/>
    <row r="3605" x14ac:dyDescent="0.2"/>
    <row r="3606" x14ac:dyDescent="0.2"/>
    <row r="3607" x14ac:dyDescent="0.2"/>
    <row r="3608" x14ac:dyDescent="0.2"/>
    <row r="3609" x14ac:dyDescent="0.2"/>
    <row r="3610" x14ac:dyDescent="0.2"/>
    <row r="3611" x14ac:dyDescent="0.2"/>
    <row r="3612" x14ac:dyDescent="0.2"/>
    <row r="3613" x14ac:dyDescent="0.2"/>
    <row r="3614" x14ac:dyDescent="0.2"/>
    <row r="3615" x14ac:dyDescent="0.2"/>
    <row r="3616" x14ac:dyDescent="0.2"/>
    <row r="3617" x14ac:dyDescent="0.2"/>
    <row r="3618" x14ac:dyDescent="0.2"/>
    <row r="3619" x14ac:dyDescent="0.2"/>
    <row r="3620" x14ac:dyDescent="0.2"/>
    <row r="3621" x14ac:dyDescent="0.2"/>
    <row r="3622" x14ac:dyDescent="0.2"/>
    <row r="3623" x14ac:dyDescent="0.2"/>
    <row r="3624" x14ac:dyDescent="0.2"/>
    <row r="3625" x14ac:dyDescent="0.2"/>
    <row r="3626" x14ac:dyDescent="0.2"/>
    <row r="3627" x14ac:dyDescent="0.2"/>
    <row r="3628" x14ac:dyDescent="0.2"/>
    <row r="3629" x14ac:dyDescent="0.2"/>
    <row r="3630" x14ac:dyDescent="0.2"/>
    <row r="3631" x14ac:dyDescent="0.2"/>
    <row r="3632" x14ac:dyDescent="0.2"/>
    <row r="3633" x14ac:dyDescent="0.2"/>
    <row r="3634" x14ac:dyDescent="0.2"/>
    <row r="3635" x14ac:dyDescent="0.2"/>
    <row r="3636" x14ac:dyDescent="0.2"/>
    <row r="3637" x14ac:dyDescent="0.2"/>
    <row r="3638" x14ac:dyDescent="0.2"/>
    <row r="3639" x14ac:dyDescent="0.2"/>
    <row r="3640" x14ac:dyDescent="0.2"/>
    <row r="3641" x14ac:dyDescent="0.2"/>
    <row r="3642" x14ac:dyDescent="0.2"/>
    <row r="3643" x14ac:dyDescent="0.2"/>
    <row r="3644" x14ac:dyDescent="0.2"/>
    <row r="3645" x14ac:dyDescent="0.2"/>
    <row r="3646" x14ac:dyDescent="0.2"/>
    <row r="3647" x14ac:dyDescent="0.2"/>
    <row r="3648" x14ac:dyDescent="0.2"/>
    <row r="3649" x14ac:dyDescent="0.2"/>
    <row r="3650" x14ac:dyDescent="0.2"/>
    <row r="3651" x14ac:dyDescent="0.2"/>
    <row r="3652" x14ac:dyDescent="0.2"/>
    <row r="3653" x14ac:dyDescent="0.2"/>
    <row r="3654" x14ac:dyDescent="0.2"/>
    <row r="3655" x14ac:dyDescent="0.2"/>
    <row r="3656" x14ac:dyDescent="0.2"/>
    <row r="3657" x14ac:dyDescent="0.2"/>
    <row r="3658" x14ac:dyDescent="0.2"/>
    <row r="3659" x14ac:dyDescent="0.2"/>
    <row r="3660" x14ac:dyDescent="0.2"/>
    <row r="3661" x14ac:dyDescent="0.2"/>
    <row r="3662" x14ac:dyDescent="0.2"/>
    <row r="3663" x14ac:dyDescent="0.2"/>
    <row r="3664" x14ac:dyDescent="0.2"/>
    <row r="3665" x14ac:dyDescent="0.2"/>
    <row r="3666" x14ac:dyDescent="0.2"/>
    <row r="3667" x14ac:dyDescent="0.2"/>
    <row r="3668" x14ac:dyDescent="0.2"/>
    <row r="3669" x14ac:dyDescent="0.2"/>
    <row r="3670" x14ac:dyDescent="0.2"/>
    <row r="3671" x14ac:dyDescent="0.2"/>
    <row r="3672" x14ac:dyDescent="0.2"/>
    <row r="3673" x14ac:dyDescent="0.2"/>
    <row r="3674" x14ac:dyDescent="0.2"/>
    <row r="3675" x14ac:dyDescent="0.2"/>
    <row r="3676" x14ac:dyDescent="0.2"/>
    <row r="3677" x14ac:dyDescent="0.2"/>
    <row r="3678" x14ac:dyDescent="0.2"/>
    <row r="3679" x14ac:dyDescent="0.2"/>
    <row r="3680" x14ac:dyDescent="0.2"/>
    <row r="3681" x14ac:dyDescent="0.2"/>
    <row r="3682" x14ac:dyDescent="0.2"/>
    <row r="3683" x14ac:dyDescent="0.2"/>
    <row r="3684" x14ac:dyDescent="0.2"/>
    <row r="3685" x14ac:dyDescent="0.2"/>
    <row r="3686" x14ac:dyDescent="0.2"/>
    <row r="3687" x14ac:dyDescent="0.2"/>
    <row r="3688" x14ac:dyDescent="0.2"/>
    <row r="3689" x14ac:dyDescent="0.2"/>
    <row r="3690" x14ac:dyDescent="0.2"/>
    <row r="3691" x14ac:dyDescent="0.2"/>
    <row r="3692" x14ac:dyDescent="0.2"/>
    <row r="3693" x14ac:dyDescent="0.2"/>
    <row r="3694" x14ac:dyDescent="0.2"/>
    <row r="3695" x14ac:dyDescent="0.2"/>
    <row r="3696" x14ac:dyDescent="0.2"/>
    <row r="3697" x14ac:dyDescent="0.2"/>
    <row r="3698" x14ac:dyDescent="0.2"/>
    <row r="3699" x14ac:dyDescent="0.2"/>
    <row r="3700" x14ac:dyDescent="0.2"/>
    <row r="3701" x14ac:dyDescent="0.2"/>
    <row r="3702" x14ac:dyDescent="0.2"/>
    <row r="3703" x14ac:dyDescent="0.2"/>
    <row r="3704" x14ac:dyDescent="0.2"/>
    <row r="3705" x14ac:dyDescent="0.2"/>
    <row r="3706" x14ac:dyDescent="0.2"/>
    <row r="3707" x14ac:dyDescent="0.2"/>
    <row r="3708" x14ac:dyDescent="0.2"/>
    <row r="3709" x14ac:dyDescent="0.2"/>
    <row r="3710" x14ac:dyDescent="0.2"/>
    <row r="3711" x14ac:dyDescent="0.2"/>
    <row r="3712" x14ac:dyDescent="0.2"/>
    <row r="3713" x14ac:dyDescent="0.2"/>
    <row r="3714" x14ac:dyDescent="0.2"/>
    <row r="3715" x14ac:dyDescent="0.2"/>
    <row r="3716" x14ac:dyDescent="0.2"/>
    <row r="3717" x14ac:dyDescent="0.2"/>
    <row r="3718" x14ac:dyDescent="0.2"/>
    <row r="3719" x14ac:dyDescent="0.2"/>
    <row r="3720" x14ac:dyDescent="0.2"/>
    <row r="3721" x14ac:dyDescent="0.2"/>
    <row r="3722" x14ac:dyDescent="0.2"/>
    <row r="3723" x14ac:dyDescent="0.2"/>
    <row r="3724" x14ac:dyDescent="0.2"/>
    <row r="3725" x14ac:dyDescent="0.2"/>
    <row r="3726" x14ac:dyDescent="0.2"/>
    <row r="3727" x14ac:dyDescent="0.2"/>
    <row r="3728" x14ac:dyDescent="0.2"/>
    <row r="3729" x14ac:dyDescent="0.2"/>
    <row r="3730" x14ac:dyDescent="0.2"/>
    <row r="3731" x14ac:dyDescent="0.2"/>
    <row r="3732" x14ac:dyDescent="0.2"/>
    <row r="3733" x14ac:dyDescent="0.2"/>
    <row r="3734" x14ac:dyDescent="0.2"/>
    <row r="3735" x14ac:dyDescent="0.2"/>
    <row r="3736" x14ac:dyDescent="0.2"/>
    <row r="3737" x14ac:dyDescent="0.2"/>
    <row r="3738" x14ac:dyDescent="0.2"/>
    <row r="3739" x14ac:dyDescent="0.2"/>
    <row r="3740" x14ac:dyDescent="0.2"/>
    <row r="3741" x14ac:dyDescent="0.2"/>
    <row r="3742" x14ac:dyDescent="0.2"/>
    <row r="3743" x14ac:dyDescent="0.2"/>
    <row r="3744" x14ac:dyDescent="0.2"/>
    <row r="3745" x14ac:dyDescent="0.2"/>
    <row r="3746" x14ac:dyDescent="0.2"/>
    <row r="3747" x14ac:dyDescent="0.2"/>
    <row r="3748" x14ac:dyDescent="0.2"/>
    <row r="3749" x14ac:dyDescent="0.2"/>
    <row r="3750" x14ac:dyDescent="0.2"/>
    <row r="3751" x14ac:dyDescent="0.2"/>
    <row r="3752" x14ac:dyDescent="0.2"/>
    <row r="3753" x14ac:dyDescent="0.2"/>
    <row r="3754" x14ac:dyDescent="0.2"/>
    <row r="3755" x14ac:dyDescent="0.2"/>
    <row r="3756" x14ac:dyDescent="0.2"/>
    <row r="3757" x14ac:dyDescent="0.2"/>
    <row r="3758" x14ac:dyDescent="0.2"/>
    <row r="3759" x14ac:dyDescent="0.2"/>
    <row r="3760" x14ac:dyDescent="0.2"/>
    <row r="3761" x14ac:dyDescent="0.2"/>
    <row r="3762" x14ac:dyDescent="0.2"/>
    <row r="3763" x14ac:dyDescent="0.2"/>
    <row r="3764" x14ac:dyDescent="0.2"/>
    <row r="3765" x14ac:dyDescent="0.2"/>
    <row r="3766" x14ac:dyDescent="0.2"/>
    <row r="3767" x14ac:dyDescent="0.2"/>
    <row r="3768" x14ac:dyDescent="0.2"/>
    <row r="3769" x14ac:dyDescent="0.2"/>
    <row r="3770" x14ac:dyDescent="0.2"/>
    <row r="3771" x14ac:dyDescent="0.2"/>
    <row r="3772" x14ac:dyDescent="0.2"/>
    <row r="3773" x14ac:dyDescent="0.2"/>
    <row r="3774" x14ac:dyDescent="0.2"/>
    <row r="3775" x14ac:dyDescent="0.2"/>
    <row r="3776" x14ac:dyDescent="0.2"/>
    <row r="3777" x14ac:dyDescent="0.2"/>
    <row r="3778" x14ac:dyDescent="0.2"/>
    <row r="3779" x14ac:dyDescent="0.2"/>
    <row r="3780" x14ac:dyDescent="0.2"/>
    <row r="3781" x14ac:dyDescent="0.2"/>
    <row r="3782" x14ac:dyDescent="0.2"/>
    <row r="3783" x14ac:dyDescent="0.2"/>
    <row r="3784" x14ac:dyDescent="0.2"/>
    <row r="3785" x14ac:dyDescent="0.2"/>
    <row r="3786" x14ac:dyDescent="0.2"/>
    <row r="3787" x14ac:dyDescent="0.2"/>
    <row r="3788" x14ac:dyDescent="0.2"/>
    <row r="3789" x14ac:dyDescent="0.2"/>
    <row r="3790" x14ac:dyDescent="0.2"/>
    <row r="3791" x14ac:dyDescent="0.2"/>
    <row r="3792" x14ac:dyDescent="0.2"/>
    <row r="3793" x14ac:dyDescent="0.2"/>
    <row r="3794" x14ac:dyDescent="0.2"/>
    <row r="3795" x14ac:dyDescent="0.2"/>
    <row r="3796" x14ac:dyDescent="0.2"/>
    <row r="3797" x14ac:dyDescent="0.2"/>
    <row r="3798" x14ac:dyDescent="0.2"/>
    <row r="3799" x14ac:dyDescent="0.2"/>
    <row r="3800" x14ac:dyDescent="0.2"/>
    <row r="3801" x14ac:dyDescent="0.2"/>
    <row r="3802" x14ac:dyDescent="0.2"/>
    <row r="3803" x14ac:dyDescent="0.2"/>
    <row r="3804" x14ac:dyDescent="0.2"/>
    <row r="3805" x14ac:dyDescent="0.2"/>
    <row r="3806" x14ac:dyDescent="0.2"/>
    <row r="3807" x14ac:dyDescent="0.2"/>
    <row r="3808" x14ac:dyDescent="0.2"/>
    <row r="3809" x14ac:dyDescent="0.2"/>
    <row r="3810" x14ac:dyDescent="0.2"/>
    <row r="3811" x14ac:dyDescent="0.2"/>
    <row r="3812" x14ac:dyDescent="0.2"/>
    <row r="3813" x14ac:dyDescent="0.2"/>
    <row r="3814" x14ac:dyDescent="0.2"/>
    <row r="3815" x14ac:dyDescent="0.2"/>
    <row r="3816" x14ac:dyDescent="0.2"/>
    <row r="3817" x14ac:dyDescent="0.2"/>
    <row r="3818" x14ac:dyDescent="0.2"/>
    <row r="3819" x14ac:dyDescent="0.2"/>
    <row r="3820" x14ac:dyDescent="0.2"/>
    <row r="3821" x14ac:dyDescent="0.2"/>
    <row r="3822" x14ac:dyDescent="0.2"/>
    <row r="3823" x14ac:dyDescent="0.2"/>
    <row r="3824" x14ac:dyDescent="0.2"/>
    <row r="3825" x14ac:dyDescent="0.2"/>
    <row r="3826" x14ac:dyDescent="0.2"/>
    <row r="3827" x14ac:dyDescent="0.2"/>
    <row r="3828" x14ac:dyDescent="0.2"/>
    <row r="3829" x14ac:dyDescent="0.2"/>
    <row r="3830" x14ac:dyDescent="0.2"/>
    <row r="3831" x14ac:dyDescent="0.2"/>
    <row r="3832" x14ac:dyDescent="0.2"/>
    <row r="3833" x14ac:dyDescent="0.2"/>
    <row r="3834" x14ac:dyDescent="0.2"/>
    <row r="3835" x14ac:dyDescent="0.2"/>
    <row r="3836" x14ac:dyDescent="0.2"/>
    <row r="3837" x14ac:dyDescent="0.2"/>
    <row r="3838" x14ac:dyDescent="0.2"/>
    <row r="3839" x14ac:dyDescent="0.2"/>
    <row r="3840" x14ac:dyDescent="0.2"/>
    <row r="3841" x14ac:dyDescent="0.2"/>
    <row r="3842" x14ac:dyDescent="0.2"/>
    <row r="3843" x14ac:dyDescent="0.2"/>
    <row r="3844" x14ac:dyDescent="0.2"/>
    <row r="3845" x14ac:dyDescent="0.2"/>
    <row r="3846" x14ac:dyDescent="0.2"/>
    <row r="3847" x14ac:dyDescent="0.2"/>
    <row r="3848" x14ac:dyDescent="0.2"/>
    <row r="3849" x14ac:dyDescent="0.2"/>
    <row r="3850" x14ac:dyDescent="0.2"/>
    <row r="3851" x14ac:dyDescent="0.2"/>
    <row r="3852" x14ac:dyDescent="0.2"/>
    <row r="3853" x14ac:dyDescent="0.2"/>
    <row r="3854" x14ac:dyDescent="0.2"/>
    <row r="3855" x14ac:dyDescent="0.2"/>
    <row r="3856" x14ac:dyDescent="0.2"/>
    <row r="3857" x14ac:dyDescent="0.2"/>
    <row r="3858" x14ac:dyDescent="0.2"/>
    <row r="3859" x14ac:dyDescent="0.2"/>
    <row r="3860" x14ac:dyDescent="0.2"/>
    <row r="3861" x14ac:dyDescent="0.2"/>
    <row r="3862" x14ac:dyDescent="0.2"/>
    <row r="3863" x14ac:dyDescent="0.2"/>
    <row r="3864" x14ac:dyDescent="0.2"/>
    <row r="3865" x14ac:dyDescent="0.2"/>
    <row r="3866" x14ac:dyDescent="0.2"/>
    <row r="3867" x14ac:dyDescent="0.2"/>
    <row r="3868" x14ac:dyDescent="0.2"/>
    <row r="3869" x14ac:dyDescent="0.2"/>
    <row r="3870" x14ac:dyDescent="0.2"/>
    <row r="3871" x14ac:dyDescent="0.2"/>
    <row r="3872" x14ac:dyDescent="0.2"/>
    <row r="3873" x14ac:dyDescent="0.2"/>
    <row r="3874" x14ac:dyDescent="0.2"/>
    <row r="3875" x14ac:dyDescent="0.2"/>
    <row r="3876" x14ac:dyDescent="0.2"/>
    <row r="3877" x14ac:dyDescent="0.2"/>
    <row r="3878" x14ac:dyDescent="0.2"/>
    <row r="3879" x14ac:dyDescent="0.2"/>
    <row r="3880" x14ac:dyDescent="0.2"/>
    <row r="3881" x14ac:dyDescent="0.2"/>
    <row r="3882" x14ac:dyDescent="0.2"/>
    <row r="3883" x14ac:dyDescent="0.2"/>
    <row r="3884" x14ac:dyDescent="0.2"/>
    <row r="3885" x14ac:dyDescent="0.2"/>
    <row r="3886" x14ac:dyDescent="0.2"/>
    <row r="3887" x14ac:dyDescent="0.2"/>
    <row r="3888" x14ac:dyDescent="0.2"/>
    <row r="3889" x14ac:dyDescent="0.2"/>
    <row r="3890" x14ac:dyDescent="0.2"/>
    <row r="3891" x14ac:dyDescent="0.2"/>
    <row r="3892" x14ac:dyDescent="0.2"/>
    <row r="3893" x14ac:dyDescent="0.2"/>
    <row r="3894" x14ac:dyDescent="0.2"/>
    <row r="3895" x14ac:dyDescent="0.2"/>
    <row r="3896" x14ac:dyDescent="0.2"/>
    <row r="3897" x14ac:dyDescent="0.2"/>
    <row r="3898" x14ac:dyDescent="0.2"/>
    <row r="3899" x14ac:dyDescent="0.2"/>
    <row r="3900" x14ac:dyDescent="0.2"/>
    <row r="3901" x14ac:dyDescent="0.2"/>
    <row r="3902" x14ac:dyDescent="0.2"/>
    <row r="3903" x14ac:dyDescent="0.2"/>
    <row r="3904" x14ac:dyDescent="0.2"/>
    <row r="3905" x14ac:dyDescent="0.2"/>
    <row r="3906" x14ac:dyDescent="0.2"/>
    <row r="3907" x14ac:dyDescent="0.2"/>
    <row r="3908" x14ac:dyDescent="0.2"/>
    <row r="3909" x14ac:dyDescent="0.2"/>
    <row r="3910" x14ac:dyDescent="0.2"/>
    <row r="3911" x14ac:dyDescent="0.2"/>
    <row r="3912" x14ac:dyDescent="0.2"/>
    <row r="3913" x14ac:dyDescent="0.2"/>
    <row r="3914" x14ac:dyDescent="0.2"/>
    <row r="3915" x14ac:dyDescent="0.2"/>
    <row r="3916" x14ac:dyDescent="0.2"/>
    <row r="3917" x14ac:dyDescent="0.2"/>
    <row r="3918" x14ac:dyDescent="0.2"/>
    <row r="3919" x14ac:dyDescent="0.2"/>
    <row r="3920" x14ac:dyDescent="0.2"/>
    <row r="3921" x14ac:dyDescent="0.2"/>
    <row r="3922" x14ac:dyDescent="0.2"/>
    <row r="3923" x14ac:dyDescent="0.2"/>
    <row r="3924" x14ac:dyDescent="0.2"/>
    <row r="3925" x14ac:dyDescent="0.2"/>
    <row r="3926" x14ac:dyDescent="0.2"/>
    <row r="3927" x14ac:dyDescent="0.2"/>
    <row r="3928" x14ac:dyDescent="0.2"/>
    <row r="3929" x14ac:dyDescent="0.2"/>
    <row r="3930" x14ac:dyDescent="0.2"/>
    <row r="3931" x14ac:dyDescent="0.2"/>
    <row r="3932" x14ac:dyDescent="0.2"/>
    <row r="3933" x14ac:dyDescent="0.2"/>
    <row r="3934" x14ac:dyDescent="0.2"/>
    <row r="3935" x14ac:dyDescent="0.2"/>
    <row r="3936" x14ac:dyDescent="0.2"/>
    <row r="3937" x14ac:dyDescent="0.2"/>
    <row r="3938" x14ac:dyDescent="0.2"/>
    <row r="3939" x14ac:dyDescent="0.2"/>
    <row r="3940" x14ac:dyDescent="0.2"/>
    <row r="3941" x14ac:dyDescent="0.2"/>
    <row r="3942" x14ac:dyDescent="0.2"/>
    <row r="3943" x14ac:dyDescent="0.2"/>
    <row r="3944" x14ac:dyDescent="0.2"/>
    <row r="3945" x14ac:dyDescent="0.2"/>
    <row r="3946" x14ac:dyDescent="0.2"/>
    <row r="3947" x14ac:dyDescent="0.2"/>
    <row r="3948" x14ac:dyDescent="0.2"/>
    <row r="3949" x14ac:dyDescent="0.2"/>
    <row r="3950" x14ac:dyDescent="0.2"/>
    <row r="3951" x14ac:dyDescent="0.2"/>
    <row r="3952" x14ac:dyDescent="0.2"/>
    <row r="3953" x14ac:dyDescent="0.2"/>
    <row r="3954" x14ac:dyDescent="0.2"/>
    <row r="3955" x14ac:dyDescent="0.2"/>
    <row r="3956" x14ac:dyDescent="0.2"/>
    <row r="3957" x14ac:dyDescent="0.2"/>
    <row r="3958" x14ac:dyDescent="0.2"/>
    <row r="3959" x14ac:dyDescent="0.2"/>
    <row r="3960" x14ac:dyDescent="0.2"/>
    <row r="3961" x14ac:dyDescent="0.2"/>
    <row r="3962" x14ac:dyDescent="0.2"/>
    <row r="3963" x14ac:dyDescent="0.2"/>
    <row r="3964" x14ac:dyDescent="0.2"/>
    <row r="3965" x14ac:dyDescent="0.2"/>
    <row r="3966" x14ac:dyDescent="0.2"/>
    <row r="3967" x14ac:dyDescent="0.2"/>
    <row r="3968" x14ac:dyDescent="0.2"/>
    <row r="3969" x14ac:dyDescent="0.2"/>
    <row r="3970" x14ac:dyDescent="0.2"/>
    <row r="3971" x14ac:dyDescent="0.2"/>
    <row r="3972" x14ac:dyDescent="0.2"/>
    <row r="3973" x14ac:dyDescent="0.2"/>
    <row r="3974" x14ac:dyDescent="0.2"/>
    <row r="3975" x14ac:dyDescent="0.2"/>
    <row r="3976" x14ac:dyDescent="0.2"/>
    <row r="3977" x14ac:dyDescent="0.2"/>
    <row r="3978" x14ac:dyDescent="0.2"/>
    <row r="3979" x14ac:dyDescent="0.2"/>
    <row r="3980" x14ac:dyDescent="0.2"/>
    <row r="3981" x14ac:dyDescent="0.2"/>
    <row r="3982" x14ac:dyDescent="0.2"/>
    <row r="3983" x14ac:dyDescent="0.2"/>
    <row r="3984" x14ac:dyDescent="0.2"/>
    <row r="3985" x14ac:dyDescent="0.2"/>
    <row r="3986" x14ac:dyDescent="0.2"/>
    <row r="3987" x14ac:dyDescent="0.2"/>
    <row r="3988" x14ac:dyDescent="0.2"/>
    <row r="3989" x14ac:dyDescent="0.2"/>
    <row r="3990" x14ac:dyDescent="0.2"/>
    <row r="3991" x14ac:dyDescent="0.2"/>
    <row r="3992" x14ac:dyDescent="0.2"/>
    <row r="3993" x14ac:dyDescent="0.2"/>
    <row r="3994" x14ac:dyDescent="0.2"/>
    <row r="3995" x14ac:dyDescent="0.2"/>
    <row r="3996" x14ac:dyDescent="0.2"/>
    <row r="3997" x14ac:dyDescent="0.2"/>
    <row r="3998" x14ac:dyDescent="0.2"/>
    <row r="3999" x14ac:dyDescent="0.2"/>
    <row r="4000" x14ac:dyDescent="0.2"/>
    <row r="4001" x14ac:dyDescent="0.2"/>
    <row r="4002" x14ac:dyDescent="0.2"/>
    <row r="4003" x14ac:dyDescent="0.2"/>
    <row r="4004" x14ac:dyDescent="0.2"/>
    <row r="4005" x14ac:dyDescent="0.2"/>
    <row r="4006" x14ac:dyDescent="0.2"/>
    <row r="4007" x14ac:dyDescent="0.2"/>
    <row r="4008" x14ac:dyDescent="0.2"/>
    <row r="4009" x14ac:dyDescent="0.2"/>
    <row r="4010" x14ac:dyDescent="0.2"/>
    <row r="4011" x14ac:dyDescent="0.2"/>
    <row r="4012" x14ac:dyDescent="0.2"/>
    <row r="4013" x14ac:dyDescent="0.2"/>
    <row r="4014" x14ac:dyDescent="0.2"/>
    <row r="4015" x14ac:dyDescent="0.2"/>
    <row r="4016" x14ac:dyDescent="0.2"/>
    <row r="4017" x14ac:dyDescent="0.2"/>
    <row r="4018" x14ac:dyDescent="0.2"/>
    <row r="4019" x14ac:dyDescent="0.2"/>
    <row r="4020" x14ac:dyDescent="0.2"/>
    <row r="4021" x14ac:dyDescent="0.2"/>
    <row r="4022" x14ac:dyDescent="0.2"/>
    <row r="4023" x14ac:dyDescent="0.2"/>
    <row r="4024" x14ac:dyDescent="0.2"/>
    <row r="4025" x14ac:dyDescent="0.2"/>
    <row r="4026" x14ac:dyDescent="0.2"/>
    <row r="4027" x14ac:dyDescent="0.2"/>
    <row r="4028" x14ac:dyDescent="0.2"/>
    <row r="4029" x14ac:dyDescent="0.2"/>
    <row r="4030" x14ac:dyDescent="0.2"/>
    <row r="4031" x14ac:dyDescent="0.2"/>
    <row r="4032" x14ac:dyDescent="0.2"/>
    <row r="4033" x14ac:dyDescent="0.2"/>
    <row r="4034" x14ac:dyDescent="0.2"/>
    <row r="4035" x14ac:dyDescent="0.2"/>
    <row r="4036" x14ac:dyDescent="0.2"/>
    <row r="4037" x14ac:dyDescent="0.2"/>
    <row r="4038" x14ac:dyDescent="0.2"/>
    <row r="4039" x14ac:dyDescent="0.2"/>
    <row r="4040" x14ac:dyDescent="0.2"/>
    <row r="4041" x14ac:dyDescent="0.2"/>
    <row r="4042" x14ac:dyDescent="0.2"/>
    <row r="4043" x14ac:dyDescent="0.2"/>
    <row r="4044" x14ac:dyDescent="0.2"/>
    <row r="4045" x14ac:dyDescent="0.2"/>
    <row r="4046" x14ac:dyDescent="0.2"/>
    <row r="4047" x14ac:dyDescent="0.2"/>
    <row r="4048" x14ac:dyDescent="0.2"/>
    <row r="4049" x14ac:dyDescent="0.2"/>
    <row r="4050" x14ac:dyDescent="0.2"/>
    <row r="4051" x14ac:dyDescent="0.2"/>
    <row r="4052" x14ac:dyDescent="0.2"/>
    <row r="4053" x14ac:dyDescent="0.2"/>
    <row r="4054" x14ac:dyDescent="0.2"/>
    <row r="4055" x14ac:dyDescent="0.2"/>
    <row r="4056" x14ac:dyDescent="0.2"/>
    <row r="4057" x14ac:dyDescent="0.2"/>
    <row r="4058" x14ac:dyDescent="0.2"/>
    <row r="4059" x14ac:dyDescent="0.2"/>
    <row r="4060" x14ac:dyDescent="0.2"/>
    <row r="4061" x14ac:dyDescent="0.2"/>
    <row r="4062" x14ac:dyDescent="0.2"/>
    <row r="4063" x14ac:dyDescent="0.2"/>
    <row r="4064" x14ac:dyDescent="0.2"/>
    <row r="4065" x14ac:dyDescent="0.2"/>
    <row r="4066" x14ac:dyDescent="0.2"/>
    <row r="4067" x14ac:dyDescent="0.2"/>
    <row r="4068" x14ac:dyDescent="0.2"/>
    <row r="4069" x14ac:dyDescent="0.2"/>
    <row r="4070" x14ac:dyDescent="0.2"/>
    <row r="4071" x14ac:dyDescent="0.2"/>
    <row r="4072" x14ac:dyDescent="0.2"/>
    <row r="4073" x14ac:dyDescent="0.2"/>
    <row r="4074" x14ac:dyDescent="0.2"/>
    <row r="4075" x14ac:dyDescent="0.2"/>
    <row r="4076" x14ac:dyDescent="0.2"/>
    <row r="4077" x14ac:dyDescent="0.2"/>
    <row r="4078" x14ac:dyDescent="0.2"/>
    <row r="4079" x14ac:dyDescent="0.2"/>
    <row r="4080" x14ac:dyDescent="0.2"/>
    <row r="4081" x14ac:dyDescent="0.2"/>
    <row r="4082" x14ac:dyDescent="0.2"/>
    <row r="4083" x14ac:dyDescent="0.2"/>
    <row r="4084" x14ac:dyDescent="0.2"/>
    <row r="4085" x14ac:dyDescent="0.2"/>
    <row r="4086" x14ac:dyDescent="0.2"/>
    <row r="4087" x14ac:dyDescent="0.2"/>
    <row r="4088" x14ac:dyDescent="0.2"/>
    <row r="4089" x14ac:dyDescent="0.2"/>
    <row r="4090" x14ac:dyDescent="0.2"/>
    <row r="4091" x14ac:dyDescent="0.2"/>
    <row r="4092" x14ac:dyDescent="0.2"/>
    <row r="4093" x14ac:dyDescent="0.2"/>
    <row r="4094" x14ac:dyDescent="0.2"/>
    <row r="4095" x14ac:dyDescent="0.2"/>
    <row r="4096" x14ac:dyDescent="0.2"/>
    <row r="4097" x14ac:dyDescent="0.2"/>
    <row r="4098" x14ac:dyDescent="0.2"/>
    <row r="4099" x14ac:dyDescent="0.2"/>
    <row r="4100" x14ac:dyDescent="0.2"/>
    <row r="4101" x14ac:dyDescent="0.2"/>
    <row r="4102" x14ac:dyDescent="0.2"/>
    <row r="4103" x14ac:dyDescent="0.2"/>
    <row r="4104" x14ac:dyDescent="0.2"/>
    <row r="4105" x14ac:dyDescent="0.2"/>
    <row r="4106" x14ac:dyDescent="0.2"/>
    <row r="4107" x14ac:dyDescent="0.2"/>
    <row r="4108" x14ac:dyDescent="0.2"/>
    <row r="4109" x14ac:dyDescent="0.2"/>
    <row r="4110" x14ac:dyDescent="0.2"/>
    <row r="4111" x14ac:dyDescent="0.2"/>
    <row r="4112" x14ac:dyDescent="0.2"/>
    <row r="4113" x14ac:dyDescent="0.2"/>
    <row r="4114" x14ac:dyDescent="0.2"/>
    <row r="4115" x14ac:dyDescent="0.2"/>
    <row r="4116" x14ac:dyDescent="0.2"/>
    <row r="4117" x14ac:dyDescent="0.2"/>
    <row r="4118" x14ac:dyDescent="0.2"/>
    <row r="4119" x14ac:dyDescent="0.2"/>
    <row r="4120" x14ac:dyDescent="0.2"/>
    <row r="4121" x14ac:dyDescent="0.2"/>
    <row r="4122" x14ac:dyDescent="0.2"/>
    <row r="4123" x14ac:dyDescent="0.2"/>
    <row r="4124" x14ac:dyDescent="0.2"/>
    <row r="4125" x14ac:dyDescent="0.2"/>
    <row r="4126" x14ac:dyDescent="0.2"/>
    <row r="4127" x14ac:dyDescent="0.2"/>
    <row r="4128" x14ac:dyDescent="0.2"/>
    <row r="4129" x14ac:dyDescent="0.2"/>
    <row r="4130" x14ac:dyDescent="0.2"/>
    <row r="4131" x14ac:dyDescent="0.2"/>
    <row r="4132" x14ac:dyDescent="0.2"/>
    <row r="4133" x14ac:dyDescent="0.2"/>
    <row r="4134" x14ac:dyDescent="0.2"/>
    <row r="4135" x14ac:dyDescent="0.2"/>
    <row r="4136" x14ac:dyDescent="0.2"/>
    <row r="4137" x14ac:dyDescent="0.2"/>
    <row r="4138" x14ac:dyDescent="0.2"/>
    <row r="4139" x14ac:dyDescent="0.2"/>
    <row r="4140" x14ac:dyDescent="0.2"/>
    <row r="4141" x14ac:dyDescent="0.2"/>
    <row r="4142" x14ac:dyDescent="0.2"/>
    <row r="4143" x14ac:dyDescent="0.2"/>
    <row r="4144" x14ac:dyDescent="0.2"/>
    <row r="4145" x14ac:dyDescent="0.2"/>
    <row r="4146" x14ac:dyDescent="0.2"/>
    <row r="4147" x14ac:dyDescent="0.2"/>
    <row r="4148" x14ac:dyDescent="0.2"/>
    <row r="4149" x14ac:dyDescent="0.2"/>
    <row r="4150" x14ac:dyDescent="0.2"/>
    <row r="4151" x14ac:dyDescent="0.2"/>
    <row r="4152" x14ac:dyDescent="0.2"/>
    <row r="4153" x14ac:dyDescent="0.2"/>
    <row r="4154" x14ac:dyDescent="0.2"/>
    <row r="4155" x14ac:dyDescent="0.2"/>
    <row r="4156" x14ac:dyDescent="0.2"/>
    <row r="4157" x14ac:dyDescent="0.2"/>
    <row r="4158" x14ac:dyDescent="0.2"/>
    <row r="4159" x14ac:dyDescent="0.2"/>
    <row r="4160" x14ac:dyDescent="0.2"/>
    <row r="4161" x14ac:dyDescent="0.2"/>
    <row r="4162" x14ac:dyDescent="0.2"/>
    <row r="4163" x14ac:dyDescent="0.2"/>
    <row r="4164" x14ac:dyDescent="0.2"/>
    <row r="4165" x14ac:dyDescent="0.2"/>
    <row r="4166" x14ac:dyDescent="0.2"/>
    <row r="4167" x14ac:dyDescent="0.2"/>
    <row r="4168" x14ac:dyDescent="0.2"/>
    <row r="4169" x14ac:dyDescent="0.2"/>
    <row r="4170" x14ac:dyDescent="0.2"/>
    <row r="4171" x14ac:dyDescent="0.2"/>
    <row r="4172" x14ac:dyDescent="0.2"/>
    <row r="4173" x14ac:dyDescent="0.2"/>
    <row r="4174" x14ac:dyDescent="0.2"/>
    <row r="4175" x14ac:dyDescent="0.2"/>
    <row r="4176" x14ac:dyDescent="0.2"/>
    <row r="4177" x14ac:dyDescent="0.2"/>
    <row r="4178" x14ac:dyDescent="0.2"/>
  </sheetData>
  <autoFilter ref="B26:J34" xr:uid="{00000000-0009-0000-0000-000000000000}"/>
  <mergeCells count="1">
    <mergeCell ref="B2:J2"/>
  </mergeCells>
  <pageMargins left="6.9444444444444441E-3" right="6.9444444444444441E-3" top="0.56000000000000005" bottom="0.32" header="0.3" footer="0.17"/>
  <pageSetup paperSize="9" scale="50" fitToHeight="0" orientation="portrait" r:id="rId1"/>
  <headerFooter alignWithMargins="0">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DDBED-399D-4C8F-B4AA-08E8131809C2}">
  <sheetPr codeName="ws_AnnexureKT">
    <tabColor rgb="FF7030A0"/>
    <pageSetUpPr fitToPage="1"/>
  </sheetPr>
  <dimension ref="B1:K25"/>
  <sheetViews>
    <sheetView showGridLines="0" topLeftCell="A10" zoomScale="90" zoomScaleNormal="90" workbookViewId="0">
      <selection activeCell="J22" sqref="J22"/>
    </sheetView>
  </sheetViews>
  <sheetFormatPr defaultRowHeight="15" x14ac:dyDescent="0.2"/>
  <cols>
    <col min="1" max="1" width="3.42578125" style="126" customWidth="1"/>
    <col min="2" max="2" width="11.140625" style="170" customWidth="1"/>
    <col min="3" max="3" width="63.42578125" style="170" customWidth="1"/>
    <col min="4" max="4" width="8.28515625" style="170" hidden="1" customWidth="1"/>
    <col min="5" max="5" width="47.42578125" style="170" customWidth="1"/>
    <col min="6" max="6" width="11.28515625" style="126" customWidth="1"/>
    <col min="7" max="7" width="8.28515625" style="126" customWidth="1"/>
    <col min="8" max="8" width="12.7109375" style="126" customWidth="1"/>
    <col min="9" max="9" width="12.7109375" style="170" customWidth="1"/>
    <col min="10" max="10" width="20.7109375" style="172" customWidth="1"/>
    <col min="11" max="11" width="11.42578125" style="126" customWidth="1"/>
    <col min="12" max="16384" width="9.140625" style="126"/>
  </cols>
  <sheetData>
    <row r="1" spans="2:11" ht="26.25" customHeight="1" thickBot="1" x14ac:dyDescent="0.3">
      <c r="B1" s="366" t="s">
        <v>567</v>
      </c>
      <c r="C1" s="366"/>
      <c r="D1" s="366"/>
      <c r="E1" s="366"/>
      <c r="F1" s="366"/>
      <c r="G1" s="366"/>
      <c r="H1" s="366"/>
      <c r="I1" s="366"/>
      <c r="J1" s="125"/>
    </row>
    <row r="2" spans="2:11" ht="38.25" customHeight="1" x14ac:dyDescent="0.2">
      <c r="B2" s="243"/>
      <c r="C2" s="127" t="s">
        <v>568</v>
      </c>
      <c r="D2" s="128"/>
      <c r="E2" s="128"/>
      <c r="F2" s="128"/>
      <c r="G2" s="128"/>
      <c r="H2" s="129" t="s">
        <v>654</v>
      </c>
      <c r="I2" s="129" t="s">
        <v>569</v>
      </c>
      <c r="J2" s="130" t="s">
        <v>655</v>
      </c>
    </row>
    <row r="3" spans="2:11" ht="15.75" x14ac:dyDescent="0.25">
      <c r="B3" s="244"/>
      <c r="C3" s="131"/>
      <c r="D3" s="132"/>
      <c r="E3" s="133"/>
      <c r="F3" s="132"/>
      <c r="G3" s="132"/>
      <c r="H3" s="134"/>
      <c r="I3" s="135"/>
      <c r="J3" s="136"/>
    </row>
    <row r="4" spans="2:11" ht="15.75" x14ac:dyDescent="0.25">
      <c r="B4" s="245"/>
      <c r="C4" s="138" t="s">
        <v>571</v>
      </c>
      <c r="D4" s="132"/>
      <c r="E4" s="133"/>
      <c r="F4" s="132"/>
      <c r="G4" s="132"/>
      <c r="H4" s="134"/>
      <c r="I4" s="139"/>
      <c r="J4" s="140"/>
    </row>
    <row r="5" spans="2:11" ht="15.75" x14ac:dyDescent="0.25">
      <c r="B5" s="245"/>
      <c r="C5" s="138"/>
      <c r="D5" s="132"/>
      <c r="E5" s="133"/>
      <c r="F5" s="132"/>
      <c r="G5" s="132"/>
      <c r="H5" s="141"/>
      <c r="I5" s="139"/>
      <c r="J5" s="142"/>
    </row>
    <row r="6" spans="2:11" s="151" customFormat="1" ht="15.75" x14ac:dyDescent="0.25">
      <c r="B6" s="246"/>
      <c r="C6" s="144" t="s">
        <v>656</v>
      </c>
      <c r="D6" s="145" t="s">
        <v>657</v>
      </c>
      <c r="E6" s="133"/>
      <c r="F6" s="133"/>
      <c r="G6" s="146"/>
      <c r="H6" s="147" t="s">
        <v>658</v>
      </c>
      <c r="I6" s="148">
        <v>547.5</v>
      </c>
      <c r="J6" s="149">
        <v>18819.765000000003</v>
      </c>
      <c r="K6" s="150"/>
    </row>
    <row r="7" spans="2:11" ht="15.75" x14ac:dyDescent="0.25">
      <c r="B7" s="245"/>
      <c r="C7" s="152"/>
      <c r="D7" s="132"/>
      <c r="E7" s="133"/>
      <c r="F7" s="153"/>
      <c r="G7" s="153"/>
      <c r="H7" s="147"/>
      <c r="I7" s="147"/>
      <c r="J7" s="149"/>
    </row>
    <row r="8" spans="2:11" ht="15.75" x14ac:dyDescent="0.25">
      <c r="B8" s="245"/>
      <c r="C8" s="154" t="s">
        <v>659</v>
      </c>
      <c r="D8" s="155" t="s">
        <v>660</v>
      </c>
      <c r="E8" s="156"/>
      <c r="F8" s="157"/>
      <c r="G8" s="157"/>
      <c r="H8" s="158" t="s">
        <v>661</v>
      </c>
      <c r="I8" s="148">
        <v>890.2</v>
      </c>
      <c r="J8" s="149"/>
      <c r="K8" s="150"/>
    </row>
    <row r="9" spans="2:11" ht="15.75" x14ac:dyDescent="0.25">
      <c r="B9" s="245"/>
      <c r="C9" s="154"/>
      <c r="D9" s="155"/>
      <c r="E9" s="156"/>
      <c r="F9" s="155"/>
      <c r="G9" s="155"/>
      <c r="H9" s="158"/>
      <c r="I9" s="158"/>
      <c r="J9" s="149"/>
    </row>
    <row r="10" spans="2:11" ht="15.75" x14ac:dyDescent="0.25">
      <c r="B10" s="137"/>
      <c r="C10" s="154" t="s">
        <v>662</v>
      </c>
      <c r="D10" s="155" t="s">
        <v>663</v>
      </c>
      <c r="E10" s="156"/>
      <c r="F10" s="157"/>
      <c r="G10" s="157"/>
      <c r="H10" s="158" t="s">
        <v>664</v>
      </c>
      <c r="I10" s="148">
        <v>540</v>
      </c>
      <c r="J10" s="149"/>
    </row>
    <row r="11" spans="2:11" ht="15.75" x14ac:dyDescent="0.25">
      <c r="B11" s="137"/>
      <c r="C11" s="154"/>
      <c r="D11" s="155"/>
      <c r="E11" s="156"/>
      <c r="F11" s="155"/>
      <c r="G11" s="155"/>
      <c r="H11" s="158"/>
      <c r="I11" s="158"/>
      <c r="J11" s="149"/>
    </row>
    <row r="12" spans="2:11" ht="15.75" x14ac:dyDescent="0.25">
      <c r="B12" s="137"/>
      <c r="C12" s="154" t="s">
        <v>665</v>
      </c>
      <c r="D12" s="155" t="s">
        <v>666</v>
      </c>
      <c r="E12" s="156"/>
      <c r="F12" s="157"/>
      <c r="G12" s="157"/>
      <c r="H12" s="158" t="s">
        <v>667</v>
      </c>
      <c r="I12" s="148">
        <v>155</v>
      </c>
      <c r="J12" s="149"/>
    </row>
    <row r="13" spans="2:11" ht="15.75" x14ac:dyDescent="0.25">
      <c r="B13" s="137"/>
      <c r="C13" s="152"/>
      <c r="D13" s="132"/>
      <c r="E13" s="133"/>
      <c r="F13" s="153"/>
      <c r="G13" s="153"/>
      <c r="H13" s="147"/>
      <c r="I13" s="147"/>
      <c r="J13" s="149"/>
    </row>
    <row r="14" spans="2:11" s="151" customFormat="1" ht="15.75" x14ac:dyDescent="0.25">
      <c r="B14" s="143"/>
      <c r="C14" s="144" t="s">
        <v>668</v>
      </c>
      <c r="D14" s="145" t="s">
        <v>41</v>
      </c>
      <c r="E14" s="133"/>
      <c r="F14" s="133"/>
      <c r="G14" s="146"/>
      <c r="H14" s="148" t="s">
        <v>669</v>
      </c>
      <c r="I14" s="148">
        <v>175</v>
      </c>
      <c r="J14" s="149"/>
      <c r="K14" s="126"/>
    </row>
    <row r="15" spans="2:11" ht="15.75" x14ac:dyDescent="0.25">
      <c r="B15" s="137"/>
      <c r="C15" s="152"/>
      <c r="D15" s="132"/>
      <c r="E15" s="133"/>
      <c r="F15" s="153"/>
      <c r="G15" s="153"/>
      <c r="H15" s="147"/>
      <c r="I15" s="147"/>
      <c r="J15" s="149"/>
    </row>
    <row r="16" spans="2:11" s="151" customFormat="1" ht="15.75" x14ac:dyDescent="0.25">
      <c r="B16" s="143"/>
      <c r="C16" s="144" t="s">
        <v>670</v>
      </c>
      <c r="D16" s="145" t="s">
        <v>671</v>
      </c>
      <c r="E16" s="133"/>
      <c r="F16" s="133"/>
      <c r="G16" s="146"/>
      <c r="H16" s="148" t="s">
        <v>672</v>
      </c>
      <c r="I16" s="148">
        <v>310</v>
      </c>
      <c r="J16" s="149">
        <v>10655.94</v>
      </c>
      <c r="K16" s="126"/>
    </row>
    <row r="17" spans="2:11" s="151" customFormat="1" ht="15.75" x14ac:dyDescent="0.25">
      <c r="B17" s="143"/>
      <c r="C17" s="144"/>
      <c r="D17" s="145"/>
      <c r="E17" s="133"/>
      <c r="F17" s="133"/>
      <c r="G17" s="146"/>
      <c r="H17" s="148"/>
      <c r="I17" s="148"/>
      <c r="J17" s="149"/>
      <c r="K17" s="126"/>
    </row>
    <row r="18" spans="2:11" s="151" customFormat="1" ht="15.75" x14ac:dyDescent="0.25">
      <c r="B18" s="143"/>
      <c r="C18" s="144" t="s">
        <v>673</v>
      </c>
      <c r="D18" s="145" t="s">
        <v>674</v>
      </c>
      <c r="E18" s="133"/>
      <c r="F18" s="133"/>
      <c r="G18" s="146"/>
      <c r="H18" s="148" t="s">
        <v>675</v>
      </c>
      <c r="I18" s="148">
        <v>350</v>
      </c>
      <c r="J18" s="149">
        <v>12030.900000000001</v>
      </c>
      <c r="K18" s="126"/>
    </row>
    <row r="19" spans="2:11" s="151" customFormat="1" ht="15.75" x14ac:dyDescent="0.25">
      <c r="B19" s="143"/>
      <c r="C19" s="144"/>
      <c r="D19" s="145"/>
      <c r="E19" s="133"/>
      <c r="F19" s="133"/>
      <c r="G19" s="146"/>
      <c r="H19" s="148"/>
      <c r="I19" s="148"/>
      <c r="J19" s="149"/>
      <c r="K19" s="126"/>
    </row>
    <row r="20" spans="2:11" s="151" customFormat="1" ht="15.75" x14ac:dyDescent="0.25">
      <c r="B20" s="143"/>
      <c r="C20" s="144"/>
      <c r="D20" s="145"/>
      <c r="E20" s="133"/>
      <c r="F20" s="133"/>
      <c r="G20" s="146"/>
      <c r="H20" s="148"/>
      <c r="I20" s="159"/>
      <c r="J20" s="149"/>
      <c r="K20" s="126"/>
    </row>
    <row r="21" spans="2:11" ht="16.5" thickBot="1" x14ac:dyDescent="0.3">
      <c r="B21" s="137"/>
      <c r="C21" s="160"/>
      <c r="D21" s="132"/>
      <c r="E21" s="133"/>
      <c r="F21" s="132"/>
      <c r="G21" s="132"/>
      <c r="H21" s="134"/>
      <c r="I21" s="161"/>
      <c r="J21" s="162"/>
    </row>
    <row r="22" spans="2:11" ht="16.5" thickBot="1" x14ac:dyDescent="0.3">
      <c r="B22" s="163"/>
      <c r="C22" s="164" t="s">
        <v>4268</v>
      </c>
      <c r="D22" s="165"/>
      <c r="E22" s="166"/>
      <c r="F22" s="165"/>
      <c r="G22" s="165"/>
      <c r="H22" s="167"/>
      <c r="I22" s="168">
        <f>SUM(I6:I20)</f>
        <v>2967.7</v>
      </c>
      <c r="J22" s="169">
        <f>SUM(J6:J20)</f>
        <v>41506.605000000003</v>
      </c>
    </row>
    <row r="23" spans="2:11" x14ac:dyDescent="0.2">
      <c r="I23" s="171"/>
    </row>
    <row r="24" spans="2:11" ht="15.75" x14ac:dyDescent="0.25">
      <c r="C24" s="133"/>
    </row>
    <row r="25" spans="2:11" ht="5.25" customHeight="1" x14ac:dyDescent="0.25">
      <c r="B25" s="173"/>
      <c r="I25" s="174"/>
    </row>
  </sheetData>
  <mergeCells count="1">
    <mergeCell ref="B1:I1"/>
  </mergeCells>
  <pageMargins left="6.9444444444444441E-3" right="6.9444444444444441E-3" top="0.56000000000000005" bottom="0.32" header="0.3" footer="0.17"/>
  <pageSetup paperSize="9" scale="77" orientation="landscape" r:id="rId1"/>
  <headerFooter alignWithMargins="0">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1EFDB-7810-4C57-A07B-C489248EBB05}">
  <sheetPr codeName="ws_AnnexDRS">
    <tabColor rgb="FF7030A0"/>
    <pageSetUpPr fitToPage="1"/>
  </sheetPr>
  <dimension ref="B1:Q2711"/>
  <sheetViews>
    <sheetView showGridLines="0" zoomScale="82" zoomScaleNormal="82" workbookViewId="0">
      <selection activeCell="K23" sqref="K23"/>
    </sheetView>
  </sheetViews>
  <sheetFormatPr defaultColWidth="9.140625" defaultRowHeight="12.75" zeroHeight="1" x14ac:dyDescent="0.2"/>
  <cols>
    <col min="1" max="1" width="1" style="176" customWidth="1"/>
    <col min="2" max="2" width="6.85546875" style="175" customWidth="1"/>
    <col min="3" max="3" width="52.42578125" style="176" customWidth="1"/>
    <col min="4" max="4" width="6.85546875" style="175" hidden="1" customWidth="1"/>
    <col min="5" max="5" width="34.5703125" style="177" customWidth="1"/>
    <col min="6" max="6" width="19.5703125" style="175" customWidth="1"/>
    <col min="7" max="7" width="31" style="178" bestFit="1" customWidth="1"/>
    <col min="8" max="8" width="13.7109375" style="176" customWidth="1"/>
    <col min="9" max="9" width="14.7109375" style="176" customWidth="1"/>
    <col min="10" max="10" width="13.5703125" style="175" customWidth="1"/>
    <col min="11" max="11" width="19.85546875" style="179" customWidth="1"/>
    <col min="12" max="12" width="14.28515625" style="179" customWidth="1"/>
    <col min="13" max="13" width="17.28515625" style="179" customWidth="1"/>
    <col min="14" max="14" width="13.85546875" style="179" bestFit="1" customWidth="1"/>
    <col min="15" max="15" width="10.28515625" style="179" customWidth="1"/>
    <col min="16" max="16" width="12" style="179" customWidth="1"/>
    <col min="17" max="17" width="18.5703125" style="179" customWidth="1"/>
    <col min="18" max="18" width="12" style="176" bestFit="1" customWidth="1"/>
    <col min="19" max="16384" width="9.140625" style="176"/>
  </cols>
  <sheetData>
    <row r="1" spans="2:17" ht="13.5" thickBot="1" x14ac:dyDescent="0.25"/>
    <row r="2" spans="2:17" ht="18" customHeight="1" thickBot="1" x14ac:dyDescent="0.25">
      <c r="B2" s="362" t="s">
        <v>567</v>
      </c>
      <c r="C2" s="363"/>
      <c r="D2" s="363"/>
      <c r="E2" s="363"/>
      <c r="F2" s="363"/>
      <c r="G2" s="363"/>
      <c r="H2" s="363"/>
      <c r="I2" s="363"/>
      <c r="J2" s="363"/>
      <c r="K2" s="365"/>
      <c r="L2" s="74"/>
      <c r="M2" s="74"/>
      <c r="N2" s="74"/>
      <c r="O2" s="74"/>
      <c r="P2" s="74"/>
      <c r="Q2" s="74"/>
    </row>
    <row r="3" spans="2:17" ht="18.75" customHeight="1" thickBot="1" x14ac:dyDescent="0.25">
      <c r="B3" s="74"/>
      <c r="C3" s="75"/>
      <c r="D3" s="74"/>
      <c r="E3" s="76"/>
      <c r="F3" s="74"/>
      <c r="G3" s="77"/>
      <c r="H3" s="74"/>
      <c r="I3" s="74"/>
      <c r="J3" s="74"/>
      <c r="K3" s="74"/>
      <c r="L3" s="74"/>
      <c r="M3" s="74"/>
      <c r="N3" s="74"/>
      <c r="O3" s="74"/>
      <c r="P3" s="74"/>
      <c r="Q3" s="74"/>
    </row>
    <row r="4" spans="2:17" ht="45.75" customHeight="1" thickBot="1" x14ac:dyDescent="0.25">
      <c r="B4" s="180"/>
      <c r="C4" s="181" t="s">
        <v>568</v>
      </c>
      <c r="D4" s="182"/>
      <c r="E4" s="182"/>
      <c r="F4" s="182"/>
      <c r="G4" s="183"/>
      <c r="H4" s="182"/>
      <c r="I4" s="184"/>
      <c r="J4" s="185" t="s">
        <v>569</v>
      </c>
      <c r="K4" s="186" t="s">
        <v>676</v>
      </c>
      <c r="L4" s="187"/>
      <c r="M4" s="187"/>
      <c r="N4" s="187"/>
      <c r="O4" s="187"/>
      <c r="P4" s="187"/>
      <c r="Q4" s="187"/>
    </row>
    <row r="5" spans="2:17" ht="8.85" customHeight="1" x14ac:dyDescent="0.2">
      <c r="B5" s="188"/>
      <c r="C5" s="189"/>
      <c r="D5" s="189"/>
      <c r="E5" s="190"/>
      <c r="F5" s="191"/>
      <c r="G5" s="192"/>
      <c r="H5" s="189"/>
      <c r="I5" s="189"/>
      <c r="J5" s="193"/>
      <c r="K5" s="194"/>
      <c r="L5" s="189"/>
      <c r="M5" s="189"/>
      <c r="N5" s="189"/>
      <c r="O5" s="189"/>
      <c r="P5" s="189"/>
      <c r="Q5" s="189"/>
    </row>
    <row r="6" spans="2:17" ht="27" customHeight="1" x14ac:dyDescent="0.2">
      <c r="B6" s="195"/>
      <c r="C6" s="196" t="s">
        <v>677</v>
      </c>
      <c r="D6" s="189"/>
      <c r="E6" s="190"/>
      <c r="F6" s="191"/>
      <c r="G6" s="192"/>
      <c r="H6" s="189"/>
      <c r="I6" s="189"/>
      <c r="J6" s="193"/>
      <c r="K6" s="194"/>
      <c r="L6" s="189"/>
      <c r="M6" s="189"/>
      <c r="N6" s="189"/>
      <c r="O6" s="189"/>
      <c r="P6" s="189"/>
    </row>
    <row r="7" spans="2:17" ht="8.85" customHeight="1" x14ac:dyDescent="0.2">
      <c r="B7" s="195"/>
      <c r="C7" s="197"/>
      <c r="D7" s="189"/>
      <c r="E7" s="190"/>
      <c r="F7" s="191"/>
      <c r="G7" s="192"/>
      <c r="H7" s="189"/>
      <c r="I7" s="189"/>
      <c r="J7" s="193"/>
      <c r="K7" s="194"/>
      <c r="L7" s="189"/>
      <c r="M7" s="189"/>
      <c r="N7" s="189"/>
      <c r="O7" s="189"/>
      <c r="P7" s="189"/>
    </row>
    <row r="8" spans="2:17" ht="27" customHeight="1" x14ac:dyDescent="0.2">
      <c r="B8" s="195"/>
      <c r="C8" s="198" t="s">
        <v>573</v>
      </c>
      <c r="D8" s="189" t="s">
        <v>689</v>
      </c>
      <c r="E8" s="190"/>
      <c r="F8" s="191"/>
      <c r="G8" s="192"/>
      <c r="H8" s="199"/>
      <c r="I8" s="199"/>
      <c r="J8" s="200">
        <v>1225</v>
      </c>
      <c r="K8" s="201">
        <v>42108.150000000009</v>
      </c>
      <c r="L8" s="202"/>
      <c r="M8" s="203"/>
      <c r="N8" s="202"/>
      <c r="O8" s="202"/>
      <c r="P8" s="202"/>
      <c r="Q8" s="202"/>
    </row>
    <row r="9" spans="2:17" ht="8.85" customHeight="1" x14ac:dyDescent="0.2">
      <c r="B9" s="195"/>
      <c r="C9" s="198"/>
      <c r="D9" s="189"/>
      <c r="E9" s="190"/>
      <c r="F9" s="191"/>
      <c r="G9" s="192"/>
      <c r="H9" s="189"/>
      <c r="I9" s="189"/>
      <c r="J9" s="200"/>
      <c r="K9" s="201"/>
      <c r="L9" s="202"/>
      <c r="M9" s="202"/>
      <c r="N9" s="202"/>
      <c r="O9" s="202"/>
      <c r="P9" s="202"/>
      <c r="Q9" s="202"/>
    </row>
    <row r="10" spans="2:17" ht="27" customHeight="1" x14ac:dyDescent="0.2">
      <c r="B10" s="195"/>
      <c r="C10" s="198" t="s">
        <v>574</v>
      </c>
      <c r="D10" s="189" t="s">
        <v>254</v>
      </c>
      <c r="E10" s="190"/>
      <c r="F10" s="191"/>
      <c r="G10" s="192"/>
      <c r="H10" s="199"/>
      <c r="I10" s="199"/>
      <c r="J10" s="200">
        <v>2450</v>
      </c>
      <c r="K10" s="201">
        <v>84216.299999999988</v>
      </c>
      <c r="L10" s="204"/>
      <c r="M10" s="203"/>
      <c r="N10" s="204"/>
      <c r="O10" s="204"/>
      <c r="P10" s="204"/>
      <c r="Q10" s="202"/>
    </row>
    <row r="11" spans="2:17" ht="8.85" customHeight="1" x14ac:dyDescent="0.2">
      <c r="B11" s="195"/>
      <c r="C11" s="198"/>
      <c r="D11" s="189"/>
      <c r="E11" s="190"/>
      <c r="F11" s="191"/>
      <c r="G11" s="192"/>
      <c r="H11" s="189"/>
      <c r="I11" s="189"/>
      <c r="J11" s="200"/>
      <c r="K11" s="201"/>
      <c r="L11" s="202"/>
      <c r="M11" s="202"/>
      <c r="N11" s="202"/>
      <c r="O11" s="202"/>
      <c r="P11" s="202"/>
      <c r="Q11" s="202"/>
    </row>
    <row r="12" spans="2:17" ht="27" customHeight="1" x14ac:dyDescent="0.2">
      <c r="B12" s="195"/>
      <c r="C12" s="198" t="s">
        <v>575</v>
      </c>
      <c r="D12" s="189" t="s">
        <v>266</v>
      </c>
      <c r="E12" s="190"/>
      <c r="F12" s="191"/>
      <c r="G12" s="192"/>
      <c r="H12" s="199"/>
      <c r="I12" s="199"/>
      <c r="J12" s="200">
        <v>644</v>
      </c>
      <c r="K12" s="201">
        <v>22136.856</v>
      </c>
      <c r="L12" s="202"/>
      <c r="M12" s="203"/>
      <c r="N12" s="202"/>
      <c r="O12" s="202"/>
      <c r="P12" s="202"/>
      <c r="Q12" s="202"/>
    </row>
    <row r="13" spans="2:17" ht="8.1" customHeight="1" x14ac:dyDescent="0.2">
      <c r="B13" s="195"/>
      <c r="C13" s="197"/>
      <c r="D13" s="189"/>
      <c r="E13" s="190"/>
      <c r="F13" s="191"/>
      <c r="G13" s="192"/>
      <c r="H13" s="189"/>
      <c r="I13" s="189"/>
      <c r="J13" s="200"/>
      <c r="K13" s="201"/>
      <c r="L13" s="202"/>
      <c r="M13" s="202"/>
      <c r="N13" s="202"/>
      <c r="O13" s="202"/>
      <c r="P13" s="202"/>
      <c r="Q13" s="202"/>
    </row>
    <row r="14" spans="2:17" ht="24.95" customHeight="1" x14ac:dyDescent="0.2">
      <c r="B14" s="195"/>
      <c r="C14" s="198" t="s">
        <v>576</v>
      </c>
      <c r="D14" s="189" t="s">
        <v>278</v>
      </c>
      <c r="E14" s="190"/>
      <c r="F14" s="191"/>
      <c r="G14" s="192"/>
      <c r="H14" s="189"/>
      <c r="I14" s="189"/>
      <c r="J14" s="200">
        <v>1240</v>
      </c>
      <c r="K14" s="201">
        <v>42623.76</v>
      </c>
      <c r="L14" s="202"/>
      <c r="M14" s="203"/>
      <c r="N14" s="202"/>
      <c r="O14" s="202"/>
      <c r="P14" s="202"/>
      <c r="Q14" s="202"/>
    </row>
    <row r="15" spans="2:17" ht="8.1" customHeight="1" x14ac:dyDescent="0.2">
      <c r="B15" s="195"/>
      <c r="C15" s="197"/>
      <c r="D15" s="189"/>
      <c r="E15" s="190"/>
      <c r="F15" s="191"/>
      <c r="G15" s="192"/>
      <c r="H15" s="189"/>
      <c r="I15" s="189"/>
      <c r="J15" s="205"/>
      <c r="K15" s="100"/>
      <c r="L15" s="206"/>
      <c r="M15" s="206"/>
      <c r="N15" s="206"/>
      <c r="O15" s="206"/>
      <c r="P15" s="206"/>
      <c r="Q15" s="206"/>
    </row>
    <row r="16" spans="2:17" ht="8.1" customHeight="1" x14ac:dyDescent="0.2">
      <c r="B16" s="195"/>
      <c r="C16" s="197"/>
      <c r="D16" s="189"/>
      <c r="E16" s="190"/>
      <c r="F16" s="191"/>
      <c r="G16" s="192"/>
      <c r="H16" s="189"/>
      <c r="I16" s="189"/>
      <c r="J16" s="207"/>
      <c r="K16" s="96"/>
      <c r="L16" s="206"/>
      <c r="M16" s="206"/>
      <c r="N16" s="206"/>
      <c r="O16" s="206"/>
      <c r="P16" s="206"/>
      <c r="Q16" s="206"/>
    </row>
    <row r="17" spans="2:17" ht="8.1" customHeight="1" thickBot="1" x14ac:dyDescent="0.25">
      <c r="B17" s="195"/>
      <c r="C17" s="197"/>
      <c r="D17" s="189"/>
      <c r="E17" s="190"/>
      <c r="F17" s="191"/>
      <c r="G17" s="192"/>
      <c r="H17" s="189"/>
      <c r="I17" s="189"/>
      <c r="J17" s="207"/>
      <c r="K17" s="96"/>
      <c r="L17" s="206"/>
      <c r="M17" s="206"/>
      <c r="N17" s="206"/>
      <c r="O17" s="206"/>
      <c r="P17" s="206"/>
      <c r="Q17" s="206"/>
    </row>
    <row r="18" spans="2:17" ht="23.25" customHeight="1" thickBot="1" x14ac:dyDescent="0.25">
      <c r="B18" s="195"/>
      <c r="C18" s="197" t="s">
        <v>4025</v>
      </c>
      <c r="D18" s="189"/>
      <c r="E18" s="190"/>
      <c r="F18" s="191"/>
      <c r="G18" s="192"/>
      <c r="H18" s="189"/>
      <c r="I18" s="189"/>
      <c r="J18" s="208">
        <f>SUM(J8:J14)</f>
        <v>5559</v>
      </c>
      <c r="K18" s="102">
        <f>SUM(K8:K14)</f>
        <v>191085.06599999999</v>
      </c>
      <c r="L18" s="206"/>
      <c r="M18" s="206"/>
      <c r="N18" s="206"/>
      <c r="O18" s="206"/>
      <c r="P18" s="206"/>
      <c r="Q18" s="206"/>
    </row>
    <row r="19" spans="2:17" ht="18.75" customHeight="1" thickBot="1" x14ac:dyDescent="0.25">
      <c r="B19" s="209"/>
      <c r="C19" s="210"/>
      <c r="D19" s="211"/>
      <c r="E19" s="212"/>
      <c r="F19" s="213"/>
      <c r="G19" s="214"/>
      <c r="H19" s="211"/>
      <c r="I19" s="211"/>
      <c r="J19" s="215"/>
      <c r="K19" s="110"/>
      <c r="L19" s="216"/>
      <c r="M19" s="216"/>
      <c r="N19" s="216"/>
      <c r="O19" s="216"/>
      <c r="P19" s="216"/>
      <c r="Q19" s="216"/>
    </row>
    <row r="20" spans="2:17" s="177" customFormat="1" ht="32.25" customHeight="1" x14ac:dyDescent="0.25">
      <c r="B20" s="111" t="s">
        <v>241</v>
      </c>
      <c r="C20" s="112" t="s">
        <v>581</v>
      </c>
      <c r="D20" s="112" t="s">
        <v>678</v>
      </c>
      <c r="E20" s="112" t="s">
        <v>582</v>
      </c>
      <c r="F20" s="112" t="s">
        <v>583</v>
      </c>
      <c r="G20" s="112" t="s">
        <v>584</v>
      </c>
      <c r="H20" s="217" t="s">
        <v>585</v>
      </c>
      <c r="I20" s="218" t="s">
        <v>586</v>
      </c>
      <c r="J20" s="112" t="s">
        <v>587</v>
      </c>
      <c r="K20" s="114" t="s">
        <v>588</v>
      </c>
    </row>
    <row r="21" spans="2:17" s="229" customFormat="1" ht="24.95" customHeight="1" x14ac:dyDescent="0.25">
      <c r="B21" s="219">
        <v>1</v>
      </c>
      <c r="C21" s="220" t="s">
        <v>679</v>
      </c>
      <c r="D21" s="221"/>
      <c r="E21" s="222" t="s">
        <v>680</v>
      </c>
      <c r="F21" s="223" t="s">
        <v>681</v>
      </c>
      <c r="G21" s="116" t="s">
        <v>682</v>
      </c>
      <c r="H21" s="224">
        <v>43862</v>
      </c>
      <c r="I21" s="224">
        <v>43881</v>
      </c>
      <c r="J21" s="225">
        <f>SUM(J8,J10,J14)</f>
        <v>4915</v>
      </c>
      <c r="K21" s="226">
        <f>SUM(K8,K10,K14)</f>
        <v>168948.21</v>
      </c>
      <c r="L21" s="227"/>
      <c r="M21" s="228"/>
      <c r="N21" s="227"/>
      <c r="O21" s="227"/>
      <c r="P21" s="227"/>
      <c r="Q21" s="227"/>
    </row>
    <row r="22" spans="2:17" s="229" customFormat="1" ht="24.95" customHeight="1" x14ac:dyDescent="0.25">
      <c r="B22" s="219">
        <v>2</v>
      </c>
      <c r="C22" s="220" t="s">
        <v>683</v>
      </c>
      <c r="D22" s="221"/>
      <c r="E22" s="222" t="s">
        <v>680</v>
      </c>
      <c r="F22" s="223" t="s">
        <v>681</v>
      </c>
      <c r="G22" s="116" t="s">
        <v>682</v>
      </c>
      <c r="H22" s="224">
        <v>43862</v>
      </c>
      <c r="I22" s="224">
        <v>43881</v>
      </c>
      <c r="J22" s="225">
        <f>$J$12</f>
        <v>644</v>
      </c>
      <c r="K22" s="226">
        <f>$K$12</f>
        <v>22136.856</v>
      </c>
      <c r="L22" s="227"/>
      <c r="M22" s="227"/>
      <c r="N22" s="227"/>
      <c r="O22" s="227"/>
      <c r="P22" s="227"/>
      <c r="Q22" s="227"/>
    </row>
    <row r="23" spans="2:17" s="229" customFormat="1" ht="24" customHeight="1" thickBot="1" x14ac:dyDescent="0.3">
      <c r="B23" s="230"/>
      <c r="C23" s="231" t="s">
        <v>103</v>
      </c>
      <c r="D23" s="232"/>
      <c r="E23" s="233"/>
      <c r="F23" s="232"/>
      <c r="G23" s="234"/>
      <c r="H23" s="235"/>
      <c r="I23" s="235"/>
      <c r="J23" s="236">
        <f>SUM(J21:J22)</f>
        <v>5559</v>
      </c>
      <c r="K23" s="237">
        <f>SUM(K21:K22)</f>
        <v>191085.06599999999</v>
      </c>
      <c r="L23" s="227"/>
      <c r="M23" s="227"/>
      <c r="N23" s="227"/>
      <c r="O23" s="227"/>
      <c r="P23" s="227"/>
      <c r="Q23" s="227"/>
    </row>
    <row r="24" spans="2:17" s="229" customFormat="1" ht="24" customHeight="1" x14ac:dyDescent="0.2">
      <c r="B24" s="238"/>
      <c r="C24" s="238"/>
      <c r="D24" s="239"/>
      <c r="F24" s="239"/>
      <c r="G24" s="240"/>
      <c r="H24" s="238"/>
      <c r="I24" s="238"/>
      <c r="J24" s="241"/>
      <c r="K24" s="241"/>
      <c r="L24" s="227"/>
      <c r="M24" s="227"/>
      <c r="N24" s="227"/>
      <c r="O24" s="227"/>
      <c r="P24" s="227"/>
      <c r="Q24" s="227"/>
    </row>
    <row r="25" spans="2:17" x14ac:dyDescent="0.2"/>
    <row r="26" spans="2:17" x14ac:dyDescent="0.2"/>
    <row r="27" spans="2:17" x14ac:dyDescent="0.2"/>
    <row r="28" spans="2:17" x14ac:dyDescent="0.2"/>
    <row r="29" spans="2:17" x14ac:dyDescent="0.2">
      <c r="K29" s="242"/>
    </row>
    <row r="30" spans="2:17" x14ac:dyDescent="0.2"/>
    <row r="31" spans="2:17" x14ac:dyDescent="0.2"/>
    <row r="32" spans="2:17"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row r="324" x14ac:dyDescent="0.2"/>
    <row r="325" x14ac:dyDescent="0.2"/>
    <row r="326" x14ac:dyDescent="0.2"/>
    <row r="327" x14ac:dyDescent="0.2"/>
    <row r="328" x14ac:dyDescent="0.2"/>
    <row r="329" x14ac:dyDescent="0.2"/>
    <row r="330" x14ac:dyDescent="0.2"/>
    <row r="331" x14ac:dyDescent="0.2"/>
    <row r="332" x14ac:dyDescent="0.2"/>
    <row r="333" x14ac:dyDescent="0.2"/>
    <row r="334" x14ac:dyDescent="0.2"/>
    <row r="335" x14ac:dyDescent="0.2"/>
    <row r="336" x14ac:dyDescent="0.2"/>
    <row r="337" x14ac:dyDescent="0.2"/>
    <row r="338" x14ac:dyDescent="0.2"/>
    <row r="339" x14ac:dyDescent="0.2"/>
    <row r="340" x14ac:dyDescent="0.2"/>
    <row r="341" x14ac:dyDescent="0.2"/>
    <row r="342" x14ac:dyDescent="0.2"/>
    <row r="343" x14ac:dyDescent="0.2"/>
    <row r="344" x14ac:dyDescent="0.2"/>
    <row r="345" x14ac:dyDescent="0.2"/>
    <row r="346" x14ac:dyDescent="0.2"/>
    <row r="347" x14ac:dyDescent="0.2"/>
    <row r="348" x14ac:dyDescent="0.2"/>
    <row r="349" x14ac:dyDescent="0.2"/>
    <row r="350" x14ac:dyDescent="0.2"/>
    <row r="351" x14ac:dyDescent="0.2"/>
    <row r="352" x14ac:dyDescent="0.2"/>
    <row r="353" x14ac:dyDescent="0.2"/>
    <row r="354" x14ac:dyDescent="0.2"/>
    <row r="355" x14ac:dyDescent="0.2"/>
    <row r="356" x14ac:dyDescent="0.2"/>
    <row r="357" x14ac:dyDescent="0.2"/>
    <row r="358" x14ac:dyDescent="0.2"/>
    <row r="359" x14ac:dyDescent="0.2"/>
    <row r="360" x14ac:dyDescent="0.2"/>
    <row r="361" x14ac:dyDescent="0.2"/>
    <row r="362" x14ac:dyDescent="0.2"/>
    <row r="363" x14ac:dyDescent="0.2"/>
    <row r="364" x14ac:dyDescent="0.2"/>
    <row r="365" x14ac:dyDescent="0.2"/>
    <row r="366" x14ac:dyDescent="0.2"/>
    <row r="367" x14ac:dyDescent="0.2"/>
    <row r="368" x14ac:dyDescent="0.2"/>
    <row r="369" x14ac:dyDescent="0.2"/>
    <row r="370" x14ac:dyDescent="0.2"/>
    <row r="371" x14ac:dyDescent="0.2"/>
    <row r="372" x14ac:dyDescent="0.2"/>
    <row r="373" x14ac:dyDescent="0.2"/>
    <row r="374" x14ac:dyDescent="0.2"/>
    <row r="375" x14ac:dyDescent="0.2"/>
    <row r="376" x14ac:dyDescent="0.2"/>
    <row r="377" x14ac:dyDescent="0.2"/>
    <row r="378" x14ac:dyDescent="0.2"/>
    <row r="379" x14ac:dyDescent="0.2"/>
    <row r="380" x14ac:dyDescent="0.2"/>
    <row r="381" x14ac:dyDescent="0.2"/>
    <row r="382" x14ac:dyDescent="0.2"/>
    <row r="383" x14ac:dyDescent="0.2"/>
    <row r="384" x14ac:dyDescent="0.2"/>
    <row r="385" x14ac:dyDescent="0.2"/>
    <row r="386" x14ac:dyDescent="0.2"/>
    <row r="387" x14ac:dyDescent="0.2"/>
    <row r="388" x14ac:dyDescent="0.2"/>
    <row r="389" x14ac:dyDescent="0.2"/>
    <row r="390" x14ac:dyDescent="0.2"/>
    <row r="391" x14ac:dyDescent="0.2"/>
    <row r="392" x14ac:dyDescent="0.2"/>
    <row r="393" x14ac:dyDescent="0.2"/>
    <row r="394" x14ac:dyDescent="0.2"/>
    <row r="395" x14ac:dyDescent="0.2"/>
    <row r="396" x14ac:dyDescent="0.2"/>
    <row r="397" x14ac:dyDescent="0.2"/>
    <row r="398" x14ac:dyDescent="0.2"/>
    <row r="399" x14ac:dyDescent="0.2"/>
    <row r="400" x14ac:dyDescent="0.2"/>
    <row r="401" x14ac:dyDescent="0.2"/>
    <row r="402" x14ac:dyDescent="0.2"/>
    <row r="403" x14ac:dyDescent="0.2"/>
    <row r="404" x14ac:dyDescent="0.2"/>
    <row r="405" x14ac:dyDescent="0.2"/>
    <row r="406" x14ac:dyDescent="0.2"/>
    <row r="407" x14ac:dyDescent="0.2"/>
    <row r="408" x14ac:dyDescent="0.2"/>
    <row r="409" x14ac:dyDescent="0.2"/>
    <row r="410" x14ac:dyDescent="0.2"/>
    <row r="411" x14ac:dyDescent="0.2"/>
    <row r="412" x14ac:dyDescent="0.2"/>
    <row r="413" x14ac:dyDescent="0.2"/>
    <row r="414" x14ac:dyDescent="0.2"/>
    <row r="415" x14ac:dyDescent="0.2"/>
    <row r="416" x14ac:dyDescent="0.2"/>
    <row r="417" x14ac:dyDescent="0.2"/>
    <row r="418" x14ac:dyDescent="0.2"/>
    <row r="419" x14ac:dyDescent="0.2"/>
    <row r="420" x14ac:dyDescent="0.2"/>
    <row r="421" x14ac:dyDescent="0.2"/>
    <row r="422" x14ac:dyDescent="0.2"/>
    <row r="423" x14ac:dyDescent="0.2"/>
    <row r="424" x14ac:dyDescent="0.2"/>
    <row r="425" x14ac:dyDescent="0.2"/>
    <row r="426" x14ac:dyDescent="0.2"/>
    <row r="427" x14ac:dyDescent="0.2"/>
    <row r="428" x14ac:dyDescent="0.2"/>
    <row r="429" x14ac:dyDescent="0.2"/>
    <row r="430" x14ac:dyDescent="0.2"/>
    <row r="431" x14ac:dyDescent="0.2"/>
    <row r="432"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row r="505" x14ac:dyDescent="0.2"/>
    <row r="506" x14ac:dyDescent="0.2"/>
    <row r="507" x14ac:dyDescent="0.2"/>
    <row r="508" x14ac:dyDescent="0.2"/>
    <row r="509" x14ac:dyDescent="0.2"/>
    <row r="510" x14ac:dyDescent="0.2"/>
    <row r="511" x14ac:dyDescent="0.2"/>
    <row r="512" x14ac:dyDescent="0.2"/>
    <row r="513" x14ac:dyDescent="0.2"/>
    <row r="514" x14ac:dyDescent="0.2"/>
    <row r="515" x14ac:dyDescent="0.2"/>
    <row r="516" x14ac:dyDescent="0.2"/>
    <row r="517" x14ac:dyDescent="0.2"/>
    <row r="518" x14ac:dyDescent="0.2"/>
    <row r="519" x14ac:dyDescent="0.2"/>
    <row r="520" x14ac:dyDescent="0.2"/>
    <row r="521" x14ac:dyDescent="0.2"/>
    <row r="522" x14ac:dyDescent="0.2"/>
    <row r="523" x14ac:dyDescent="0.2"/>
    <row r="524" x14ac:dyDescent="0.2"/>
    <row r="525" x14ac:dyDescent="0.2"/>
    <row r="526" x14ac:dyDescent="0.2"/>
    <row r="527" x14ac:dyDescent="0.2"/>
    <row r="528" x14ac:dyDescent="0.2"/>
    <row r="529" x14ac:dyDescent="0.2"/>
    <row r="530" x14ac:dyDescent="0.2"/>
    <row r="531" x14ac:dyDescent="0.2"/>
    <row r="532" x14ac:dyDescent="0.2"/>
    <row r="533" x14ac:dyDescent="0.2"/>
    <row r="534" x14ac:dyDescent="0.2"/>
    <row r="535" x14ac:dyDescent="0.2"/>
    <row r="536" x14ac:dyDescent="0.2"/>
    <row r="537" x14ac:dyDescent="0.2"/>
    <row r="538" x14ac:dyDescent="0.2"/>
    <row r="539" x14ac:dyDescent="0.2"/>
    <row r="540" x14ac:dyDescent="0.2"/>
    <row r="541" x14ac:dyDescent="0.2"/>
    <row r="542" x14ac:dyDescent="0.2"/>
    <row r="543" x14ac:dyDescent="0.2"/>
    <row r="544" x14ac:dyDescent="0.2"/>
    <row r="545" x14ac:dyDescent="0.2"/>
    <row r="546" x14ac:dyDescent="0.2"/>
    <row r="547" x14ac:dyDescent="0.2"/>
    <row r="548" x14ac:dyDescent="0.2"/>
    <row r="549" x14ac:dyDescent="0.2"/>
    <row r="550" x14ac:dyDescent="0.2"/>
    <row r="551" x14ac:dyDescent="0.2"/>
    <row r="552" x14ac:dyDescent="0.2"/>
    <row r="553" x14ac:dyDescent="0.2"/>
    <row r="554" x14ac:dyDescent="0.2"/>
    <row r="555" x14ac:dyDescent="0.2"/>
    <row r="556" x14ac:dyDescent="0.2"/>
    <row r="557" x14ac:dyDescent="0.2"/>
    <row r="558" x14ac:dyDescent="0.2"/>
    <row r="559" x14ac:dyDescent="0.2"/>
    <row r="560" x14ac:dyDescent="0.2"/>
    <row r="561" x14ac:dyDescent="0.2"/>
    <row r="562" x14ac:dyDescent="0.2"/>
    <row r="563" x14ac:dyDescent="0.2"/>
    <row r="564" x14ac:dyDescent="0.2"/>
    <row r="565" x14ac:dyDescent="0.2"/>
    <row r="566" x14ac:dyDescent="0.2"/>
    <row r="567" x14ac:dyDescent="0.2"/>
    <row r="568" x14ac:dyDescent="0.2"/>
    <row r="569" x14ac:dyDescent="0.2"/>
    <row r="570" x14ac:dyDescent="0.2"/>
    <row r="571" x14ac:dyDescent="0.2"/>
    <row r="572" x14ac:dyDescent="0.2"/>
    <row r="573" x14ac:dyDescent="0.2"/>
    <row r="574" x14ac:dyDescent="0.2"/>
    <row r="575" x14ac:dyDescent="0.2"/>
    <row r="576" x14ac:dyDescent="0.2"/>
    <row r="577" x14ac:dyDescent="0.2"/>
    <row r="578" x14ac:dyDescent="0.2"/>
    <row r="579" x14ac:dyDescent="0.2"/>
    <row r="580" x14ac:dyDescent="0.2"/>
    <row r="581" x14ac:dyDescent="0.2"/>
    <row r="582" x14ac:dyDescent="0.2"/>
    <row r="583" x14ac:dyDescent="0.2"/>
    <row r="584" x14ac:dyDescent="0.2"/>
    <row r="585" x14ac:dyDescent="0.2"/>
    <row r="586" x14ac:dyDescent="0.2"/>
    <row r="587" x14ac:dyDescent="0.2"/>
    <row r="588" x14ac:dyDescent="0.2"/>
    <row r="589" x14ac:dyDescent="0.2"/>
    <row r="590" x14ac:dyDescent="0.2"/>
    <row r="591" x14ac:dyDescent="0.2"/>
    <row r="592" x14ac:dyDescent="0.2"/>
    <row r="593" x14ac:dyDescent="0.2"/>
    <row r="594" x14ac:dyDescent="0.2"/>
    <row r="595" x14ac:dyDescent="0.2"/>
    <row r="596" x14ac:dyDescent="0.2"/>
    <row r="597" x14ac:dyDescent="0.2"/>
    <row r="598" x14ac:dyDescent="0.2"/>
    <row r="599" x14ac:dyDescent="0.2"/>
    <row r="600" x14ac:dyDescent="0.2"/>
    <row r="601" x14ac:dyDescent="0.2"/>
    <row r="602" x14ac:dyDescent="0.2"/>
    <row r="603" x14ac:dyDescent="0.2"/>
    <row r="604" x14ac:dyDescent="0.2"/>
    <row r="605" x14ac:dyDescent="0.2"/>
    <row r="606" x14ac:dyDescent="0.2"/>
    <row r="607" x14ac:dyDescent="0.2"/>
    <row r="608" x14ac:dyDescent="0.2"/>
    <row r="609" x14ac:dyDescent="0.2"/>
    <row r="610" x14ac:dyDescent="0.2"/>
    <row r="611" x14ac:dyDescent="0.2"/>
    <row r="612" x14ac:dyDescent="0.2"/>
    <row r="613" x14ac:dyDescent="0.2"/>
    <row r="614" x14ac:dyDescent="0.2"/>
    <row r="615" x14ac:dyDescent="0.2"/>
    <row r="616" x14ac:dyDescent="0.2"/>
    <row r="617" x14ac:dyDescent="0.2"/>
    <row r="618" x14ac:dyDescent="0.2"/>
    <row r="619" x14ac:dyDescent="0.2"/>
    <row r="620" x14ac:dyDescent="0.2"/>
    <row r="621" x14ac:dyDescent="0.2"/>
    <row r="622" x14ac:dyDescent="0.2"/>
    <row r="623" x14ac:dyDescent="0.2"/>
    <row r="624" x14ac:dyDescent="0.2"/>
    <row r="625" x14ac:dyDescent="0.2"/>
    <row r="626" x14ac:dyDescent="0.2"/>
    <row r="627" x14ac:dyDescent="0.2"/>
    <row r="628" x14ac:dyDescent="0.2"/>
    <row r="629" x14ac:dyDescent="0.2"/>
    <row r="630" x14ac:dyDescent="0.2"/>
    <row r="631" x14ac:dyDescent="0.2"/>
    <row r="632" x14ac:dyDescent="0.2"/>
    <row r="633" x14ac:dyDescent="0.2"/>
    <row r="634" x14ac:dyDescent="0.2"/>
    <row r="635" x14ac:dyDescent="0.2"/>
    <row r="636" x14ac:dyDescent="0.2"/>
    <row r="637" x14ac:dyDescent="0.2"/>
    <row r="638" x14ac:dyDescent="0.2"/>
    <row r="639" x14ac:dyDescent="0.2"/>
    <row r="640" x14ac:dyDescent="0.2"/>
    <row r="641" x14ac:dyDescent="0.2"/>
    <row r="642" x14ac:dyDescent="0.2"/>
    <row r="643" x14ac:dyDescent="0.2"/>
    <row r="644" x14ac:dyDescent="0.2"/>
    <row r="645" x14ac:dyDescent="0.2"/>
    <row r="646" x14ac:dyDescent="0.2"/>
    <row r="647" x14ac:dyDescent="0.2"/>
    <row r="648" x14ac:dyDescent="0.2"/>
    <row r="649" x14ac:dyDescent="0.2"/>
    <row r="650" x14ac:dyDescent="0.2"/>
    <row r="651" x14ac:dyDescent="0.2"/>
    <row r="652" x14ac:dyDescent="0.2"/>
    <row r="653" x14ac:dyDescent="0.2"/>
    <row r="654" x14ac:dyDescent="0.2"/>
    <row r="655" x14ac:dyDescent="0.2"/>
    <row r="656" x14ac:dyDescent="0.2"/>
    <row r="657" x14ac:dyDescent="0.2"/>
    <row r="658" x14ac:dyDescent="0.2"/>
    <row r="659" x14ac:dyDescent="0.2"/>
    <row r="660" x14ac:dyDescent="0.2"/>
    <row r="661" x14ac:dyDescent="0.2"/>
    <row r="662" x14ac:dyDescent="0.2"/>
    <row r="663" x14ac:dyDescent="0.2"/>
    <row r="664" x14ac:dyDescent="0.2"/>
    <row r="665" x14ac:dyDescent="0.2"/>
    <row r="666" x14ac:dyDescent="0.2"/>
    <row r="667" x14ac:dyDescent="0.2"/>
    <row r="668" x14ac:dyDescent="0.2"/>
    <row r="669" x14ac:dyDescent="0.2"/>
    <row r="670" x14ac:dyDescent="0.2"/>
    <row r="671" x14ac:dyDescent="0.2"/>
    <row r="672" x14ac:dyDescent="0.2"/>
    <row r="673" x14ac:dyDescent="0.2"/>
    <row r="674" x14ac:dyDescent="0.2"/>
    <row r="675" x14ac:dyDescent="0.2"/>
    <row r="676" x14ac:dyDescent="0.2"/>
    <row r="677" x14ac:dyDescent="0.2"/>
    <row r="678" x14ac:dyDescent="0.2"/>
    <row r="679" x14ac:dyDescent="0.2"/>
    <row r="680" x14ac:dyDescent="0.2"/>
    <row r="681" x14ac:dyDescent="0.2"/>
    <row r="682" x14ac:dyDescent="0.2"/>
    <row r="683" x14ac:dyDescent="0.2"/>
    <row r="684" x14ac:dyDescent="0.2"/>
    <row r="685" x14ac:dyDescent="0.2"/>
    <row r="686" x14ac:dyDescent="0.2"/>
    <row r="687" x14ac:dyDescent="0.2"/>
    <row r="688" x14ac:dyDescent="0.2"/>
    <row r="689" x14ac:dyDescent="0.2"/>
    <row r="690" x14ac:dyDescent="0.2"/>
    <row r="691" x14ac:dyDescent="0.2"/>
    <row r="692" x14ac:dyDescent="0.2"/>
    <row r="693" x14ac:dyDescent="0.2"/>
    <row r="694" x14ac:dyDescent="0.2"/>
    <row r="695" x14ac:dyDescent="0.2"/>
    <row r="696" x14ac:dyDescent="0.2"/>
    <row r="697" x14ac:dyDescent="0.2"/>
    <row r="698" x14ac:dyDescent="0.2"/>
    <row r="699" x14ac:dyDescent="0.2"/>
    <row r="700" x14ac:dyDescent="0.2"/>
    <row r="701" x14ac:dyDescent="0.2"/>
    <row r="702" x14ac:dyDescent="0.2"/>
    <row r="703" x14ac:dyDescent="0.2"/>
    <row r="704" x14ac:dyDescent="0.2"/>
    <row r="705" x14ac:dyDescent="0.2"/>
    <row r="706" x14ac:dyDescent="0.2"/>
    <row r="707" x14ac:dyDescent="0.2"/>
    <row r="708" x14ac:dyDescent="0.2"/>
    <row r="709" x14ac:dyDescent="0.2"/>
    <row r="710" x14ac:dyDescent="0.2"/>
    <row r="711" x14ac:dyDescent="0.2"/>
    <row r="712" x14ac:dyDescent="0.2"/>
    <row r="713" x14ac:dyDescent="0.2"/>
    <row r="714" x14ac:dyDescent="0.2"/>
    <row r="715" x14ac:dyDescent="0.2"/>
    <row r="716" x14ac:dyDescent="0.2"/>
    <row r="717" x14ac:dyDescent="0.2"/>
    <row r="718" x14ac:dyDescent="0.2"/>
    <row r="719" x14ac:dyDescent="0.2"/>
    <row r="720" x14ac:dyDescent="0.2"/>
    <row r="721" x14ac:dyDescent="0.2"/>
    <row r="722" x14ac:dyDescent="0.2"/>
    <row r="723" x14ac:dyDescent="0.2"/>
    <row r="724" x14ac:dyDescent="0.2"/>
    <row r="725" x14ac:dyDescent="0.2"/>
    <row r="726" x14ac:dyDescent="0.2"/>
    <row r="727" x14ac:dyDescent="0.2"/>
    <row r="728" x14ac:dyDescent="0.2"/>
    <row r="729" x14ac:dyDescent="0.2"/>
    <row r="730" x14ac:dyDescent="0.2"/>
    <row r="731" x14ac:dyDescent="0.2"/>
    <row r="732" x14ac:dyDescent="0.2"/>
    <row r="733" x14ac:dyDescent="0.2"/>
    <row r="734" x14ac:dyDescent="0.2"/>
    <row r="735" x14ac:dyDescent="0.2"/>
    <row r="736" x14ac:dyDescent="0.2"/>
    <row r="737" x14ac:dyDescent="0.2"/>
    <row r="738" x14ac:dyDescent="0.2"/>
    <row r="739" x14ac:dyDescent="0.2"/>
    <row r="740" x14ac:dyDescent="0.2"/>
    <row r="741" x14ac:dyDescent="0.2"/>
    <row r="742" x14ac:dyDescent="0.2"/>
    <row r="743" x14ac:dyDescent="0.2"/>
    <row r="744" x14ac:dyDescent="0.2"/>
    <row r="745" x14ac:dyDescent="0.2"/>
    <row r="746" x14ac:dyDescent="0.2"/>
    <row r="747" x14ac:dyDescent="0.2"/>
    <row r="748" x14ac:dyDescent="0.2"/>
    <row r="749" x14ac:dyDescent="0.2"/>
    <row r="750" x14ac:dyDescent="0.2"/>
    <row r="751" x14ac:dyDescent="0.2"/>
    <row r="752" x14ac:dyDescent="0.2"/>
    <row r="753" x14ac:dyDescent="0.2"/>
    <row r="754" x14ac:dyDescent="0.2"/>
    <row r="755" x14ac:dyDescent="0.2"/>
    <row r="756" x14ac:dyDescent="0.2"/>
    <row r="757" x14ac:dyDescent="0.2"/>
    <row r="758" x14ac:dyDescent="0.2"/>
    <row r="759" x14ac:dyDescent="0.2"/>
    <row r="760" x14ac:dyDescent="0.2"/>
    <row r="761" x14ac:dyDescent="0.2"/>
    <row r="762" x14ac:dyDescent="0.2"/>
    <row r="763" x14ac:dyDescent="0.2"/>
    <row r="764" x14ac:dyDescent="0.2"/>
    <row r="765" x14ac:dyDescent="0.2"/>
    <row r="766" x14ac:dyDescent="0.2"/>
    <row r="767" x14ac:dyDescent="0.2"/>
    <row r="768" x14ac:dyDescent="0.2"/>
    <row r="769" x14ac:dyDescent="0.2"/>
    <row r="770" x14ac:dyDescent="0.2"/>
    <row r="771" x14ac:dyDescent="0.2"/>
    <row r="772" x14ac:dyDescent="0.2"/>
    <row r="773" x14ac:dyDescent="0.2"/>
    <row r="774" x14ac:dyDescent="0.2"/>
    <row r="775" x14ac:dyDescent="0.2"/>
    <row r="776" x14ac:dyDescent="0.2"/>
    <row r="777" x14ac:dyDescent="0.2"/>
    <row r="778" x14ac:dyDescent="0.2"/>
    <row r="779" x14ac:dyDescent="0.2"/>
    <row r="780" x14ac:dyDescent="0.2"/>
    <row r="781" x14ac:dyDescent="0.2"/>
    <row r="782" x14ac:dyDescent="0.2"/>
    <row r="783" x14ac:dyDescent="0.2"/>
    <row r="784" x14ac:dyDescent="0.2"/>
    <row r="785" x14ac:dyDescent="0.2"/>
    <row r="786" x14ac:dyDescent="0.2"/>
    <row r="787" x14ac:dyDescent="0.2"/>
    <row r="788" x14ac:dyDescent="0.2"/>
    <row r="789" x14ac:dyDescent="0.2"/>
    <row r="790" x14ac:dyDescent="0.2"/>
    <row r="791" x14ac:dyDescent="0.2"/>
    <row r="792" x14ac:dyDescent="0.2"/>
    <row r="793" x14ac:dyDescent="0.2"/>
    <row r="794" x14ac:dyDescent="0.2"/>
    <row r="795" x14ac:dyDescent="0.2"/>
    <row r="796" x14ac:dyDescent="0.2"/>
    <row r="797" x14ac:dyDescent="0.2"/>
    <row r="798" x14ac:dyDescent="0.2"/>
    <row r="799" x14ac:dyDescent="0.2"/>
    <row r="800" x14ac:dyDescent="0.2"/>
    <row r="801" x14ac:dyDescent="0.2"/>
    <row r="802" x14ac:dyDescent="0.2"/>
    <row r="803" x14ac:dyDescent="0.2"/>
    <row r="804" x14ac:dyDescent="0.2"/>
    <row r="805" x14ac:dyDescent="0.2"/>
    <row r="806" x14ac:dyDescent="0.2"/>
    <row r="807" x14ac:dyDescent="0.2"/>
    <row r="808" x14ac:dyDescent="0.2"/>
    <row r="809" x14ac:dyDescent="0.2"/>
    <row r="810" x14ac:dyDescent="0.2"/>
    <row r="811" x14ac:dyDescent="0.2"/>
    <row r="812" x14ac:dyDescent="0.2"/>
    <row r="813" x14ac:dyDescent="0.2"/>
    <row r="814" x14ac:dyDescent="0.2"/>
    <row r="815" x14ac:dyDescent="0.2"/>
    <row r="816" x14ac:dyDescent="0.2"/>
    <row r="817" x14ac:dyDescent="0.2"/>
    <row r="818" x14ac:dyDescent="0.2"/>
    <row r="819" x14ac:dyDescent="0.2"/>
    <row r="820" x14ac:dyDescent="0.2"/>
    <row r="821" x14ac:dyDescent="0.2"/>
    <row r="822" x14ac:dyDescent="0.2"/>
    <row r="823" x14ac:dyDescent="0.2"/>
    <row r="824" x14ac:dyDescent="0.2"/>
    <row r="825" x14ac:dyDescent="0.2"/>
    <row r="826" x14ac:dyDescent="0.2"/>
    <row r="827" x14ac:dyDescent="0.2"/>
    <row r="828" x14ac:dyDescent="0.2"/>
    <row r="829" x14ac:dyDescent="0.2"/>
    <row r="830" x14ac:dyDescent="0.2"/>
    <row r="831" x14ac:dyDescent="0.2"/>
    <row r="832"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x14ac:dyDescent="0.2"/>
    <row r="914" x14ac:dyDescent="0.2"/>
    <row r="915" x14ac:dyDescent="0.2"/>
    <row r="916" x14ac:dyDescent="0.2"/>
    <row r="917" x14ac:dyDescent="0.2"/>
    <row r="918" x14ac:dyDescent="0.2"/>
    <row r="919" x14ac:dyDescent="0.2"/>
    <row r="920" x14ac:dyDescent="0.2"/>
    <row r="921" x14ac:dyDescent="0.2"/>
    <row r="922" x14ac:dyDescent="0.2"/>
    <row r="923" x14ac:dyDescent="0.2"/>
    <row r="924" x14ac:dyDescent="0.2"/>
    <row r="925" x14ac:dyDescent="0.2"/>
    <row r="926" x14ac:dyDescent="0.2"/>
    <row r="927" x14ac:dyDescent="0.2"/>
    <row r="928" x14ac:dyDescent="0.2"/>
    <row r="929" x14ac:dyDescent="0.2"/>
    <row r="930" x14ac:dyDescent="0.2"/>
    <row r="931" x14ac:dyDescent="0.2"/>
    <row r="932" x14ac:dyDescent="0.2"/>
    <row r="933" x14ac:dyDescent="0.2"/>
    <row r="934" x14ac:dyDescent="0.2"/>
    <row r="935" x14ac:dyDescent="0.2"/>
    <row r="936" x14ac:dyDescent="0.2"/>
    <row r="937" x14ac:dyDescent="0.2"/>
    <row r="938" x14ac:dyDescent="0.2"/>
    <row r="939" x14ac:dyDescent="0.2"/>
    <row r="940" x14ac:dyDescent="0.2"/>
    <row r="941" x14ac:dyDescent="0.2"/>
    <row r="942" x14ac:dyDescent="0.2"/>
    <row r="943" x14ac:dyDescent="0.2"/>
    <row r="944" x14ac:dyDescent="0.2"/>
    <row r="945" x14ac:dyDescent="0.2"/>
    <row r="946" x14ac:dyDescent="0.2"/>
    <row r="947" x14ac:dyDescent="0.2"/>
    <row r="948" x14ac:dyDescent="0.2"/>
    <row r="949" x14ac:dyDescent="0.2"/>
    <row r="950" x14ac:dyDescent="0.2"/>
    <row r="951" x14ac:dyDescent="0.2"/>
    <row r="952" x14ac:dyDescent="0.2"/>
    <row r="953" x14ac:dyDescent="0.2"/>
    <row r="954" x14ac:dyDescent="0.2"/>
    <row r="955" x14ac:dyDescent="0.2"/>
    <row r="956" x14ac:dyDescent="0.2"/>
    <row r="957" x14ac:dyDescent="0.2"/>
    <row r="958" x14ac:dyDescent="0.2"/>
    <row r="959" x14ac:dyDescent="0.2"/>
    <row r="960" x14ac:dyDescent="0.2"/>
    <row r="961" x14ac:dyDescent="0.2"/>
    <row r="962" x14ac:dyDescent="0.2"/>
    <row r="963" x14ac:dyDescent="0.2"/>
    <row r="964" x14ac:dyDescent="0.2"/>
    <row r="965" x14ac:dyDescent="0.2"/>
    <row r="966" x14ac:dyDescent="0.2"/>
    <row r="967" x14ac:dyDescent="0.2"/>
    <row r="968" x14ac:dyDescent="0.2"/>
    <row r="969" x14ac:dyDescent="0.2"/>
    <row r="970" x14ac:dyDescent="0.2"/>
    <row r="971" x14ac:dyDescent="0.2"/>
    <row r="972" x14ac:dyDescent="0.2"/>
    <row r="973" x14ac:dyDescent="0.2"/>
    <row r="974" x14ac:dyDescent="0.2"/>
    <row r="975" x14ac:dyDescent="0.2"/>
    <row r="976" x14ac:dyDescent="0.2"/>
    <row r="977" x14ac:dyDescent="0.2"/>
    <row r="978" x14ac:dyDescent="0.2"/>
    <row r="979" x14ac:dyDescent="0.2"/>
    <row r="980" x14ac:dyDescent="0.2"/>
    <row r="981" x14ac:dyDescent="0.2"/>
    <row r="982" x14ac:dyDescent="0.2"/>
    <row r="983" x14ac:dyDescent="0.2"/>
    <row r="984" x14ac:dyDescent="0.2"/>
    <row r="985" x14ac:dyDescent="0.2"/>
    <row r="986" x14ac:dyDescent="0.2"/>
    <row r="987" x14ac:dyDescent="0.2"/>
    <row r="988" x14ac:dyDescent="0.2"/>
    <row r="989" x14ac:dyDescent="0.2"/>
    <row r="990" x14ac:dyDescent="0.2"/>
    <row r="991" x14ac:dyDescent="0.2"/>
    <row r="992" x14ac:dyDescent="0.2"/>
    <row r="993" x14ac:dyDescent="0.2"/>
    <row r="994" x14ac:dyDescent="0.2"/>
    <row r="995" x14ac:dyDescent="0.2"/>
    <row r="996" x14ac:dyDescent="0.2"/>
    <row r="997" x14ac:dyDescent="0.2"/>
    <row r="998" x14ac:dyDescent="0.2"/>
    <row r="999" x14ac:dyDescent="0.2"/>
    <row r="1000" x14ac:dyDescent="0.2"/>
    <row r="1001" x14ac:dyDescent="0.2"/>
    <row r="1002" x14ac:dyDescent="0.2"/>
    <row r="1003" x14ac:dyDescent="0.2"/>
    <row r="1004" x14ac:dyDescent="0.2"/>
    <row r="1005" x14ac:dyDescent="0.2"/>
    <row r="1006" x14ac:dyDescent="0.2"/>
    <row r="1007" x14ac:dyDescent="0.2"/>
    <row r="1008" x14ac:dyDescent="0.2"/>
    <row r="1009" x14ac:dyDescent="0.2"/>
    <row r="1010" x14ac:dyDescent="0.2"/>
    <row r="1011" x14ac:dyDescent="0.2"/>
    <row r="1012" x14ac:dyDescent="0.2"/>
    <row r="1013" x14ac:dyDescent="0.2"/>
    <row r="1014" x14ac:dyDescent="0.2"/>
    <row r="1015" x14ac:dyDescent="0.2"/>
    <row r="1016" x14ac:dyDescent="0.2"/>
    <row r="1017" x14ac:dyDescent="0.2"/>
    <row r="1018" x14ac:dyDescent="0.2"/>
    <row r="1019" x14ac:dyDescent="0.2"/>
    <row r="1020" x14ac:dyDescent="0.2"/>
    <row r="1021" x14ac:dyDescent="0.2"/>
    <row r="1022" x14ac:dyDescent="0.2"/>
    <row r="1023" x14ac:dyDescent="0.2"/>
    <row r="1024" x14ac:dyDescent="0.2"/>
    <row r="1025" x14ac:dyDescent="0.2"/>
    <row r="1026" x14ac:dyDescent="0.2"/>
    <row r="1027" x14ac:dyDescent="0.2"/>
    <row r="1028" x14ac:dyDescent="0.2"/>
    <row r="1029" x14ac:dyDescent="0.2"/>
    <row r="1030" x14ac:dyDescent="0.2"/>
    <row r="1031" x14ac:dyDescent="0.2"/>
    <row r="1032" x14ac:dyDescent="0.2"/>
    <row r="1033" x14ac:dyDescent="0.2"/>
    <row r="1034" x14ac:dyDescent="0.2"/>
    <row r="1035" x14ac:dyDescent="0.2"/>
    <row r="1036" x14ac:dyDescent="0.2"/>
    <row r="1037" x14ac:dyDescent="0.2"/>
    <row r="1038" x14ac:dyDescent="0.2"/>
    <row r="1039" x14ac:dyDescent="0.2"/>
    <row r="1040" x14ac:dyDescent="0.2"/>
    <row r="1041" x14ac:dyDescent="0.2"/>
    <row r="1042" x14ac:dyDescent="0.2"/>
    <row r="1043" x14ac:dyDescent="0.2"/>
    <row r="1044" x14ac:dyDescent="0.2"/>
    <row r="1045" x14ac:dyDescent="0.2"/>
    <row r="1046" x14ac:dyDescent="0.2"/>
    <row r="1047" x14ac:dyDescent="0.2"/>
    <row r="1048" x14ac:dyDescent="0.2"/>
    <row r="1049" x14ac:dyDescent="0.2"/>
    <row r="1050" x14ac:dyDescent="0.2"/>
    <row r="1051" x14ac:dyDescent="0.2"/>
    <row r="1052" x14ac:dyDescent="0.2"/>
    <row r="1053" x14ac:dyDescent="0.2"/>
    <row r="1054" x14ac:dyDescent="0.2"/>
    <row r="1055" x14ac:dyDescent="0.2"/>
    <row r="1056" x14ac:dyDescent="0.2"/>
    <row r="1057" x14ac:dyDescent="0.2"/>
    <row r="1058" x14ac:dyDescent="0.2"/>
    <row r="1059" x14ac:dyDescent="0.2"/>
    <row r="1060" x14ac:dyDescent="0.2"/>
    <row r="1061" x14ac:dyDescent="0.2"/>
    <row r="1062" x14ac:dyDescent="0.2"/>
    <row r="1063" x14ac:dyDescent="0.2"/>
    <row r="1064" x14ac:dyDescent="0.2"/>
    <row r="1065" x14ac:dyDescent="0.2"/>
    <row r="1066" x14ac:dyDescent="0.2"/>
    <row r="1067" x14ac:dyDescent="0.2"/>
    <row r="1068" x14ac:dyDescent="0.2"/>
    <row r="1069" x14ac:dyDescent="0.2"/>
    <row r="1070" x14ac:dyDescent="0.2"/>
    <row r="1071" x14ac:dyDescent="0.2"/>
    <row r="1072" x14ac:dyDescent="0.2"/>
    <row r="1073" x14ac:dyDescent="0.2"/>
    <row r="1074" x14ac:dyDescent="0.2"/>
    <row r="1075" x14ac:dyDescent="0.2"/>
    <row r="1076" x14ac:dyDescent="0.2"/>
    <row r="1077" x14ac:dyDescent="0.2"/>
    <row r="1078" x14ac:dyDescent="0.2"/>
    <row r="1079" x14ac:dyDescent="0.2"/>
    <row r="1080" x14ac:dyDescent="0.2"/>
    <row r="1081" x14ac:dyDescent="0.2"/>
    <row r="1082" x14ac:dyDescent="0.2"/>
    <row r="1083" x14ac:dyDescent="0.2"/>
    <row r="1084" x14ac:dyDescent="0.2"/>
    <row r="1085" x14ac:dyDescent="0.2"/>
    <row r="1086" x14ac:dyDescent="0.2"/>
    <row r="1087" x14ac:dyDescent="0.2"/>
    <row r="1088" x14ac:dyDescent="0.2"/>
    <row r="1089" x14ac:dyDescent="0.2"/>
    <row r="1090" x14ac:dyDescent="0.2"/>
    <row r="1091" x14ac:dyDescent="0.2"/>
    <row r="1092" x14ac:dyDescent="0.2"/>
    <row r="1093" x14ac:dyDescent="0.2"/>
    <row r="1094" x14ac:dyDescent="0.2"/>
    <row r="1095" x14ac:dyDescent="0.2"/>
    <row r="1096" x14ac:dyDescent="0.2"/>
    <row r="1097" x14ac:dyDescent="0.2"/>
    <row r="1098" x14ac:dyDescent="0.2"/>
    <row r="1099" x14ac:dyDescent="0.2"/>
    <row r="1100" x14ac:dyDescent="0.2"/>
    <row r="1101" x14ac:dyDescent="0.2"/>
    <row r="1102" x14ac:dyDescent="0.2"/>
    <row r="1103" x14ac:dyDescent="0.2"/>
    <row r="1104" x14ac:dyDescent="0.2"/>
    <row r="1105" x14ac:dyDescent="0.2"/>
    <row r="1106" x14ac:dyDescent="0.2"/>
    <row r="1107" x14ac:dyDescent="0.2"/>
    <row r="1108" x14ac:dyDescent="0.2"/>
    <row r="1109" x14ac:dyDescent="0.2"/>
    <row r="1110" x14ac:dyDescent="0.2"/>
    <row r="1111" x14ac:dyDescent="0.2"/>
    <row r="1112" x14ac:dyDescent="0.2"/>
    <row r="1113" x14ac:dyDescent="0.2"/>
    <row r="1114" x14ac:dyDescent="0.2"/>
    <row r="1115" x14ac:dyDescent="0.2"/>
    <row r="1116" x14ac:dyDescent="0.2"/>
    <row r="1117" x14ac:dyDescent="0.2"/>
    <row r="1118" x14ac:dyDescent="0.2"/>
    <row r="1119" x14ac:dyDescent="0.2"/>
    <row r="1120" x14ac:dyDescent="0.2"/>
    <row r="1121" x14ac:dyDescent="0.2"/>
    <row r="1122" x14ac:dyDescent="0.2"/>
    <row r="1123" x14ac:dyDescent="0.2"/>
    <row r="1124" x14ac:dyDescent="0.2"/>
    <row r="1125" x14ac:dyDescent="0.2"/>
    <row r="1126" x14ac:dyDescent="0.2"/>
    <row r="1127" x14ac:dyDescent="0.2"/>
    <row r="1128" x14ac:dyDescent="0.2"/>
    <row r="1129" x14ac:dyDescent="0.2"/>
    <row r="1130" x14ac:dyDescent="0.2"/>
    <row r="1131" x14ac:dyDescent="0.2"/>
    <row r="1132" x14ac:dyDescent="0.2"/>
    <row r="1133" x14ac:dyDescent="0.2"/>
    <row r="1134" x14ac:dyDescent="0.2"/>
    <row r="1135" x14ac:dyDescent="0.2"/>
    <row r="1136" x14ac:dyDescent="0.2"/>
    <row r="1137" x14ac:dyDescent="0.2"/>
    <row r="1138" x14ac:dyDescent="0.2"/>
    <row r="1139" x14ac:dyDescent="0.2"/>
    <row r="1140" x14ac:dyDescent="0.2"/>
    <row r="1141" x14ac:dyDescent="0.2"/>
    <row r="1142" x14ac:dyDescent="0.2"/>
    <row r="1143" x14ac:dyDescent="0.2"/>
    <row r="1144" x14ac:dyDescent="0.2"/>
    <row r="1145" x14ac:dyDescent="0.2"/>
    <row r="1146" x14ac:dyDescent="0.2"/>
    <row r="1147" x14ac:dyDescent="0.2"/>
    <row r="1148" x14ac:dyDescent="0.2"/>
    <row r="1149" x14ac:dyDescent="0.2"/>
    <row r="1150" x14ac:dyDescent="0.2"/>
    <row r="1151" x14ac:dyDescent="0.2"/>
    <row r="1152" x14ac:dyDescent="0.2"/>
    <row r="1153" x14ac:dyDescent="0.2"/>
    <row r="1154" x14ac:dyDescent="0.2"/>
    <row r="1155" x14ac:dyDescent="0.2"/>
    <row r="1156" x14ac:dyDescent="0.2"/>
    <row r="1157" x14ac:dyDescent="0.2"/>
    <row r="1158" x14ac:dyDescent="0.2"/>
    <row r="1159" x14ac:dyDescent="0.2"/>
    <row r="1160" x14ac:dyDescent="0.2"/>
    <row r="1161" x14ac:dyDescent="0.2"/>
    <row r="1162" x14ac:dyDescent="0.2"/>
    <row r="1163" x14ac:dyDescent="0.2"/>
    <row r="1164" x14ac:dyDescent="0.2"/>
    <row r="1165" x14ac:dyDescent="0.2"/>
    <row r="1166" x14ac:dyDescent="0.2"/>
    <row r="1167" x14ac:dyDescent="0.2"/>
    <row r="1168" x14ac:dyDescent="0.2"/>
    <row r="1169" x14ac:dyDescent="0.2"/>
    <row r="1170" x14ac:dyDescent="0.2"/>
    <row r="1171" x14ac:dyDescent="0.2"/>
    <row r="1172" x14ac:dyDescent="0.2"/>
    <row r="1173" x14ac:dyDescent="0.2"/>
    <row r="1174" x14ac:dyDescent="0.2"/>
    <row r="1175" x14ac:dyDescent="0.2"/>
    <row r="1176" x14ac:dyDescent="0.2"/>
    <row r="1177" x14ac:dyDescent="0.2"/>
    <row r="1178" x14ac:dyDescent="0.2"/>
    <row r="1179" x14ac:dyDescent="0.2"/>
    <row r="1180" x14ac:dyDescent="0.2"/>
    <row r="1181" x14ac:dyDescent="0.2"/>
    <row r="1182" x14ac:dyDescent="0.2"/>
    <row r="1183" x14ac:dyDescent="0.2"/>
    <row r="1184" x14ac:dyDescent="0.2"/>
    <row r="1185" x14ac:dyDescent="0.2"/>
    <row r="1186" x14ac:dyDescent="0.2"/>
    <row r="1187" x14ac:dyDescent="0.2"/>
    <row r="1188" x14ac:dyDescent="0.2"/>
    <row r="1189" x14ac:dyDescent="0.2"/>
    <row r="1190" x14ac:dyDescent="0.2"/>
    <row r="1191" x14ac:dyDescent="0.2"/>
    <row r="1192" x14ac:dyDescent="0.2"/>
    <row r="1193" x14ac:dyDescent="0.2"/>
    <row r="1194" x14ac:dyDescent="0.2"/>
    <row r="1195" x14ac:dyDescent="0.2"/>
    <row r="1196" x14ac:dyDescent="0.2"/>
    <row r="1197" x14ac:dyDescent="0.2"/>
    <row r="1198" x14ac:dyDescent="0.2"/>
    <row r="1199" x14ac:dyDescent="0.2"/>
    <row r="1200" x14ac:dyDescent="0.2"/>
    <row r="1201" x14ac:dyDescent="0.2"/>
    <row r="1202" x14ac:dyDescent="0.2"/>
    <row r="1203" x14ac:dyDescent="0.2"/>
    <row r="1204" x14ac:dyDescent="0.2"/>
    <row r="1205" x14ac:dyDescent="0.2"/>
    <row r="1206" x14ac:dyDescent="0.2"/>
    <row r="1207" x14ac:dyDescent="0.2"/>
    <row r="1208" x14ac:dyDescent="0.2"/>
    <row r="1209" x14ac:dyDescent="0.2"/>
    <row r="1210" x14ac:dyDescent="0.2"/>
    <row r="1211" x14ac:dyDescent="0.2"/>
    <row r="1212" x14ac:dyDescent="0.2"/>
    <row r="1213" x14ac:dyDescent="0.2"/>
    <row r="1214" x14ac:dyDescent="0.2"/>
    <row r="1215" x14ac:dyDescent="0.2"/>
    <row r="1216" x14ac:dyDescent="0.2"/>
    <row r="1217" x14ac:dyDescent="0.2"/>
    <row r="1218" x14ac:dyDescent="0.2"/>
    <row r="1219" x14ac:dyDescent="0.2"/>
    <row r="1220" x14ac:dyDescent="0.2"/>
    <row r="1221" x14ac:dyDescent="0.2"/>
    <row r="1222" x14ac:dyDescent="0.2"/>
    <row r="1223" x14ac:dyDescent="0.2"/>
    <row r="1224" x14ac:dyDescent="0.2"/>
    <row r="1225" x14ac:dyDescent="0.2"/>
    <row r="1226" x14ac:dyDescent="0.2"/>
    <row r="1227" x14ac:dyDescent="0.2"/>
    <row r="1228" x14ac:dyDescent="0.2"/>
    <row r="1229" x14ac:dyDescent="0.2"/>
    <row r="1230" x14ac:dyDescent="0.2"/>
    <row r="1231" x14ac:dyDescent="0.2"/>
    <row r="1232" x14ac:dyDescent="0.2"/>
    <row r="1233" x14ac:dyDescent="0.2"/>
    <row r="1234" x14ac:dyDescent="0.2"/>
    <row r="1235" x14ac:dyDescent="0.2"/>
    <row r="1236" x14ac:dyDescent="0.2"/>
    <row r="1237" x14ac:dyDescent="0.2"/>
    <row r="1238" x14ac:dyDescent="0.2"/>
    <row r="1239" x14ac:dyDescent="0.2"/>
    <row r="1240" x14ac:dyDescent="0.2"/>
    <row r="1241" x14ac:dyDescent="0.2"/>
    <row r="1242" x14ac:dyDescent="0.2"/>
    <row r="1243" x14ac:dyDescent="0.2"/>
    <row r="1244" x14ac:dyDescent="0.2"/>
    <row r="1245" x14ac:dyDescent="0.2"/>
    <row r="1246" x14ac:dyDescent="0.2"/>
    <row r="1247" x14ac:dyDescent="0.2"/>
    <row r="1248" x14ac:dyDescent="0.2"/>
    <row r="1249" x14ac:dyDescent="0.2"/>
    <row r="1250" x14ac:dyDescent="0.2"/>
    <row r="1251" x14ac:dyDescent="0.2"/>
    <row r="1252" x14ac:dyDescent="0.2"/>
    <row r="1253" x14ac:dyDescent="0.2"/>
    <row r="1254" x14ac:dyDescent="0.2"/>
    <row r="1255" x14ac:dyDescent="0.2"/>
    <row r="1256" x14ac:dyDescent="0.2"/>
    <row r="1257" x14ac:dyDescent="0.2"/>
    <row r="1258" x14ac:dyDescent="0.2"/>
    <row r="1259" x14ac:dyDescent="0.2"/>
    <row r="1260" x14ac:dyDescent="0.2"/>
    <row r="1261" x14ac:dyDescent="0.2"/>
    <row r="1262" x14ac:dyDescent="0.2"/>
    <row r="1263" x14ac:dyDescent="0.2"/>
    <row r="1264" x14ac:dyDescent="0.2"/>
    <row r="1265" x14ac:dyDescent="0.2"/>
    <row r="1266" x14ac:dyDescent="0.2"/>
    <row r="1267" x14ac:dyDescent="0.2"/>
    <row r="1268" x14ac:dyDescent="0.2"/>
    <row r="1269" x14ac:dyDescent="0.2"/>
    <row r="1270" x14ac:dyDescent="0.2"/>
    <row r="1271" x14ac:dyDescent="0.2"/>
    <row r="1272" x14ac:dyDescent="0.2"/>
    <row r="1273" x14ac:dyDescent="0.2"/>
    <row r="1274" x14ac:dyDescent="0.2"/>
    <row r="1275" x14ac:dyDescent="0.2"/>
    <row r="1276" x14ac:dyDescent="0.2"/>
    <row r="1277" x14ac:dyDescent="0.2"/>
    <row r="1278" x14ac:dyDescent="0.2"/>
    <row r="1279" x14ac:dyDescent="0.2"/>
    <row r="1280" x14ac:dyDescent="0.2"/>
    <row r="1281" x14ac:dyDescent="0.2"/>
    <row r="1282" x14ac:dyDescent="0.2"/>
    <row r="1283" x14ac:dyDescent="0.2"/>
    <row r="1284" x14ac:dyDescent="0.2"/>
    <row r="1285" x14ac:dyDescent="0.2"/>
    <row r="1286" x14ac:dyDescent="0.2"/>
    <row r="1287" x14ac:dyDescent="0.2"/>
    <row r="1288" x14ac:dyDescent="0.2"/>
    <row r="1289" x14ac:dyDescent="0.2"/>
    <row r="1290" x14ac:dyDescent="0.2"/>
    <row r="1291" x14ac:dyDescent="0.2"/>
    <row r="1292" x14ac:dyDescent="0.2"/>
    <row r="1293" x14ac:dyDescent="0.2"/>
    <row r="1294" x14ac:dyDescent="0.2"/>
    <row r="1295" x14ac:dyDescent="0.2"/>
    <row r="1296" x14ac:dyDescent="0.2"/>
    <row r="1297" x14ac:dyDescent="0.2"/>
    <row r="1298" x14ac:dyDescent="0.2"/>
    <row r="1299" x14ac:dyDescent="0.2"/>
    <row r="1300" x14ac:dyDescent="0.2"/>
    <row r="1301" x14ac:dyDescent="0.2"/>
    <row r="1302" x14ac:dyDescent="0.2"/>
    <row r="1303" x14ac:dyDescent="0.2"/>
    <row r="1304" x14ac:dyDescent="0.2"/>
    <row r="1305" x14ac:dyDescent="0.2"/>
    <row r="1306" x14ac:dyDescent="0.2"/>
    <row r="1307" x14ac:dyDescent="0.2"/>
    <row r="1308" x14ac:dyDescent="0.2"/>
    <row r="1309" x14ac:dyDescent="0.2"/>
    <row r="1310" x14ac:dyDescent="0.2"/>
    <row r="1311" x14ac:dyDescent="0.2"/>
    <row r="1312" x14ac:dyDescent="0.2"/>
    <row r="1313" x14ac:dyDescent="0.2"/>
    <row r="1314" x14ac:dyDescent="0.2"/>
    <row r="1315" x14ac:dyDescent="0.2"/>
    <row r="1316" x14ac:dyDescent="0.2"/>
    <row r="1317" x14ac:dyDescent="0.2"/>
    <row r="1318" x14ac:dyDescent="0.2"/>
    <row r="1319" x14ac:dyDescent="0.2"/>
    <row r="1320" x14ac:dyDescent="0.2"/>
    <row r="1321" x14ac:dyDescent="0.2"/>
    <row r="1322" x14ac:dyDescent="0.2"/>
    <row r="1323" x14ac:dyDescent="0.2"/>
    <row r="1324" x14ac:dyDescent="0.2"/>
    <row r="1325" x14ac:dyDescent="0.2"/>
    <row r="1326" x14ac:dyDescent="0.2"/>
    <row r="1327" x14ac:dyDescent="0.2"/>
    <row r="1328" x14ac:dyDescent="0.2"/>
    <row r="1329" x14ac:dyDescent="0.2"/>
    <row r="1330" x14ac:dyDescent="0.2"/>
    <row r="1331" x14ac:dyDescent="0.2"/>
    <row r="1332" x14ac:dyDescent="0.2"/>
    <row r="1333" x14ac:dyDescent="0.2"/>
    <row r="1334" x14ac:dyDescent="0.2"/>
    <row r="1335" x14ac:dyDescent="0.2"/>
    <row r="1336" x14ac:dyDescent="0.2"/>
    <row r="1337" x14ac:dyDescent="0.2"/>
    <row r="1338" x14ac:dyDescent="0.2"/>
    <row r="1339" x14ac:dyDescent="0.2"/>
    <row r="1340" x14ac:dyDescent="0.2"/>
    <row r="1341" x14ac:dyDescent="0.2"/>
    <row r="1342" x14ac:dyDescent="0.2"/>
    <row r="1343" x14ac:dyDescent="0.2"/>
    <row r="1344" x14ac:dyDescent="0.2"/>
    <row r="1345" x14ac:dyDescent="0.2"/>
    <row r="1346" x14ac:dyDescent="0.2"/>
    <row r="1347" x14ac:dyDescent="0.2"/>
    <row r="1348" x14ac:dyDescent="0.2"/>
    <row r="1349" x14ac:dyDescent="0.2"/>
    <row r="1350" x14ac:dyDescent="0.2"/>
    <row r="1351" x14ac:dyDescent="0.2"/>
    <row r="1352" x14ac:dyDescent="0.2"/>
    <row r="1353" x14ac:dyDescent="0.2"/>
    <row r="1354" x14ac:dyDescent="0.2"/>
    <row r="1355" x14ac:dyDescent="0.2"/>
    <row r="1356" x14ac:dyDescent="0.2"/>
    <row r="1357" x14ac:dyDescent="0.2"/>
    <row r="1358" x14ac:dyDescent="0.2"/>
    <row r="1359" x14ac:dyDescent="0.2"/>
    <row r="1360" x14ac:dyDescent="0.2"/>
    <row r="1361" x14ac:dyDescent="0.2"/>
    <row r="1362" x14ac:dyDescent="0.2"/>
    <row r="1363" x14ac:dyDescent="0.2"/>
    <row r="1364" x14ac:dyDescent="0.2"/>
    <row r="1365" x14ac:dyDescent="0.2"/>
    <row r="1366" x14ac:dyDescent="0.2"/>
    <row r="1367" x14ac:dyDescent="0.2"/>
    <row r="1368" x14ac:dyDescent="0.2"/>
    <row r="1369" x14ac:dyDescent="0.2"/>
    <row r="1370" x14ac:dyDescent="0.2"/>
    <row r="1371" x14ac:dyDescent="0.2"/>
    <row r="1372" x14ac:dyDescent="0.2"/>
    <row r="1373" x14ac:dyDescent="0.2"/>
    <row r="1374" x14ac:dyDescent="0.2"/>
    <row r="1375" x14ac:dyDescent="0.2"/>
    <row r="1376" x14ac:dyDescent="0.2"/>
    <row r="1377" x14ac:dyDescent="0.2"/>
    <row r="1378" x14ac:dyDescent="0.2"/>
    <row r="1379" x14ac:dyDescent="0.2"/>
    <row r="1380" x14ac:dyDescent="0.2"/>
    <row r="1381" x14ac:dyDescent="0.2"/>
    <row r="1382" x14ac:dyDescent="0.2"/>
    <row r="1383" x14ac:dyDescent="0.2"/>
    <row r="1384" x14ac:dyDescent="0.2"/>
    <row r="1385" x14ac:dyDescent="0.2"/>
    <row r="1386" x14ac:dyDescent="0.2"/>
    <row r="1387" x14ac:dyDescent="0.2"/>
    <row r="1388" x14ac:dyDescent="0.2"/>
    <row r="1389" x14ac:dyDescent="0.2"/>
    <row r="1390" x14ac:dyDescent="0.2"/>
    <row r="1391" x14ac:dyDescent="0.2"/>
    <row r="1392" x14ac:dyDescent="0.2"/>
    <row r="1393" x14ac:dyDescent="0.2"/>
    <row r="1394" x14ac:dyDescent="0.2"/>
    <row r="1395" x14ac:dyDescent="0.2"/>
    <row r="1396" x14ac:dyDescent="0.2"/>
    <row r="1397" x14ac:dyDescent="0.2"/>
    <row r="1398" x14ac:dyDescent="0.2"/>
    <row r="1399" x14ac:dyDescent="0.2"/>
    <row r="1400" x14ac:dyDescent="0.2"/>
    <row r="1401" x14ac:dyDescent="0.2"/>
    <row r="1402" x14ac:dyDescent="0.2"/>
    <row r="1403" x14ac:dyDescent="0.2"/>
    <row r="1404" x14ac:dyDescent="0.2"/>
    <row r="1405" x14ac:dyDescent="0.2"/>
    <row r="1406" x14ac:dyDescent="0.2"/>
    <row r="1407" x14ac:dyDescent="0.2"/>
    <row r="1408" x14ac:dyDescent="0.2"/>
    <row r="1409" x14ac:dyDescent="0.2"/>
    <row r="1410" x14ac:dyDescent="0.2"/>
    <row r="1411" x14ac:dyDescent="0.2"/>
    <row r="1412" x14ac:dyDescent="0.2"/>
    <row r="1413" x14ac:dyDescent="0.2"/>
    <row r="1414" x14ac:dyDescent="0.2"/>
    <row r="1415" x14ac:dyDescent="0.2"/>
    <row r="1416" x14ac:dyDescent="0.2"/>
    <row r="1417" x14ac:dyDescent="0.2"/>
    <row r="1418" x14ac:dyDescent="0.2"/>
    <row r="1419" x14ac:dyDescent="0.2"/>
    <row r="1420" x14ac:dyDescent="0.2"/>
    <row r="1421" x14ac:dyDescent="0.2"/>
    <row r="1422" x14ac:dyDescent="0.2"/>
    <row r="1423" x14ac:dyDescent="0.2"/>
    <row r="1424" x14ac:dyDescent="0.2"/>
    <row r="1425" x14ac:dyDescent="0.2"/>
    <row r="1426" x14ac:dyDescent="0.2"/>
    <row r="1427" x14ac:dyDescent="0.2"/>
    <row r="1428" x14ac:dyDescent="0.2"/>
    <row r="1429" x14ac:dyDescent="0.2"/>
    <row r="1430" x14ac:dyDescent="0.2"/>
    <row r="1431" x14ac:dyDescent="0.2"/>
    <row r="1432" x14ac:dyDescent="0.2"/>
    <row r="1433" x14ac:dyDescent="0.2"/>
    <row r="1434" x14ac:dyDescent="0.2"/>
    <row r="1435" x14ac:dyDescent="0.2"/>
    <row r="1436" x14ac:dyDescent="0.2"/>
    <row r="1437" x14ac:dyDescent="0.2"/>
    <row r="1438" x14ac:dyDescent="0.2"/>
    <row r="1439" x14ac:dyDescent="0.2"/>
    <row r="1440" x14ac:dyDescent="0.2"/>
    <row r="1441" x14ac:dyDescent="0.2"/>
    <row r="1442" x14ac:dyDescent="0.2"/>
    <row r="1443" x14ac:dyDescent="0.2"/>
    <row r="1444" x14ac:dyDescent="0.2"/>
    <row r="1445" x14ac:dyDescent="0.2"/>
    <row r="1446" x14ac:dyDescent="0.2"/>
    <row r="1447" x14ac:dyDescent="0.2"/>
    <row r="1448" x14ac:dyDescent="0.2"/>
    <row r="1449" x14ac:dyDescent="0.2"/>
    <row r="1450" x14ac:dyDescent="0.2"/>
    <row r="1451" x14ac:dyDescent="0.2"/>
    <row r="1452" x14ac:dyDescent="0.2"/>
    <row r="1453" x14ac:dyDescent="0.2"/>
    <row r="1454" x14ac:dyDescent="0.2"/>
    <row r="1455" x14ac:dyDescent="0.2"/>
    <row r="1456" x14ac:dyDescent="0.2"/>
    <row r="1457" x14ac:dyDescent="0.2"/>
    <row r="1458" x14ac:dyDescent="0.2"/>
    <row r="1459" x14ac:dyDescent="0.2"/>
    <row r="1460" x14ac:dyDescent="0.2"/>
    <row r="1461" x14ac:dyDescent="0.2"/>
    <row r="1462" x14ac:dyDescent="0.2"/>
    <row r="1463" x14ac:dyDescent="0.2"/>
    <row r="1464" x14ac:dyDescent="0.2"/>
    <row r="1465" x14ac:dyDescent="0.2"/>
    <row r="1466" x14ac:dyDescent="0.2"/>
    <row r="1467" x14ac:dyDescent="0.2"/>
    <row r="1468" x14ac:dyDescent="0.2"/>
    <row r="1469" x14ac:dyDescent="0.2"/>
    <row r="1470" x14ac:dyDescent="0.2"/>
    <row r="1471" x14ac:dyDescent="0.2"/>
    <row r="1472" x14ac:dyDescent="0.2"/>
    <row r="1473" x14ac:dyDescent="0.2"/>
    <row r="1474" x14ac:dyDescent="0.2"/>
    <row r="1475" x14ac:dyDescent="0.2"/>
    <row r="1476" x14ac:dyDescent="0.2"/>
    <row r="1477" x14ac:dyDescent="0.2"/>
    <row r="1478" x14ac:dyDescent="0.2"/>
    <row r="1479" x14ac:dyDescent="0.2"/>
    <row r="1480" x14ac:dyDescent="0.2"/>
    <row r="1481" x14ac:dyDescent="0.2"/>
    <row r="1482" x14ac:dyDescent="0.2"/>
    <row r="1483" x14ac:dyDescent="0.2"/>
    <row r="1484" x14ac:dyDescent="0.2"/>
    <row r="1485" x14ac:dyDescent="0.2"/>
    <row r="1486" x14ac:dyDescent="0.2"/>
    <row r="1487" x14ac:dyDescent="0.2"/>
    <row r="1488" x14ac:dyDescent="0.2"/>
    <row r="1489" x14ac:dyDescent="0.2"/>
    <row r="1490" x14ac:dyDescent="0.2"/>
    <row r="1491" x14ac:dyDescent="0.2"/>
    <row r="1492" x14ac:dyDescent="0.2"/>
    <row r="1493" x14ac:dyDescent="0.2"/>
    <row r="1494" x14ac:dyDescent="0.2"/>
    <row r="1495" x14ac:dyDescent="0.2"/>
    <row r="1496" x14ac:dyDescent="0.2"/>
    <row r="1497" x14ac:dyDescent="0.2"/>
    <row r="1498" x14ac:dyDescent="0.2"/>
    <row r="1499" x14ac:dyDescent="0.2"/>
    <row r="1500" x14ac:dyDescent="0.2"/>
    <row r="1501" x14ac:dyDescent="0.2"/>
    <row r="1502" x14ac:dyDescent="0.2"/>
    <row r="1503" x14ac:dyDescent="0.2"/>
    <row r="1504" x14ac:dyDescent="0.2"/>
    <row r="1505" x14ac:dyDescent="0.2"/>
    <row r="1506" x14ac:dyDescent="0.2"/>
    <row r="1507" x14ac:dyDescent="0.2"/>
    <row r="1508" x14ac:dyDescent="0.2"/>
    <row r="1509" x14ac:dyDescent="0.2"/>
    <row r="1510" x14ac:dyDescent="0.2"/>
    <row r="1511" x14ac:dyDescent="0.2"/>
    <row r="1512" x14ac:dyDescent="0.2"/>
    <row r="1513" x14ac:dyDescent="0.2"/>
    <row r="1514" x14ac:dyDescent="0.2"/>
    <row r="1515" x14ac:dyDescent="0.2"/>
    <row r="1516" x14ac:dyDescent="0.2"/>
    <row r="1517" x14ac:dyDescent="0.2"/>
    <row r="1518" x14ac:dyDescent="0.2"/>
    <row r="1519" x14ac:dyDescent="0.2"/>
    <row r="1520" x14ac:dyDescent="0.2"/>
    <row r="1521" x14ac:dyDescent="0.2"/>
    <row r="1522" x14ac:dyDescent="0.2"/>
    <row r="1523" x14ac:dyDescent="0.2"/>
    <row r="1524" x14ac:dyDescent="0.2"/>
    <row r="1525" x14ac:dyDescent="0.2"/>
    <row r="1526" x14ac:dyDescent="0.2"/>
    <row r="1527" x14ac:dyDescent="0.2"/>
    <row r="1528" x14ac:dyDescent="0.2"/>
    <row r="1529" x14ac:dyDescent="0.2"/>
    <row r="1530" x14ac:dyDescent="0.2"/>
    <row r="1531" x14ac:dyDescent="0.2"/>
    <row r="1532" x14ac:dyDescent="0.2"/>
    <row r="1533" x14ac:dyDescent="0.2"/>
    <row r="1534" x14ac:dyDescent="0.2"/>
    <row r="1535" x14ac:dyDescent="0.2"/>
    <row r="1536" x14ac:dyDescent="0.2"/>
    <row r="1537" x14ac:dyDescent="0.2"/>
    <row r="1538" x14ac:dyDescent="0.2"/>
    <row r="1539" x14ac:dyDescent="0.2"/>
    <row r="1540" x14ac:dyDescent="0.2"/>
    <row r="1541" x14ac:dyDescent="0.2"/>
    <row r="1542" x14ac:dyDescent="0.2"/>
    <row r="1543" x14ac:dyDescent="0.2"/>
    <row r="1544" x14ac:dyDescent="0.2"/>
    <row r="1545" x14ac:dyDescent="0.2"/>
    <row r="1546" x14ac:dyDescent="0.2"/>
    <row r="1547" x14ac:dyDescent="0.2"/>
    <row r="1548" x14ac:dyDescent="0.2"/>
    <row r="1549" x14ac:dyDescent="0.2"/>
    <row r="1550" x14ac:dyDescent="0.2"/>
    <row r="1551" x14ac:dyDescent="0.2"/>
    <row r="1552" x14ac:dyDescent="0.2"/>
    <row r="1553" x14ac:dyDescent="0.2"/>
    <row r="1554" x14ac:dyDescent="0.2"/>
    <row r="1555" x14ac:dyDescent="0.2"/>
    <row r="1556" x14ac:dyDescent="0.2"/>
    <row r="1557" x14ac:dyDescent="0.2"/>
    <row r="1558" x14ac:dyDescent="0.2"/>
    <row r="1559" x14ac:dyDescent="0.2"/>
    <row r="1560" x14ac:dyDescent="0.2"/>
    <row r="1561" x14ac:dyDescent="0.2"/>
    <row r="1562" x14ac:dyDescent="0.2"/>
    <row r="1563" x14ac:dyDescent="0.2"/>
    <row r="1564" x14ac:dyDescent="0.2"/>
    <row r="1565" x14ac:dyDescent="0.2"/>
    <row r="1566" x14ac:dyDescent="0.2"/>
    <row r="1567" x14ac:dyDescent="0.2"/>
    <row r="1568" x14ac:dyDescent="0.2"/>
    <row r="1569" x14ac:dyDescent="0.2"/>
    <row r="1570" x14ac:dyDescent="0.2"/>
    <row r="1571" x14ac:dyDescent="0.2"/>
    <row r="1572" x14ac:dyDescent="0.2"/>
    <row r="1573" x14ac:dyDescent="0.2"/>
    <row r="1574" x14ac:dyDescent="0.2"/>
    <row r="1575" x14ac:dyDescent="0.2"/>
    <row r="1576" x14ac:dyDescent="0.2"/>
    <row r="1577" x14ac:dyDescent="0.2"/>
    <row r="1578" x14ac:dyDescent="0.2"/>
    <row r="1579" x14ac:dyDescent="0.2"/>
    <row r="1580" x14ac:dyDescent="0.2"/>
    <row r="1581" x14ac:dyDescent="0.2"/>
    <row r="1582" x14ac:dyDescent="0.2"/>
    <row r="1583" x14ac:dyDescent="0.2"/>
    <row r="1584" x14ac:dyDescent="0.2"/>
    <row r="1585" x14ac:dyDescent="0.2"/>
    <row r="1586" x14ac:dyDescent="0.2"/>
    <row r="1587" x14ac:dyDescent="0.2"/>
    <row r="1588" x14ac:dyDescent="0.2"/>
    <row r="1589" x14ac:dyDescent="0.2"/>
    <row r="1590" x14ac:dyDescent="0.2"/>
    <row r="1591" x14ac:dyDescent="0.2"/>
    <row r="1592" x14ac:dyDescent="0.2"/>
    <row r="1593" x14ac:dyDescent="0.2"/>
    <row r="1594" x14ac:dyDescent="0.2"/>
    <row r="1595" x14ac:dyDescent="0.2"/>
    <row r="1596" x14ac:dyDescent="0.2"/>
    <row r="1597" x14ac:dyDescent="0.2"/>
    <row r="1598" x14ac:dyDescent="0.2"/>
    <row r="1599" x14ac:dyDescent="0.2"/>
    <row r="1600" x14ac:dyDescent="0.2"/>
    <row r="1601" x14ac:dyDescent="0.2"/>
    <row r="1602" x14ac:dyDescent="0.2"/>
    <row r="1603" x14ac:dyDescent="0.2"/>
    <row r="1604" x14ac:dyDescent="0.2"/>
    <row r="1605" x14ac:dyDescent="0.2"/>
    <row r="1606" x14ac:dyDescent="0.2"/>
    <row r="1607" x14ac:dyDescent="0.2"/>
    <row r="1608" x14ac:dyDescent="0.2"/>
    <row r="1609" x14ac:dyDescent="0.2"/>
    <row r="1610" x14ac:dyDescent="0.2"/>
    <row r="1611" x14ac:dyDescent="0.2"/>
    <row r="1612" x14ac:dyDescent="0.2"/>
    <row r="1613" x14ac:dyDescent="0.2"/>
    <row r="1614" x14ac:dyDescent="0.2"/>
    <row r="1615" x14ac:dyDescent="0.2"/>
    <row r="1616" x14ac:dyDescent="0.2"/>
    <row r="1617" x14ac:dyDescent="0.2"/>
    <row r="1618" x14ac:dyDescent="0.2"/>
    <row r="1619" x14ac:dyDescent="0.2"/>
    <row r="1620" x14ac:dyDescent="0.2"/>
    <row r="1621" x14ac:dyDescent="0.2"/>
    <row r="1622" x14ac:dyDescent="0.2"/>
    <row r="1623" x14ac:dyDescent="0.2"/>
    <row r="1624" x14ac:dyDescent="0.2"/>
    <row r="1625" x14ac:dyDescent="0.2"/>
    <row r="1626" x14ac:dyDescent="0.2"/>
    <row r="1627" x14ac:dyDescent="0.2"/>
    <row r="1628" x14ac:dyDescent="0.2"/>
    <row r="1629" x14ac:dyDescent="0.2"/>
    <row r="1630" x14ac:dyDescent="0.2"/>
    <row r="1631" x14ac:dyDescent="0.2"/>
    <row r="1632" x14ac:dyDescent="0.2"/>
    <row r="1633" x14ac:dyDescent="0.2"/>
    <row r="1634" x14ac:dyDescent="0.2"/>
    <row r="1635" x14ac:dyDescent="0.2"/>
    <row r="1636" x14ac:dyDescent="0.2"/>
    <row r="1637" x14ac:dyDescent="0.2"/>
    <row r="1638" x14ac:dyDescent="0.2"/>
    <row r="1639" x14ac:dyDescent="0.2"/>
    <row r="1640" x14ac:dyDescent="0.2"/>
    <row r="1641" x14ac:dyDescent="0.2"/>
    <row r="1642" x14ac:dyDescent="0.2"/>
    <row r="1643" x14ac:dyDescent="0.2"/>
    <row r="1644" x14ac:dyDescent="0.2"/>
    <row r="1645" x14ac:dyDescent="0.2"/>
    <row r="1646" x14ac:dyDescent="0.2"/>
    <row r="1647" x14ac:dyDescent="0.2"/>
    <row r="1648" x14ac:dyDescent="0.2"/>
    <row r="1649" x14ac:dyDescent="0.2"/>
    <row r="1650" x14ac:dyDescent="0.2"/>
    <row r="1651" x14ac:dyDescent="0.2"/>
    <row r="1652" x14ac:dyDescent="0.2"/>
    <row r="1653" x14ac:dyDescent="0.2"/>
    <row r="1654" x14ac:dyDescent="0.2"/>
    <row r="1655" x14ac:dyDescent="0.2"/>
    <row r="1656" x14ac:dyDescent="0.2"/>
    <row r="1657" x14ac:dyDescent="0.2"/>
    <row r="1658" x14ac:dyDescent="0.2"/>
    <row r="1659" x14ac:dyDescent="0.2"/>
    <row r="1660" x14ac:dyDescent="0.2"/>
    <row r="1661" x14ac:dyDescent="0.2"/>
    <row r="1662" x14ac:dyDescent="0.2"/>
    <row r="1663" x14ac:dyDescent="0.2"/>
    <row r="1664" x14ac:dyDescent="0.2"/>
    <row r="1665" x14ac:dyDescent="0.2"/>
    <row r="1666" x14ac:dyDescent="0.2"/>
    <row r="1667" x14ac:dyDescent="0.2"/>
    <row r="1668" x14ac:dyDescent="0.2"/>
    <row r="1669" x14ac:dyDescent="0.2"/>
    <row r="1670" x14ac:dyDescent="0.2"/>
    <row r="1671" x14ac:dyDescent="0.2"/>
    <row r="1672" x14ac:dyDescent="0.2"/>
    <row r="1673" x14ac:dyDescent="0.2"/>
    <row r="1674" x14ac:dyDescent="0.2"/>
    <row r="1675" x14ac:dyDescent="0.2"/>
    <row r="1676" x14ac:dyDescent="0.2"/>
    <row r="1677" x14ac:dyDescent="0.2"/>
    <row r="1678" x14ac:dyDescent="0.2"/>
    <row r="1679" x14ac:dyDescent="0.2"/>
    <row r="1680" x14ac:dyDescent="0.2"/>
    <row r="1681" x14ac:dyDescent="0.2"/>
    <row r="1682" x14ac:dyDescent="0.2"/>
    <row r="1683" x14ac:dyDescent="0.2"/>
    <row r="1684" x14ac:dyDescent="0.2"/>
    <row r="1685" x14ac:dyDescent="0.2"/>
    <row r="1686" x14ac:dyDescent="0.2"/>
    <row r="1687" x14ac:dyDescent="0.2"/>
    <row r="1688" x14ac:dyDescent="0.2"/>
    <row r="1689" x14ac:dyDescent="0.2"/>
    <row r="1690" x14ac:dyDescent="0.2"/>
    <row r="1691" x14ac:dyDescent="0.2"/>
    <row r="1692" x14ac:dyDescent="0.2"/>
    <row r="1693" x14ac:dyDescent="0.2"/>
    <row r="1694" x14ac:dyDescent="0.2"/>
    <row r="1695" x14ac:dyDescent="0.2"/>
    <row r="1696" x14ac:dyDescent="0.2"/>
    <row r="1697" x14ac:dyDescent="0.2"/>
    <row r="1698" x14ac:dyDescent="0.2"/>
    <row r="1699" x14ac:dyDescent="0.2"/>
    <row r="1700" x14ac:dyDescent="0.2"/>
    <row r="1701" x14ac:dyDescent="0.2"/>
    <row r="1702" x14ac:dyDescent="0.2"/>
    <row r="1703" x14ac:dyDescent="0.2"/>
    <row r="1704" x14ac:dyDescent="0.2"/>
    <row r="1705" x14ac:dyDescent="0.2"/>
    <row r="1706" x14ac:dyDescent="0.2"/>
    <row r="1707" x14ac:dyDescent="0.2"/>
    <row r="1708" x14ac:dyDescent="0.2"/>
    <row r="1709" x14ac:dyDescent="0.2"/>
    <row r="1710" x14ac:dyDescent="0.2"/>
    <row r="1711" x14ac:dyDescent="0.2"/>
    <row r="1712" x14ac:dyDescent="0.2"/>
    <row r="1713" x14ac:dyDescent="0.2"/>
    <row r="1714" x14ac:dyDescent="0.2"/>
    <row r="1715" x14ac:dyDescent="0.2"/>
    <row r="1716" x14ac:dyDescent="0.2"/>
    <row r="1717" x14ac:dyDescent="0.2"/>
    <row r="1718" x14ac:dyDescent="0.2"/>
    <row r="1721" x14ac:dyDescent="0.2"/>
    <row r="1722" x14ac:dyDescent="0.2"/>
    <row r="1723" x14ac:dyDescent="0.2"/>
    <row r="1724" x14ac:dyDescent="0.2"/>
    <row r="1725" x14ac:dyDescent="0.2"/>
    <row r="1726" x14ac:dyDescent="0.2"/>
    <row r="1727" x14ac:dyDescent="0.2"/>
    <row r="1728" x14ac:dyDescent="0.2"/>
    <row r="1729" x14ac:dyDescent="0.2"/>
    <row r="1730" x14ac:dyDescent="0.2"/>
    <row r="1731" x14ac:dyDescent="0.2"/>
    <row r="1732" x14ac:dyDescent="0.2"/>
    <row r="1733" x14ac:dyDescent="0.2"/>
    <row r="1734" x14ac:dyDescent="0.2"/>
    <row r="1735" x14ac:dyDescent="0.2"/>
    <row r="1736" x14ac:dyDescent="0.2"/>
    <row r="1737" x14ac:dyDescent="0.2"/>
    <row r="1738" x14ac:dyDescent="0.2"/>
    <row r="1739" x14ac:dyDescent="0.2"/>
    <row r="1740" x14ac:dyDescent="0.2"/>
    <row r="1741" x14ac:dyDescent="0.2"/>
    <row r="1742" x14ac:dyDescent="0.2"/>
    <row r="1743" x14ac:dyDescent="0.2"/>
    <row r="1744" x14ac:dyDescent="0.2"/>
    <row r="1745" x14ac:dyDescent="0.2"/>
    <row r="1746" x14ac:dyDescent="0.2"/>
    <row r="1747" x14ac:dyDescent="0.2"/>
    <row r="1748" x14ac:dyDescent="0.2"/>
    <row r="1749" x14ac:dyDescent="0.2"/>
    <row r="1750" x14ac:dyDescent="0.2"/>
    <row r="1751" x14ac:dyDescent="0.2"/>
    <row r="1752" x14ac:dyDescent="0.2"/>
    <row r="1753" x14ac:dyDescent="0.2"/>
    <row r="1754" x14ac:dyDescent="0.2"/>
    <row r="1755" x14ac:dyDescent="0.2"/>
    <row r="1756" x14ac:dyDescent="0.2"/>
    <row r="1757" x14ac:dyDescent="0.2"/>
    <row r="1758" x14ac:dyDescent="0.2"/>
    <row r="1759" x14ac:dyDescent="0.2"/>
    <row r="1760" x14ac:dyDescent="0.2"/>
    <row r="1761" x14ac:dyDescent="0.2"/>
    <row r="1762" x14ac:dyDescent="0.2"/>
    <row r="1763" x14ac:dyDescent="0.2"/>
    <row r="1764" x14ac:dyDescent="0.2"/>
    <row r="1765" x14ac:dyDescent="0.2"/>
    <row r="1766" x14ac:dyDescent="0.2"/>
    <row r="1767" x14ac:dyDescent="0.2"/>
    <row r="1768" x14ac:dyDescent="0.2"/>
    <row r="1769" x14ac:dyDescent="0.2"/>
    <row r="1770" x14ac:dyDescent="0.2"/>
    <row r="1771" x14ac:dyDescent="0.2"/>
    <row r="1772" x14ac:dyDescent="0.2"/>
    <row r="1773" x14ac:dyDescent="0.2"/>
    <row r="1774" x14ac:dyDescent="0.2"/>
    <row r="1775" x14ac:dyDescent="0.2"/>
    <row r="1776" x14ac:dyDescent="0.2"/>
    <row r="1777" x14ac:dyDescent="0.2"/>
    <row r="1778" x14ac:dyDescent="0.2"/>
    <row r="1779" x14ac:dyDescent="0.2"/>
    <row r="1780" x14ac:dyDescent="0.2"/>
    <row r="1781" x14ac:dyDescent="0.2"/>
    <row r="1782" x14ac:dyDescent="0.2"/>
    <row r="1783" x14ac:dyDescent="0.2"/>
    <row r="1784" x14ac:dyDescent="0.2"/>
    <row r="1785" x14ac:dyDescent="0.2"/>
    <row r="1786" x14ac:dyDescent="0.2"/>
    <row r="1787" x14ac:dyDescent="0.2"/>
    <row r="1788" x14ac:dyDescent="0.2"/>
    <row r="1789" x14ac:dyDescent="0.2"/>
    <row r="1790" x14ac:dyDescent="0.2"/>
    <row r="1791" x14ac:dyDescent="0.2"/>
    <row r="1792" x14ac:dyDescent="0.2"/>
    <row r="1793" x14ac:dyDescent="0.2"/>
    <row r="1794" x14ac:dyDescent="0.2"/>
    <row r="1795" x14ac:dyDescent="0.2"/>
    <row r="1796" x14ac:dyDescent="0.2"/>
    <row r="1797" x14ac:dyDescent="0.2"/>
    <row r="1798" x14ac:dyDescent="0.2"/>
    <row r="1799" x14ac:dyDescent="0.2"/>
    <row r="1800" x14ac:dyDescent="0.2"/>
    <row r="1801" x14ac:dyDescent="0.2"/>
    <row r="1802" x14ac:dyDescent="0.2"/>
    <row r="1803" x14ac:dyDescent="0.2"/>
    <row r="1804" x14ac:dyDescent="0.2"/>
    <row r="1805" x14ac:dyDescent="0.2"/>
    <row r="1806" x14ac:dyDescent="0.2"/>
    <row r="1807" x14ac:dyDescent="0.2"/>
    <row r="1808" x14ac:dyDescent="0.2"/>
    <row r="1809" x14ac:dyDescent="0.2"/>
    <row r="1810" x14ac:dyDescent="0.2"/>
    <row r="1811" x14ac:dyDescent="0.2"/>
    <row r="1812" x14ac:dyDescent="0.2"/>
    <row r="1813" x14ac:dyDescent="0.2"/>
    <row r="1814" x14ac:dyDescent="0.2"/>
    <row r="1815" x14ac:dyDescent="0.2"/>
    <row r="1816" x14ac:dyDescent="0.2"/>
    <row r="1817" x14ac:dyDescent="0.2"/>
    <row r="1818" x14ac:dyDescent="0.2"/>
    <row r="1819" x14ac:dyDescent="0.2"/>
    <row r="1820" x14ac:dyDescent="0.2"/>
    <row r="1821" x14ac:dyDescent="0.2"/>
    <row r="1822" x14ac:dyDescent="0.2"/>
    <row r="1823" x14ac:dyDescent="0.2"/>
    <row r="1824" x14ac:dyDescent="0.2"/>
    <row r="1825" x14ac:dyDescent="0.2"/>
    <row r="1826" x14ac:dyDescent="0.2"/>
    <row r="1827" x14ac:dyDescent="0.2"/>
    <row r="1828" x14ac:dyDescent="0.2"/>
    <row r="1829" x14ac:dyDescent="0.2"/>
    <row r="1830" x14ac:dyDescent="0.2"/>
    <row r="1831" x14ac:dyDescent="0.2"/>
    <row r="1832" x14ac:dyDescent="0.2"/>
    <row r="1833" x14ac:dyDescent="0.2"/>
    <row r="1834" x14ac:dyDescent="0.2"/>
    <row r="1835" x14ac:dyDescent="0.2"/>
    <row r="1836" x14ac:dyDescent="0.2"/>
    <row r="1837" x14ac:dyDescent="0.2"/>
    <row r="1838" x14ac:dyDescent="0.2"/>
    <row r="1839" x14ac:dyDescent="0.2"/>
    <row r="1840" x14ac:dyDescent="0.2"/>
    <row r="1841" x14ac:dyDescent="0.2"/>
    <row r="1842" x14ac:dyDescent="0.2"/>
    <row r="1843" x14ac:dyDescent="0.2"/>
    <row r="1844" x14ac:dyDescent="0.2"/>
    <row r="1845" x14ac:dyDescent="0.2"/>
    <row r="1846" x14ac:dyDescent="0.2"/>
    <row r="1847" x14ac:dyDescent="0.2"/>
    <row r="1848" x14ac:dyDescent="0.2"/>
    <row r="1849" x14ac:dyDescent="0.2"/>
    <row r="1850" x14ac:dyDescent="0.2"/>
    <row r="1851" x14ac:dyDescent="0.2"/>
    <row r="1852" x14ac:dyDescent="0.2"/>
    <row r="1853" x14ac:dyDescent="0.2"/>
    <row r="1854" x14ac:dyDescent="0.2"/>
    <row r="1855" x14ac:dyDescent="0.2"/>
    <row r="1856" x14ac:dyDescent="0.2"/>
    <row r="1857" x14ac:dyDescent="0.2"/>
    <row r="1858" x14ac:dyDescent="0.2"/>
    <row r="1859" x14ac:dyDescent="0.2"/>
    <row r="1860" x14ac:dyDescent="0.2"/>
    <row r="1861" x14ac:dyDescent="0.2"/>
    <row r="1862" x14ac:dyDescent="0.2"/>
    <row r="1863" x14ac:dyDescent="0.2"/>
    <row r="1864" x14ac:dyDescent="0.2"/>
    <row r="1865" x14ac:dyDescent="0.2"/>
    <row r="1866" x14ac:dyDescent="0.2"/>
    <row r="1867" x14ac:dyDescent="0.2"/>
    <row r="1868" x14ac:dyDescent="0.2"/>
    <row r="1869" x14ac:dyDescent="0.2"/>
    <row r="1870" x14ac:dyDescent="0.2"/>
    <row r="1871" x14ac:dyDescent="0.2"/>
    <row r="1872" x14ac:dyDescent="0.2"/>
    <row r="1873" x14ac:dyDescent="0.2"/>
    <row r="1874" x14ac:dyDescent="0.2"/>
    <row r="1875" x14ac:dyDescent="0.2"/>
    <row r="1876" x14ac:dyDescent="0.2"/>
    <row r="1877" x14ac:dyDescent="0.2"/>
    <row r="1878" x14ac:dyDescent="0.2"/>
    <row r="1879" x14ac:dyDescent="0.2"/>
    <row r="1880" x14ac:dyDescent="0.2"/>
    <row r="1881" x14ac:dyDescent="0.2"/>
    <row r="1882" x14ac:dyDescent="0.2"/>
    <row r="1883" x14ac:dyDescent="0.2"/>
    <row r="1884" x14ac:dyDescent="0.2"/>
    <row r="1885" x14ac:dyDescent="0.2"/>
    <row r="1886" x14ac:dyDescent="0.2"/>
    <row r="1887" x14ac:dyDescent="0.2"/>
    <row r="1888" x14ac:dyDescent="0.2"/>
    <row r="1889" x14ac:dyDescent="0.2"/>
    <row r="1890" x14ac:dyDescent="0.2"/>
    <row r="1891" x14ac:dyDescent="0.2"/>
    <row r="1892" x14ac:dyDescent="0.2"/>
    <row r="1893" x14ac:dyDescent="0.2"/>
    <row r="1894" x14ac:dyDescent="0.2"/>
    <row r="1895" x14ac:dyDescent="0.2"/>
    <row r="1896" x14ac:dyDescent="0.2"/>
    <row r="1897" x14ac:dyDescent="0.2"/>
    <row r="1898" x14ac:dyDescent="0.2"/>
    <row r="1899" x14ac:dyDescent="0.2"/>
    <row r="1900" x14ac:dyDescent="0.2"/>
    <row r="1901" x14ac:dyDescent="0.2"/>
    <row r="1902" x14ac:dyDescent="0.2"/>
    <row r="1903" x14ac:dyDescent="0.2"/>
    <row r="1904" x14ac:dyDescent="0.2"/>
    <row r="1905" x14ac:dyDescent="0.2"/>
    <row r="1906" x14ac:dyDescent="0.2"/>
    <row r="1907" x14ac:dyDescent="0.2"/>
    <row r="1908" x14ac:dyDescent="0.2"/>
    <row r="1909" x14ac:dyDescent="0.2"/>
    <row r="1910" x14ac:dyDescent="0.2"/>
    <row r="1911" x14ac:dyDescent="0.2"/>
    <row r="1912" x14ac:dyDescent="0.2"/>
    <row r="1913" x14ac:dyDescent="0.2"/>
    <row r="1914" x14ac:dyDescent="0.2"/>
    <row r="1915" x14ac:dyDescent="0.2"/>
    <row r="1916" x14ac:dyDescent="0.2"/>
    <row r="1917" x14ac:dyDescent="0.2"/>
    <row r="1918" x14ac:dyDescent="0.2"/>
    <row r="1919" x14ac:dyDescent="0.2"/>
    <row r="1920" x14ac:dyDescent="0.2"/>
    <row r="1921" x14ac:dyDescent="0.2"/>
    <row r="1922" x14ac:dyDescent="0.2"/>
    <row r="1923" x14ac:dyDescent="0.2"/>
    <row r="1924" x14ac:dyDescent="0.2"/>
    <row r="1925" x14ac:dyDescent="0.2"/>
    <row r="1926" x14ac:dyDescent="0.2"/>
    <row r="1927" x14ac:dyDescent="0.2"/>
    <row r="1928" x14ac:dyDescent="0.2"/>
    <row r="1929" x14ac:dyDescent="0.2"/>
    <row r="1930" x14ac:dyDescent="0.2"/>
    <row r="1931" x14ac:dyDescent="0.2"/>
    <row r="1932" x14ac:dyDescent="0.2"/>
    <row r="1933" x14ac:dyDescent="0.2"/>
    <row r="1934" x14ac:dyDescent="0.2"/>
    <row r="1935" x14ac:dyDescent="0.2"/>
    <row r="1936" x14ac:dyDescent="0.2"/>
    <row r="1937" x14ac:dyDescent="0.2"/>
    <row r="1938" x14ac:dyDescent="0.2"/>
    <row r="1939" x14ac:dyDescent="0.2"/>
    <row r="1940" x14ac:dyDescent="0.2"/>
    <row r="1941" x14ac:dyDescent="0.2"/>
    <row r="1942" x14ac:dyDescent="0.2"/>
    <row r="1943" x14ac:dyDescent="0.2"/>
    <row r="1944" x14ac:dyDescent="0.2"/>
    <row r="1945" x14ac:dyDescent="0.2"/>
    <row r="1946" x14ac:dyDescent="0.2"/>
    <row r="1947" x14ac:dyDescent="0.2"/>
    <row r="1948" x14ac:dyDescent="0.2"/>
    <row r="1949" x14ac:dyDescent="0.2"/>
    <row r="1950" x14ac:dyDescent="0.2"/>
    <row r="1951" x14ac:dyDescent="0.2"/>
    <row r="1952" x14ac:dyDescent="0.2"/>
    <row r="1953" x14ac:dyDescent="0.2"/>
    <row r="1954" x14ac:dyDescent="0.2"/>
    <row r="1955" x14ac:dyDescent="0.2"/>
    <row r="1956" x14ac:dyDescent="0.2"/>
    <row r="1957" x14ac:dyDescent="0.2"/>
    <row r="1958" x14ac:dyDescent="0.2"/>
    <row r="1959" x14ac:dyDescent="0.2"/>
    <row r="1960" x14ac:dyDescent="0.2"/>
    <row r="1961" x14ac:dyDescent="0.2"/>
    <row r="1962" x14ac:dyDescent="0.2"/>
    <row r="1963" x14ac:dyDescent="0.2"/>
    <row r="1964" x14ac:dyDescent="0.2"/>
    <row r="1965" x14ac:dyDescent="0.2"/>
    <row r="1966" x14ac:dyDescent="0.2"/>
    <row r="1967" x14ac:dyDescent="0.2"/>
    <row r="1968" x14ac:dyDescent="0.2"/>
    <row r="1969" x14ac:dyDescent="0.2"/>
    <row r="1970" x14ac:dyDescent="0.2"/>
    <row r="1971" x14ac:dyDescent="0.2"/>
    <row r="1972" x14ac:dyDescent="0.2"/>
    <row r="1973" x14ac:dyDescent="0.2"/>
    <row r="1974" x14ac:dyDescent="0.2"/>
    <row r="1975" x14ac:dyDescent="0.2"/>
    <row r="1976" x14ac:dyDescent="0.2"/>
    <row r="1977" x14ac:dyDescent="0.2"/>
    <row r="1978" x14ac:dyDescent="0.2"/>
    <row r="1979" x14ac:dyDescent="0.2"/>
    <row r="1980" x14ac:dyDescent="0.2"/>
    <row r="1981" x14ac:dyDescent="0.2"/>
    <row r="1982" x14ac:dyDescent="0.2"/>
    <row r="1983" x14ac:dyDescent="0.2"/>
    <row r="1984" x14ac:dyDescent="0.2"/>
    <row r="1985" x14ac:dyDescent="0.2"/>
    <row r="1986" x14ac:dyDescent="0.2"/>
    <row r="1987" x14ac:dyDescent="0.2"/>
    <row r="1988" x14ac:dyDescent="0.2"/>
    <row r="1989" x14ac:dyDescent="0.2"/>
    <row r="1990" x14ac:dyDescent="0.2"/>
    <row r="1991" x14ac:dyDescent="0.2"/>
    <row r="1992" x14ac:dyDescent="0.2"/>
    <row r="1993" x14ac:dyDescent="0.2"/>
    <row r="1994" x14ac:dyDescent="0.2"/>
    <row r="1995" x14ac:dyDescent="0.2"/>
    <row r="1996" x14ac:dyDescent="0.2"/>
    <row r="1997" x14ac:dyDescent="0.2"/>
    <row r="1998" x14ac:dyDescent="0.2"/>
    <row r="1999" x14ac:dyDescent="0.2"/>
    <row r="2000" x14ac:dyDescent="0.2"/>
    <row r="2001" x14ac:dyDescent="0.2"/>
    <row r="2002" x14ac:dyDescent="0.2"/>
    <row r="2003" x14ac:dyDescent="0.2"/>
    <row r="2004" x14ac:dyDescent="0.2"/>
    <row r="2005" x14ac:dyDescent="0.2"/>
    <row r="2006" x14ac:dyDescent="0.2"/>
    <row r="2007" x14ac:dyDescent="0.2"/>
    <row r="2008" x14ac:dyDescent="0.2"/>
    <row r="2009" x14ac:dyDescent="0.2"/>
    <row r="2010" x14ac:dyDescent="0.2"/>
    <row r="2011" x14ac:dyDescent="0.2"/>
    <row r="2012" x14ac:dyDescent="0.2"/>
    <row r="2013" x14ac:dyDescent="0.2"/>
    <row r="2014" x14ac:dyDescent="0.2"/>
    <row r="2015" x14ac:dyDescent="0.2"/>
    <row r="2016" x14ac:dyDescent="0.2"/>
    <row r="2017" x14ac:dyDescent="0.2"/>
    <row r="2018" x14ac:dyDescent="0.2"/>
    <row r="2019" x14ac:dyDescent="0.2"/>
    <row r="2020" x14ac:dyDescent="0.2"/>
    <row r="2021" x14ac:dyDescent="0.2"/>
    <row r="2022" x14ac:dyDescent="0.2"/>
    <row r="2023" x14ac:dyDescent="0.2"/>
    <row r="2024" x14ac:dyDescent="0.2"/>
    <row r="2025" x14ac:dyDescent="0.2"/>
    <row r="2026" x14ac:dyDescent="0.2"/>
    <row r="2027" x14ac:dyDescent="0.2"/>
    <row r="2028" x14ac:dyDescent="0.2"/>
    <row r="2029" x14ac:dyDescent="0.2"/>
    <row r="2030" x14ac:dyDescent="0.2"/>
    <row r="2031" x14ac:dyDescent="0.2"/>
    <row r="2032" x14ac:dyDescent="0.2"/>
    <row r="2033" x14ac:dyDescent="0.2"/>
    <row r="2034" x14ac:dyDescent="0.2"/>
    <row r="2035" x14ac:dyDescent="0.2"/>
    <row r="2036" x14ac:dyDescent="0.2"/>
    <row r="2037" x14ac:dyDescent="0.2"/>
    <row r="2038" x14ac:dyDescent="0.2"/>
    <row r="2039" x14ac:dyDescent="0.2"/>
    <row r="2040" x14ac:dyDescent="0.2"/>
    <row r="2041" x14ac:dyDescent="0.2"/>
    <row r="2042" x14ac:dyDescent="0.2"/>
    <row r="2043" x14ac:dyDescent="0.2"/>
    <row r="2044" x14ac:dyDescent="0.2"/>
    <row r="2045" x14ac:dyDescent="0.2"/>
    <row r="2046" x14ac:dyDescent="0.2"/>
    <row r="2047" x14ac:dyDescent="0.2"/>
    <row r="2048" x14ac:dyDescent="0.2"/>
    <row r="2049" x14ac:dyDescent="0.2"/>
    <row r="2050" x14ac:dyDescent="0.2"/>
    <row r="2051" x14ac:dyDescent="0.2"/>
    <row r="2052" x14ac:dyDescent="0.2"/>
    <row r="2053" x14ac:dyDescent="0.2"/>
    <row r="2054" x14ac:dyDescent="0.2"/>
    <row r="2055" x14ac:dyDescent="0.2"/>
    <row r="2056" x14ac:dyDescent="0.2"/>
    <row r="2057" x14ac:dyDescent="0.2"/>
    <row r="2058" x14ac:dyDescent="0.2"/>
    <row r="2059" x14ac:dyDescent="0.2"/>
    <row r="2060" x14ac:dyDescent="0.2"/>
    <row r="2061" x14ac:dyDescent="0.2"/>
    <row r="2062" x14ac:dyDescent="0.2"/>
    <row r="2063" x14ac:dyDescent="0.2"/>
    <row r="2064" x14ac:dyDescent="0.2"/>
    <row r="2065" x14ac:dyDescent="0.2"/>
    <row r="2066" x14ac:dyDescent="0.2"/>
    <row r="2067" x14ac:dyDescent="0.2"/>
    <row r="2068" x14ac:dyDescent="0.2"/>
    <row r="2069" x14ac:dyDescent="0.2"/>
    <row r="2070" x14ac:dyDescent="0.2"/>
    <row r="2071" x14ac:dyDescent="0.2"/>
    <row r="2072" x14ac:dyDescent="0.2"/>
    <row r="2073" x14ac:dyDescent="0.2"/>
    <row r="2074" x14ac:dyDescent="0.2"/>
    <row r="2075" x14ac:dyDescent="0.2"/>
    <row r="2076" x14ac:dyDescent="0.2"/>
    <row r="2077" x14ac:dyDescent="0.2"/>
    <row r="2078" x14ac:dyDescent="0.2"/>
    <row r="2079" x14ac:dyDescent="0.2"/>
    <row r="2080" x14ac:dyDescent="0.2"/>
    <row r="2081" x14ac:dyDescent="0.2"/>
    <row r="2082" x14ac:dyDescent="0.2"/>
    <row r="2083" x14ac:dyDescent="0.2"/>
    <row r="2084" x14ac:dyDescent="0.2"/>
    <row r="2085" x14ac:dyDescent="0.2"/>
    <row r="2086" x14ac:dyDescent="0.2"/>
    <row r="2087" x14ac:dyDescent="0.2"/>
    <row r="2088" x14ac:dyDescent="0.2"/>
    <row r="2089" x14ac:dyDescent="0.2"/>
    <row r="2090" x14ac:dyDescent="0.2"/>
    <row r="2091" x14ac:dyDescent="0.2"/>
    <row r="2092" x14ac:dyDescent="0.2"/>
    <row r="2093" x14ac:dyDescent="0.2"/>
    <row r="2094" x14ac:dyDescent="0.2"/>
    <row r="2095" x14ac:dyDescent="0.2"/>
    <row r="2096" x14ac:dyDescent="0.2"/>
    <row r="2097" x14ac:dyDescent="0.2"/>
    <row r="2098" x14ac:dyDescent="0.2"/>
    <row r="2099" x14ac:dyDescent="0.2"/>
    <row r="2100" x14ac:dyDescent="0.2"/>
    <row r="2101" x14ac:dyDescent="0.2"/>
    <row r="2102" x14ac:dyDescent="0.2"/>
    <row r="2103" x14ac:dyDescent="0.2"/>
    <row r="2104" x14ac:dyDescent="0.2"/>
    <row r="2105" x14ac:dyDescent="0.2"/>
    <row r="2106" x14ac:dyDescent="0.2"/>
    <row r="2107" x14ac:dyDescent="0.2"/>
    <row r="2108" x14ac:dyDescent="0.2"/>
    <row r="2109" x14ac:dyDescent="0.2"/>
    <row r="2110" x14ac:dyDescent="0.2"/>
    <row r="2111" x14ac:dyDescent="0.2"/>
    <row r="2112" x14ac:dyDescent="0.2"/>
    <row r="2113" x14ac:dyDescent="0.2"/>
    <row r="2114" x14ac:dyDescent="0.2"/>
    <row r="2115" x14ac:dyDescent="0.2"/>
    <row r="2116" x14ac:dyDescent="0.2"/>
    <row r="2117" x14ac:dyDescent="0.2"/>
    <row r="2118" x14ac:dyDescent="0.2"/>
    <row r="2119" x14ac:dyDescent="0.2"/>
    <row r="2120" x14ac:dyDescent="0.2"/>
    <row r="2121" x14ac:dyDescent="0.2"/>
    <row r="2122" x14ac:dyDescent="0.2"/>
    <row r="2123" x14ac:dyDescent="0.2"/>
    <row r="2124" x14ac:dyDescent="0.2"/>
    <row r="2125" x14ac:dyDescent="0.2"/>
    <row r="2126" x14ac:dyDescent="0.2"/>
    <row r="2127" x14ac:dyDescent="0.2"/>
    <row r="2128" x14ac:dyDescent="0.2"/>
    <row r="2129" x14ac:dyDescent="0.2"/>
    <row r="2130" x14ac:dyDescent="0.2"/>
    <row r="2131" x14ac:dyDescent="0.2"/>
    <row r="2132" x14ac:dyDescent="0.2"/>
    <row r="2133" x14ac:dyDescent="0.2"/>
    <row r="2134" x14ac:dyDescent="0.2"/>
    <row r="2135" x14ac:dyDescent="0.2"/>
    <row r="2136" x14ac:dyDescent="0.2"/>
    <row r="2137" x14ac:dyDescent="0.2"/>
    <row r="2138" x14ac:dyDescent="0.2"/>
    <row r="2139" x14ac:dyDescent="0.2"/>
    <row r="2140" x14ac:dyDescent="0.2"/>
    <row r="2141" x14ac:dyDescent="0.2"/>
    <row r="2142" x14ac:dyDescent="0.2"/>
    <row r="2143" x14ac:dyDescent="0.2"/>
    <row r="2144" x14ac:dyDescent="0.2"/>
    <row r="2145" x14ac:dyDescent="0.2"/>
    <row r="2146" x14ac:dyDescent="0.2"/>
    <row r="2147" x14ac:dyDescent="0.2"/>
    <row r="2148" x14ac:dyDescent="0.2"/>
    <row r="2149" x14ac:dyDescent="0.2"/>
    <row r="2150" x14ac:dyDescent="0.2"/>
    <row r="2151" x14ac:dyDescent="0.2"/>
    <row r="2152" x14ac:dyDescent="0.2"/>
    <row r="2153" x14ac:dyDescent="0.2"/>
    <row r="2154" x14ac:dyDescent="0.2"/>
    <row r="2155" x14ac:dyDescent="0.2"/>
    <row r="2156" x14ac:dyDescent="0.2"/>
    <row r="2157" x14ac:dyDescent="0.2"/>
    <row r="2158" x14ac:dyDescent="0.2"/>
    <row r="2159" x14ac:dyDescent="0.2"/>
    <row r="2160" x14ac:dyDescent="0.2"/>
    <row r="2161" x14ac:dyDescent="0.2"/>
    <row r="2162" x14ac:dyDescent="0.2"/>
    <row r="2163" x14ac:dyDescent="0.2"/>
    <row r="2164" x14ac:dyDescent="0.2"/>
    <row r="2165" x14ac:dyDescent="0.2"/>
    <row r="2166" x14ac:dyDescent="0.2"/>
    <row r="2167" x14ac:dyDescent="0.2"/>
    <row r="2168" x14ac:dyDescent="0.2"/>
    <row r="2169" x14ac:dyDescent="0.2"/>
    <row r="2170" x14ac:dyDescent="0.2"/>
    <row r="2171" x14ac:dyDescent="0.2"/>
    <row r="2172" x14ac:dyDescent="0.2"/>
    <row r="2173" x14ac:dyDescent="0.2"/>
    <row r="2174" x14ac:dyDescent="0.2"/>
    <row r="2175" x14ac:dyDescent="0.2"/>
    <row r="2176" x14ac:dyDescent="0.2"/>
    <row r="2177" x14ac:dyDescent="0.2"/>
    <row r="2178" x14ac:dyDescent="0.2"/>
    <row r="2179" x14ac:dyDescent="0.2"/>
    <row r="2180" x14ac:dyDescent="0.2"/>
    <row r="2181" x14ac:dyDescent="0.2"/>
    <row r="2182" x14ac:dyDescent="0.2"/>
    <row r="2183" x14ac:dyDescent="0.2"/>
    <row r="2184" x14ac:dyDescent="0.2"/>
    <row r="2185" x14ac:dyDescent="0.2"/>
    <row r="2186" x14ac:dyDescent="0.2"/>
    <row r="2187" x14ac:dyDescent="0.2"/>
    <row r="2188" x14ac:dyDescent="0.2"/>
    <row r="2189" x14ac:dyDescent="0.2"/>
    <row r="2190" x14ac:dyDescent="0.2"/>
    <row r="2191" x14ac:dyDescent="0.2"/>
    <row r="2192" x14ac:dyDescent="0.2"/>
    <row r="2193" x14ac:dyDescent="0.2"/>
    <row r="2194" x14ac:dyDescent="0.2"/>
    <row r="2195" x14ac:dyDescent="0.2"/>
    <row r="2196" x14ac:dyDescent="0.2"/>
    <row r="2197" x14ac:dyDescent="0.2"/>
    <row r="2198" x14ac:dyDescent="0.2"/>
    <row r="2199" x14ac:dyDescent="0.2"/>
    <row r="2200" x14ac:dyDescent="0.2"/>
    <row r="2201" x14ac:dyDescent="0.2"/>
    <row r="2202" x14ac:dyDescent="0.2"/>
    <row r="2203" x14ac:dyDescent="0.2"/>
    <row r="2204" x14ac:dyDescent="0.2"/>
    <row r="2205" x14ac:dyDescent="0.2"/>
    <row r="2206" x14ac:dyDescent="0.2"/>
    <row r="2207" x14ac:dyDescent="0.2"/>
    <row r="2208" x14ac:dyDescent="0.2"/>
    <row r="2209" x14ac:dyDescent="0.2"/>
    <row r="2210" x14ac:dyDescent="0.2"/>
    <row r="2211" x14ac:dyDescent="0.2"/>
    <row r="2212" x14ac:dyDescent="0.2"/>
    <row r="2213" x14ac:dyDescent="0.2"/>
    <row r="2214" x14ac:dyDescent="0.2"/>
    <row r="2215" x14ac:dyDescent="0.2"/>
    <row r="2216" x14ac:dyDescent="0.2"/>
    <row r="2217" x14ac:dyDescent="0.2"/>
    <row r="2218" x14ac:dyDescent="0.2"/>
    <row r="2219" x14ac:dyDescent="0.2"/>
    <row r="2220" x14ac:dyDescent="0.2"/>
    <row r="2221" x14ac:dyDescent="0.2"/>
    <row r="2222" x14ac:dyDescent="0.2"/>
    <row r="2223" x14ac:dyDescent="0.2"/>
    <row r="2224" x14ac:dyDescent="0.2"/>
    <row r="2225" x14ac:dyDescent="0.2"/>
    <row r="2226" x14ac:dyDescent="0.2"/>
    <row r="2227" x14ac:dyDescent="0.2"/>
    <row r="2228" x14ac:dyDescent="0.2"/>
    <row r="2229" x14ac:dyDescent="0.2"/>
    <row r="2230" x14ac:dyDescent="0.2"/>
    <row r="2231" x14ac:dyDescent="0.2"/>
    <row r="2232" x14ac:dyDescent="0.2"/>
    <row r="2233" x14ac:dyDescent="0.2"/>
    <row r="2234" x14ac:dyDescent="0.2"/>
    <row r="2235" x14ac:dyDescent="0.2"/>
    <row r="2236" x14ac:dyDescent="0.2"/>
    <row r="2237" x14ac:dyDescent="0.2"/>
    <row r="2238" x14ac:dyDescent="0.2"/>
    <row r="2239" x14ac:dyDescent="0.2"/>
    <row r="2240" x14ac:dyDescent="0.2"/>
    <row r="2241" x14ac:dyDescent="0.2"/>
    <row r="2242" x14ac:dyDescent="0.2"/>
    <row r="2243" x14ac:dyDescent="0.2"/>
    <row r="2244" x14ac:dyDescent="0.2"/>
    <row r="2245" x14ac:dyDescent="0.2"/>
    <row r="2246" x14ac:dyDescent="0.2"/>
    <row r="2247" x14ac:dyDescent="0.2"/>
    <row r="2248" x14ac:dyDescent="0.2"/>
    <row r="2249" x14ac:dyDescent="0.2"/>
    <row r="2250" x14ac:dyDescent="0.2"/>
    <row r="2251" x14ac:dyDescent="0.2"/>
    <row r="2252" x14ac:dyDescent="0.2"/>
    <row r="2253" x14ac:dyDescent="0.2"/>
    <row r="2254" x14ac:dyDescent="0.2"/>
    <row r="2255" x14ac:dyDescent="0.2"/>
    <row r="2256" x14ac:dyDescent="0.2"/>
    <row r="2257" x14ac:dyDescent="0.2"/>
    <row r="2258" x14ac:dyDescent="0.2"/>
    <row r="2259" x14ac:dyDescent="0.2"/>
    <row r="2260" x14ac:dyDescent="0.2"/>
    <row r="2261" x14ac:dyDescent="0.2"/>
    <row r="2262" x14ac:dyDescent="0.2"/>
    <row r="2263" x14ac:dyDescent="0.2"/>
    <row r="2264" x14ac:dyDescent="0.2"/>
    <row r="2265" x14ac:dyDescent="0.2"/>
    <row r="2266" x14ac:dyDescent="0.2"/>
    <row r="2267" x14ac:dyDescent="0.2"/>
    <row r="2268" x14ac:dyDescent="0.2"/>
    <row r="2269" x14ac:dyDescent="0.2"/>
    <row r="2270" x14ac:dyDescent="0.2"/>
    <row r="2271" x14ac:dyDescent="0.2"/>
    <row r="2272" x14ac:dyDescent="0.2"/>
    <row r="2273" x14ac:dyDescent="0.2"/>
    <row r="2274" x14ac:dyDescent="0.2"/>
    <row r="2275" x14ac:dyDescent="0.2"/>
    <row r="2276" x14ac:dyDescent="0.2"/>
    <row r="2277" x14ac:dyDescent="0.2"/>
    <row r="2278" x14ac:dyDescent="0.2"/>
    <row r="2279" x14ac:dyDescent="0.2"/>
    <row r="2280" x14ac:dyDescent="0.2"/>
    <row r="2281" x14ac:dyDescent="0.2"/>
    <row r="2282" x14ac:dyDescent="0.2"/>
    <row r="2283" x14ac:dyDescent="0.2"/>
    <row r="2284" x14ac:dyDescent="0.2"/>
    <row r="2285" x14ac:dyDescent="0.2"/>
    <row r="2286" x14ac:dyDescent="0.2"/>
    <row r="2287" x14ac:dyDescent="0.2"/>
    <row r="2288" x14ac:dyDescent="0.2"/>
    <row r="2289" x14ac:dyDescent="0.2"/>
    <row r="2290" x14ac:dyDescent="0.2"/>
    <row r="2291" x14ac:dyDescent="0.2"/>
    <row r="2292" x14ac:dyDescent="0.2"/>
    <row r="2293" x14ac:dyDescent="0.2"/>
    <row r="2294" x14ac:dyDescent="0.2"/>
    <row r="2295" x14ac:dyDescent="0.2"/>
    <row r="2296" x14ac:dyDescent="0.2"/>
    <row r="2297" x14ac:dyDescent="0.2"/>
    <row r="2298" x14ac:dyDescent="0.2"/>
    <row r="2299" x14ac:dyDescent="0.2"/>
    <row r="2300" x14ac:dyDescent="0.2"/>
    <row r="2301" x14ac:dyDescent="0.2"/>
    <row r="2302" x14ac:dyDescent="0.2"/>
    <row r="2303" x14ac:dyDescent="0.2"/>
    <row r="2304" x14ac:dyDescent="0.2"/>
    <row r="2305" x14ac:dyDescent="0.2"/>
    <row r="2306" x14ac:dyDescent="0.2"/>
    <row r="2307" x14ac:dyDescent="0.2"/>
    <row r="2308" x14ac:dyDescent="0.2"/>
    <row r="2309" x14ac:dyDescent="0.2"/>
    <row r="2310" x14ac:dyDescent="0.2"/>
    <row r="2311" x14ac:dyDescent="0.2"/>
    <row r="2312" x14ac:dyDescent="0.2"/>
    <row r="2313" x14ac:dyDescent="0.2"/>
    <row r="2314" x14ac:dyDescent="0.2"/>
    <row r="2315" x14ac:dyDescent="0.2"/>
    <row r="2316" x14ac:dyDescent="0.2"/>
    <row r="2317" x14ac:dyDescent="0.2"/>
    <row r="2318" x14ac:dyDescent="0.2"/>
    <row r="2319" x14ac:dyDescent="0.2"/>
    <row r="2320" x14ac:dyDescent="0.2"/>
    <row r="2321" x14ac:dyDescent="0.2"/>
    <row r="2322" x14ac:dyDescent="0.2"/>
    <row r="2323" x14ac:dyDescent="0.2"/>
    <row r="2324" x14ac:dyDescent="0.2"/>
    <row r="2325" x14ac:dyDescent="0.2"/>
    <row r="2326" x14ac:dyDescent="0.2"/>
    <row r="2327" x14ac:dyDescent="0.2"/>
    <row r="2328" x14ac:dyDescent="0.2"/>
    <row r="2329" x14ac:dyDescent="0.2"/>
    <row r="2330" x14ac:dyDescent="0.2"/>
    <row r="2331" x14ac:dyDescent="0.2"/>
    <row r="2332" x14ac:dyDescent="0.2"/>
    <row r="2333" x14ac:dyDescent="0.2"/>
    <row r="2334" x14ac:dyDescent="0.2"/>
    <row r="2335" x14ac:dyDescent="0.2"/>
    <row r="2336" x14ac:dyDescent="0.2"/>
    <row r="2337" x14ac:dyDescent="0.2"/>
    <row r="2338" x14ac:dyDescent="0.2"/>
    <row r="2339" x14ac:dyDescent="0.2"/>
    <row r="2340" x14ac:dyDescent="0.2"/>
    <row r="2341" x14ac:dyDescent="0.2"/>
    <row r="2342" x14ac:dyDescent="0.2"/>
    <row r="2343" x14ac:dyDescent="0.2"/>
    <row r="2344" x14ac:dyDescent="0.2"/>
    <row r="2345" x14ac:dyDescent="0.2"/>
    <row r="2346" x14ac:dyDescent="0.2"/>
    <row r="2347" x14ac:dyDescent="0.2"/>
    <row r="2348" x14ac:dyDescent="0.2"/>
    <row r="2349" x14ac:dyDescent="0.2"/>
    <row r="2350" x14ac:dyDescent="0.2"/>
    <row r="2351" x14ac:dyDescent="0.2"/>
    <row r="2352" x14ac:dyDescent="0.2"/>
    <row r="2353" x14ac:dyDescent="0.2"/>
    <row r="2354" x14ac:dyDescent="0.2"/>
    <row r="2355" x14ac:dyDescent="0.2"/>
    <row r="2356" x14ac:dyDescent="0.2"/>
    <row r="2357" x14ac:dyDescent="0.2"/>
    <row r="2358" x14ac:dyDescent="0.2"/>
    <row r="2359" x14ac:dyDescent="0.2"/>
    <row r="2360" x14ac:dyDescent="0.2"/>
    <row r="2361" x14ac:dyDescent="0.2"/>
    <row r="2362" x14ac:dyDescent="0.2"/>
    <row r="2363" x14ac:dyDescent="0.2"/>
    <row r="2364" x14ac:dyDescent="0.2"/>
    <row r="2365" x14ac:dyDescent="0.2"/>
    <row r="2366" x14ac:dyDescent="0.2"/>
    <row r="2367" x14ac:dyDescent="0.2"/>
    <row r="2368" x14ac:dyDescent="0.2"/>
    <row r="2369" x14ac:dyDescent="0.2"/>
    <row r="2370" x14ac:dyDescent="0.2"/>
    <row r="2371" x14ac:dyDescent="0.2"/>
    <row r="2372" x14ac:dyDescent="0.2"/>
    <row r="2373" x14ac:dyDescent="0.2"/>
    <row r="2374" x14ac:dyDescent="0.2"/>
    <row r="2375" x14ac:dyDescent="0.2"/>
    <row r="2376" x14ac:dyDescent="0.2"/>
    <row r="2377" x14ac:dyDescent="0.2"/>
    <row r="2378" x14ac:dyDescent="0.2"/>
    <row r="2379" x14ac:dyDescent="0.2"/>
    <row r="2380" x14ac:dyDescent="0.2"/>
    <row r="2381" x14ac:dyDescent="0.2"/>
    <row r="2382" x14ac:dyDescent="0.2"/>
    <row r="2383" x14ac:dyDescent="0.2"/>
    <row r="2384" x14ac:dyDescent="0.2"/>
    <row r="2385" x14ac:dyDescent="0.2"/>
    <row r="2386" x14ac:dyDescent="0.2"/>
    <row r="2387" x14ac:dyDescent="0.2"/>
    <row r="2388" x14ac:dyDescent="0.2"/>
    <row r="2389" x14ac:dyDescent="0.2"/>
    <row r="2390" x14ac:dyDescent="0.2"/>
    <row r="2391" x14ac:dyDescent="0.2"/>
    <row r="2392" x14ac:dyDescent="0.2"/>
    <row r="2393" x14ac:dyDescent="0.2"/>
    <row r="2394" x14ac:dyDescent="0.2"/>
    <row r="2395" x14ac:dyDescent="0.2"/>
    <row r="2396" x14ac:dyDescent="0.2"/>
    <row r="2397" x14ac:dyDescent="0.2"/>
    <row r="2398" x14ac:dyDescent="0.2"/>
    <row r="2399" x14ac:dyDescent="0.2"/>
    <row r="2400" x14ac:dyDescent="0.2"/>
    <row r="2401" x14ac:dyDescent="0.2"/>
    <row r="2402" x14ac:dyDescent="0.2"/>
    <row r="2403" x14ac:dyDescent="0.2"/>
    <row r="2404" x14ac:dyDescent="0.2"/>
    <row r="2405" x14ac:dyDescent="0.2"/>
    <row r="2406" x14ac:dyDescent="0.2"/>
    <row r="2407" x14ac:dyDescent="0.2"/>
    <row r="2408" x14ac:dyDescent="0.2"/>
    <row r="2409" x14ac:dyDescent="0.2"/>
    <row r="2410" x14ac:dyDescent="0.2"/>
    <row r="2411" x14ac:dyDescent="0.2"/>
    <row r="2412" x14ac:dyDescent="0.2"/>
    <row r="2413" x14ac:dyDescent="0.2"/>
    <row r="2414" x14ac:dyDescent="0.2"/>
    <row r="2415" x14ac:dyDescent="0.2"/>
    <row r="2416" x14ac:dyDescent="0.2"/>
    <row r="2417" x14ac:dyDescent="0.2"/>
    <row r="2418" x14ac:dyDescent="0.2"/>
    <row r="2419" x14ac:dyDescent="0.2"/>
    <row r="2420" x14ac:dyDescent="0.2"/>
    <row r="2421" x14ac:dyDescent="0.2"/>
    <row r="2422" x14ac:dyDescent="0.2"/>
    <row r="2423" x14ac:dyDescent="0.2"/>
    <row r="2424" x14ac:dyDescent="0.2"/>
    <row r="2425" x14ac:dyDescent="0.2"/>
    <row r="2426" x14ac:dyDescent="0.2"/>
    <row r="2427" x14ac:dyDescent="0.2"/>
    <row r="2428" x14ac:dyDescent="0.2"/>
    <row r="2429" x14ac:dyDescent="0.2"/>
    <row r="2430" x14ac:dyDescent="0.2"/>
    <row r="2431" x14ac:dyDescent="0.2"/>
    <row r="2432" x14ac:dyDescent="0.2"/>
    <row r="2433" x14ac:dyDescent="0.2"/>
    <row r="2434" x14ac:dyDescent="0.2"/>
    <row r="2435" x14ac:dyDescent="0.2"/>
    <row r="2436" x14ac:dyDescent="0.2"/>
    <row r="2437" x14ac:dyDescent="0.2"/>
    <row r="2438" x14ac:dyDescent="0.2"/>
    <row r="2439" x14ac:dyDescent="0.2"/>
    <row r="2440" x14ac:dyDescent="0.2"/>
    <row r="2441" x14ac:dyDescent="0.2"/>
    <row r="2442" x14ac:dyDescent="0.2"/>
    <row r="2443" x14ac:dyDescent="0.2"/>
    <row r="2444" x14ac:dyDescent="0.2"/>
    <row r="2445" x14ac:dyDescent="0.2"/>
    <row r="2446" x14ac:dyDescent="0.2"/>
    <row r="2447" x14ac:dyDescent="0.2"/>
    <row r="2448" x14ac:dyDescent="0.2"/>
    <row r="2449" x14ac:dyDescent="0.2"/>
    <row r="2450" x14ac:dyDescent="0.2"/>
    <row r="2451" x14ac:dyDescent="0.2"/>
    <row r="2452" x14ac:dyDescent="0.2"/>
    <row r="2453" x14ac:dyDescent="0.2"/>
    <row r="2454" x14ac:dyDescent="0.2"/>
    <row r="2455" x14ac:dyDescent="0.2"/>
    <row r="2456" x14ac:dyDescent="0.2"/>
    <row r="2457" x14ac:dyDescent="0.2"/>
    <row r="2458" x14ac:dyDescent="0.2"/>
    <row r="2459" x14ac:dyDescent="0.2"/>
    <row r="2460" x14ac:dyDescent="0.2"/>
    <row r="2461" x14ac:dyDescent="0.2"/>
    <row r="2462" x14ac:dyDescent="0.2"/>
    <row r="2463" x14ac:dyDescent="0.2"/>
    <row r="2464" x14ac:dyDescent="0.2"/>
    <row r="2465" x14ac:dyDescent="0.2"/>
    <row r="2466" x14ac:dyDescent="0.2"/>
    <row r="2467" x14ac:dyDescent="0.2"/>
    <row r="2468" x14ac:dyDescent="0.2"/>
    <row r="2469" x14ac:dyDescent="0.2"/>
    <row r="2470" x14ac:dyDescent="0.2"/>
    <row r="2471" x14ac:dyDescent="0.2"/>
    <row r="2472" x14ac:dyDescent="0.2"/>
    <row r="2473" x14ac:dyDescent="0.2"/>
    <row r="2474" x14ac:dyDescent="0.2"/>
    <row r="2475" x14ac:dyDescent="0.2"/>
    <row r="2476" x14ac:dyDescent="0.2"/>
    <row r="2477" x14ac:dyDescent="0.2"/>
    <row r="2478" x14ac:dyDescent="0.2"/>
    <row r="2479" x14ac:dyDescent="0.2"/>
    <row r="2480" x14ac:dyDescent="0.2"/>
    <row r="2481" x14ac:dyDescent="0.2"/>
    <row r="2482" x14ac:dyDescent="0.2"/>
    <row r="2483" x14ac:dyDescent="0.2"/>
    <row r="2484" x14ac:dyDescent="0.2"/>
    <row r="2485" x14ac:dyDescent="0.2"/>
    <row r="2486" x14ac:dyDescent="0.2"/>
    <row r="2487" x14ac:dyDescent="0.2"/>
    <row r="2488" x14ac:dyDescent="0.2"/>
    <row r="2489" x14ac:dyDescent="0.2"/>
    <row r="2490" x14ac:dyDescent="0.2"/>
    <row r="2491" x14ac:dyDescent="0.2"/>
    <row r="2492" x14ac:dyDescent="0.2"/>
    <row r="2493" x14ac:dyDescent="0.2"/>
    <row r="2494" x14ac:dyDescent="0.2"/>
    <row r="2495" x14ac:dyDescent="0.2"/>
    <row r="2496" x14ac:dyDescent="0.2"/>
    <row r="2497" x14ac:dyDescent="0.2"/>
    <row r="2498" x14ac:dyDescent="0.2"/>
    <row r="2499" x14ac:dyDescent="0.2"/>
    <row r="2500" x14ac:dyDescent="0.2"/>
    <row r="2501" x14ac:dyDescent="0.2"/>
    <row r="2502" x14ac:dyDescent="0.2"/>
    <row r="2503" x14ac:dyDescent="0.2"/>
    <row r="2504" x14ac:dyDescent="0.2"/>
    <row r="2505" x14ac:dyDescent="0.2"/>
    <row r="2506" x14ac:dyDescent="0.2"/>
    <row r="2507" x14ac:dyDescent="0.2"/>
    <row r="2508" x14ac:dyDescent="0.2"/>
    <row r="2509" x14ac:dyDescent="0.2"/>
    <row r="2510" x14ac:dyDescent="0.2"/>
    <row r="2511" x14ac:dyDescent="0.2"/>
    <row r="2512" x14ac:dyDescent="0.2"/>
    <row r="2513" x14ac:dyDescent="0.2"/>
    <row r="2514" x14ac:dyDescent="0.2"/>
    <row r="2515" x14ac:dyDescent="0.2"/>
    <row r="2516" x14ac:dyDescent="0.2"/>
    <row r="2517" x14ac:dyDescent="0.2"/>
    <row r="2518" x14ac:dyDescent="0.2"/>
    <row r="2519" x14ac:dyDescent="0.2"/>
    <row r="2520" x14ac:dyDescent="0.2"/>
    <row r="2521" x14ac:dyDescent="0.2"/>
    <row r="2522" x14ac:dyDescent="0.2"/>
    <row r="2523" x14ac:dyDescent="0.2"/>
    <row r="2524" x14ac:dyDescent="0.2"/>
    <row r="2525" x14ac:dyDescent="0.2"/>
    <row r="2526" x14ac:dyDescent="0.2"/>
    <row r="2527" x14ac:dyDescent="0.2"/>
    <row r="2528" x14ac:dyDescent="0.2"/>
    <row r="2529" x14ac:dyDescent="0.2"/>
    <row r="2530" x14ac:dyDescent="0.2"/>
    <row r="2531" x14ac:dyDescent="0.2"/>
    <row r="2532" x14ac:dyDescent="0.2"/>
    <row r="2533" x14ac:dyDescent="0.2"/>
    <row r="2534" x14ac:dyDescent="0.2"/>
    <row r="2535" x14ac:dyDescent="0.2"/>
    <row r="2536" x14ac:dyDescent="0.2"/>
    <row r="2537" x14ac:dyDescent="0.2"/>
    <row r="2538" x14ac:dyDescent="0.2"/>
    <row r="2539" x14ac:dyDescent="0.2"/>
    <row r="2540" x14ac:dyDescent="0.2"/>
    <row r="2541" x14ac:dyDescent="0.2"/>
    <row r="2542" x14ac:dyDescent="0.2"/>
    <row r="2543" x14ac:dyDescent="0.2"/>
    <row r="2544" x14ac:dyDescent="0.2"/>
    <row r="2545" x14ac:dyDescent="0.2"/>
    <row r="2546" x14ac:dyDescent="0.2"/>
    <row r="2547" x14ac:dyDescent="0.2"/>
    <row r="2548" x14ac:dyDescent="0.2"/>
    <row r="2549" x14ac:dyDescent="0.2"/>
    <row r="2550" x14ac:dyDescent="0.2"/>
    <row r="2551" x14ac:dyDescent="0.2"/>
    <row r="2552" x14ac:dyDescent="0.2"/>
    <row r="2553" x14ac:dyDescent="0.2"/>
    <row r="2554" x14ac:dyDescent="0.2"/>
    <row r="2555" x14ac:dyDescent="0.2"/>
    <row r="2556" x14ac:dyDescent="0.2"/>
    <row r="2557" x14ac:dyDescent="0.2"/>
    <row r="2558" x14ac:dyDescent="0.2"/>
    <row r="2559" x14ac:dyDescent="0.2"/>
    <row r="2560" x14ac:dyDescent="0.2"/>
    <row r="2561" x14ac:dyDescent="0.2"/>
    <row r="2562" x14ac:dyDescent="0.2"/>
    <row r="2563" x14ac:dyDescent="0.2"/>
    <row r="2564" x14ac:dyDescent="0.2"/>
    <row r="2565" x14ac:dyDescent="0.2"/>
    <row r="2566" x14ac:dyDescent="0.2"/>
    <row r="2567" x14ac:dyDescent="0.2"/>
    <row r="2568" x14ac:dyDescent="0.2"/>
    <row r="2569" x14ac:dyDescent="0.2"/>
    <row r="2570" x14ac:dyDescent="0.2"/>
    <row r="2571" x14ac:dyDescent="0.2"/>
    <row r="2572" x14ac:dyDescent="0.2"/>
    <row r="2573" x14ac:dyDescent="0.2"/>
    <row r="2574" x14ac:dyDescent="0.2"/>
    <row r="2575" x14ac:dyDescent="0.2"/>
    <row r="2576" x14ac:dyDescent="0.2"/>
    <row r="2577" x14ac:dyDescent="0.2"/>
    <row r="2578" x14ac:dyDescent="0.2"/>
    <row r="2579" x14ac:dyDescent="0.2"/>
    <row r="2580" x14ac:dyDescent="0.2"/>
    <row r="2581" x14ac:dyDescent="0.2"/>
    <row r="2582" x14ac:dyDescent="0.2"/>
    <row r="2583" x14ac:dyDescent="0.2"/>
    <row r="2584" x14ac:dyDescent="0.2"/>
    <row r="2585" x14ac:dyDescent="0.2"/>
    <row r="2586" x14ac:dyDescent="0.2"/>
    <row r="2587" x14ac:dyDescent="0.2"/>
    <row r="2588" x14ac:dyDescent="0.2"/>
    <row r="2589" x14ac:dyDescent="0.2"/>
    <row r="2590" x14ac:dyDescent="0.2"/>
    <row r="2591" x14ac:dyDescent="0.2"/>
    <row r="2592" x14ac:dyDescent="0.2"/>
    <row r="2593" x14ac:dyDescent="0.2"/>
    <row r="2594" x14ac:dyDescent="0.2"/>
    <row r="2595" x14ac:dyDescent="0.2"/>
    <row r="2596" x14ac:dyDescent="0.2"/>
    <row r="2597" x14ac:dyDescent="0.2"/>
    <row r="2598" x14ac:dyDescent="0.2"/>
    <row r="2599" x14ac:dyDescent="0.2"/>
    <row r="2600" x14ac:dyDescent="0.2"/>
    <row r="2601" x14ac:dyDescent="0.2"/>
    <row r="2602" x14ac:dyDescent="0.2"/>
    <row r="2603" x14ac:dyDescent="0.2"/>
    <row r="2604" x14ac:dyDescent="0.2"/>
    <row r="2605" x14ac:dyDescent="0.2"/>
    <row r="2606" x14ac:dyDescent="0.2"/>
    <row r="2607" x14ac:dyDescent="0.2"/>
    <row r="2608" x14ac:dyDescent="0.2"/>
    <row r="2609" x14ac:dyDescent="0.2"/>
    <row r="2610" x14ac:dyDescent="0.2"/>
    <row r="2611" x14ac:dyDescent="0.2"/>
    <row r="2612" x14ac:dyDescent="0.2"/>
    <row r="2613" x14ac:dyDescent="0.2"/>
    <row r="2614" x14ac:dyDescent="0.2"/>
    <row r="2615" x14ac:dyDescent="0.2"/>
    <row r="2616" x14ac:dyDescent="0.2"/>
    <row r="2617" x14ac:dyDescent="0.2"/>
    <row r="2618" x14ac:dyDescent="0.2"/>
    <row r="2619" x14ac:dyDescent="0.2"/>
    <row r="2620" x14ac:dyDescent="0.2"/>
    <row r="2621" x14ac:dyDescent="0.2"/>
    <row r="2622" x14ac:dyDescent="0.2"/>
    <row r="2623" x14ac:dyDescent="0.2"/>
    <row r="2624" x14ac:dyDescent="0.2"/>
    <row r="2625" x14ac:dyDescent="0.2"/>
    <row r="2626" x14ac:dyDescent="0.2"/>
    <row r="2627" x14ac:dyDescent="0.2"/>
    <row r="2628" x14ac:dyDescent="0.2"/>
    <row r="2629" x14ac:dyDescent="0.2"/>
    <row r="2630" x14ac:dyDescent="0.2"/>
    <row r="2631" x14ac:dyDescent="0.2"/>
    <row r="2632" x14ac:dyDescent="0.2"/>
    <row r="2633" x14ac:dyDescent="0.2"/>
    <row r="2634" x14ac:dyDescent="0.2"/>
    <row r="2635" x14ac:dyDescent="0.2"/>
    <row r="2636" x14ac:dyDescent="0.2"/>
    <row r="2637" x14ac:dyDescent="0.2"/>
    <row r="2638" x14ac:dyDescent="0.2"/>
    <row r="2639" x14ac:dyDescent="0.2"/>
    <row r="2640" x14ac:dyDescent="0.2"/>
    <row r="2641" x14ac:dyDescent="0.2"/>
    <row r="2642" x14ac:dyDescent="0.2"/>
    <row r="2643" x14ac:dyDescent="0.2"/>
    <row r="2644" x14ac:dyDescent="0.2"/>
    <row r="2645" x14ac:dyDescent="0.2"/>
    <row r="2646" x14ac:dyDescent="0.2"/>
    <row r="2647" x14ac:dyDescent="0.2"/>
    <row r="2648" x14ac:dyDescent="0.2"/>
    <row r="2649" x14ac:dyDescent="0.2"/>
    <row r="2650" x14ac:dyDescent="0.2"/>
    <row r="2651" x14ac:dyDescent="0.2"/>
    <row r="2652" x14ac:dyDescent="0.2"/>
    <row r="2653" x14ac:dyDescent="0.2"/>
    <row r="2654" x14ac:dyDescent="0.2"/>
    <row r="2655" x14ac:dyDescent="0.2"/>
    <row r="2656" x14ac:dyDescent="0.2"/>
    <row r="2657" x14ac:dyDescent="0.2"/>
    <row r="2658" x14ac:dyDescent="0.2"/>
    <row r="2659" x14ac:dyDescent="0.2"/>
    <row r="2660" x14ac:dyDescent="0.2"/>
    <row r="2661" x14ac:dyDescent="0.2"/>
    <row r="2662" x14ac:dyDescent="0.2"/>
    <row r="2663" x14ac:dyDescent="0.2"/>
    <row r="2664" x14ac:dyDescent="0.2"/>
    <row r="2665" x14ac:dyDescent="0.2"/>
    <row r="2666" x14ac:dyDescent="0.2"/>
    <row r="2667" x14ac:dyDescent="0.2"/>
    <row r="2668" x14ac:dyDescent="0.2"/>
    <row r="2669" x14ac:dyDescent="0.2"/>
    <row r="2670" x14ac:dyDescent="0.2"/>
    <row r="2671" x14ac:dyDescent="0.2"/>
    <row r="2672" x14ac:dyDescent="0.2"/>
    <row r="2673" x14ac:dyDescent="0.2"/>
    <row r="2674" x14ac:dyDescent="0.2"/>
    <row r="2675" x14ac:dyDescent="0.2"/>
    <row r="2676" x14ac:dyDescent="0.2"/>
    <row r="2677" x14ac:dyDescent="0.2"/>
    <row r="2678" x14ac:dyDescent="0.2"/>
    <row r="2679" x14ac:dyDescent="0.2"/>
    <row r="2680" x14ac:dyDescent="0.2"/>
    <row r="2681" x14ac:dyDescent="0.2"/>
    <row r="2682" x14ac:dyDescent="0.2"/>
    <row r="2683" x14ac:dyDescent="0.2"/>
    <row r="2684" x14ac:dyDescent="0.2"/>
    <row r="2685" x14ac:dyDescent="0.2"/>
    <row r="2686" x14ac:dyDescent="0.2"/>
    <row r="2687" x14ac:dyDescent="0.2"/>
    <row r="2688" x14ac:dyDescent="0.2"/>
    <row r="2689" x14ac:dyDescent="0.2"/>
    <row r="2690" x14ac:dyDescent="0.2"/>
    <row r="2691" x14ac:dyDescent="0.2"/>
    <row r="2692" x14ac:dyDescent="0.2"/>
    <row r="2693" x14ac:dyDescent="0.2"/>
    <row r="2694" x14ac:dyDescent="0.2"/>
    <row r="2695" x14ac:dyDescent="0.2"/>
    <row r="2696" x14ac:dyDescent="0.2"/>
    <row r="2697" x14ac:dyDescent="0.2"/>
    <row r="2698" x14ac:dyDescent="0.2"/>
    <row r="2699" x14ac:dyDescent="0.2"/>
    <row r="2700" x14ac:dyDescent="0.2"/>
    <row r="2701" x14ac:dyDescent="0.2"/>
    <row r="2702" x14ac:dyDescent="0.2"/>
    <row r="2703" x14ac:dyDescent="0.2"/>
    <row r="2704" x14ac:dyDescent="0.2"/>
    <row r="2705" x14ac:dyDescent="0.2"/>
    <row r="2706" x14ac:dyDescent="0.2"/>
    <row r="2707" x14ac:dyDescent="0.2"/>
    <row r="2708" x14ac:dyDescent="0.2"/>
    <row r="2709" x14ac:dyDescent="0.2"/>
    <row r="2710" x14ac:dyDescent="0.2"/>
    <row r="2711" x14ac:dyDescent="0.2"/>
  </sheetData>
  <autoFilter ref="B20:K24" xr:uid="{00000000-0009-0000-0000-000000000000}"/>
  <mergeCells count="1">
    <mergeCell ref="B2:K2"/>
  </mergeCells>
  <pageMargins left="6.9444444444444441E-3" right="6.9444444444444441E-3" top="0.75" bottom="0.75" header="0.3" footer="0.3"/>
  <pageSetup paperSize="9" scale="70" fitToHeight="0" orientation="landscape" r:id="rId1"/>
  <headerFooter alignWithMargins="0">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8DE3-DC59-4D79-8116-6456F9AF39C7}">
  <sheetPr codeName="ws_AnnexDAAdhoc">
    <tabColor rgb="FF7030A0"/>
    <pageSetUpPr fitToPage="1"/>
  </sheetPr>
  <dimension ref="B1:S31"/>
  <sheetViews>
    <sheetView showGridLines="0" topLeftCell="A16" zoomScale="82" zoomScaleNormal="82" workbookViewId="0">
      <selection activeCell="J6" sqref="J6"/>
    </sheetView>
  </sheetViews>
  <sheetFormatPr defaultColWidth="9.140625" defaultRowHeight="12.75" zeroHeight="1" x14ac:dyDescent="0.2"/>
  <cols>
    <col min="1" max="1" width="1" style="176" customWidth="1"/>
    <col min="2" max="2" width="6.85546875" style="175" customWidth="1"/>
    <col min="3" max="3" width="16.42578125" style="176" customWidth="1"/>
    <col min="4" max="4" width="54.140625" style="175" bestFit="1" customWidth="1"/>
    <col min="5" max="5" width="22.42578125" style="177" customWidth="1"/>
    <col min="6" max="6" width="24.28515625" style="177" customWidth="1"/>
    <col min="7" max="7" width="19.5703125" style="175" customWidth="1"/>
    <col min="8" max="8" width="16.28515625" style="176" bestFit="1" customWidth="1"/>
    <col min="9" max="9" width="15.28515625" style="176" customWidth="1"/>
    <col min="10" max="10" width="14.7109375" style="176" customWidth="1"/>
    <col min="11" max="11" width="13.5703125" style="175" customWidth="1"/>
    <col min="12" max="12" width="19.85546875" style="179" customWidth="1"/>
    <col min="13" max="17" width="19.7109375" style="179" hidden="1" customWidth="1"/>
    <col min="18" max="18" width="37.140625" style="179" hidden="1" customWidth="1"/>
    <col min="19" max="19" width="12" style="176" bestFit="1" customWidth="1"/>
    <col min="20" max="16384" width="9.140625" style="176"/>
  </cols>
  <sheetData>
    <row r="1" spans="2:18" ht="13.5" thickBot="1" x14ac:dyDescent="0.25"/>
    <row r="2" spans="2:18" ht="18" customHeight="1" thickBot="1" x14ac:dyDescent="0.25">
      <c r="B2" s="362" t="s">
        <v>567</v>
      </c>
      <c r="C2" s="363"/>
      <c r="D2" s="363"/>
      <c r="E2" s="363"/>
      <c r="F2" s="363"/>
      <c r="G2" s="363"/>
      <c r="H2" s="363"/>
      <c r="I2" s="363"/>
      <c r="J2" s="363"/>
      <c r="K2" s="363"/>
      <c r="L2" s="365"/>
      <c r="M2" s="74"/>
      <c r="N2" s="74"/>
      <c r="O2" s="74"/>
      <c r="P2" s="74"/>
      <c r="Q2" s="74"/>
      <c r="R2" s="74"/>
    </row>
    <row r="3" spans="2:18" ht="18.75" customHeight="1" thickBot="1" x14ac:dyDescent="0.25">
      <c r="B3" s="74"/>
      <c r="C3" s="75"/>
      <c r="D3" s="74"/>
      <c r="E3" s="76"/>
      <c r="F3" s="76"/>
      <c r="G3" s="74"/>
      <c r="H3" s="74"/>
      <c r="I3" s="74"/>
      <c r="J3" s="74"/>
      <c r="K3" s="74"/>
      <c r="L3" s="74"/>
      <c r="M3" s="74"/>
      <c r="N3" s="74"/>
      <c r="O3" s="74"/>
      <c r="P3" s="74"/>
      <c r="Q3" s="74"/>
      <c r="R3" s="74"/>
    </row>
    <row r="4" spans="2:18" ht="45.75" customHeight="1" thickBot="1" x14ac:dyDescent="0.25">
      <c r="B4" s="180"/>
      <c r="C4" s="181" t="s">
        <v>568</v>
      </c>
      <c r="D4" s="182"/>
      <c r="E4" s="182"/>
      <c r="F4" s="182"/>
      <c r="G4" s="182"/>
      <c r="H4" s="182"/>
      <c r="I4" s="182"/>
      <c r="J4" s="184"/>
      <c r="K4" s="185" t="s">
        <v>569</v>
      </c>
      <c r="L4" s="186" t="s">
        <v>570</v>
      </c>
      <c r="M4" s="187"/>
      <c r="N4" s="187"/>
      <c r="O4" s="187"/>
      <c r="P4" s="187"/>
      <c r="Q4" s="187"/>
      <c r="R4" s="187"/>
    </row>
    <row r="5" spans="2:18" ht="8.85" customHeight="1" x14ac:dyDescent="0.2">
      <c r="B5" s="188"/>
      <c r="C5" s="189"/>
      <c r="D5" s="189"/>
      <c r="E5" s="190"/>
      <c r="F5" s="190"/>
      <c r="G5" s="191"/>
      <c r="H5" s="189"/>
      <c r="I5" s="189"/>
      <c r="J5" s="189"/>
      <c r="K5" s="193"/>
      <c r="L5" s="194"/>
      <c r="M5" s="189"/>
      <c r="N5" s="189"/>
      <c r="O5" s="189"/>
      <c r="P5" s="189"/>
      <c r="Q5" s="189"/>
      <c r="R5" s="189"/>
    </row>
    <row r="6" spans="2:18" ht="21.75" customHeight="1" x14ac:dyDescent="0.2">
      <c r="B6" s="195"/>
      <c r="C6" s="196" t="s">
        <v>4149</v>
      </c>
      <c r="D6" s="189"/>
      <c r="E6" s="190"/>
      <c r="F6" s="190"/>
      <c r="G6" s="191"/>
      <c r="H6" s="189"/>
      <c r="I6" s="189"/>
      <c r="J6" s="189"/>
      <c r="K6" s="193"/>
      <c r="L6" s="194"/>
      <c r="M6" s="189"/>
      <c r="N6" s="189"/>
      <c r="O6" s="189"/>
      <c r="P6" s="189"/>
      <c r="Q6" s="189"/>
      <c r="R6" s="189"/>
    </row>
    <row r="7" spans="2:18" ht="8.85" customHeight="1" x14ac:dyDescent="0.2">
      <c r="B7" s="195"/>
      <c r="C7" s="197"/>
      <c r="D7" s="189"/>
      <c r="E7" s="190"/>
      <c r="F7" s="190"/>
      <c r="G7" s="191"/>
      <c r="H7" s="189"/>
      <c r="I7" s="189"/>
      <c r="J7" s="189"/>
      <c r="K7" s="193"/>
      <c r="L7" s="194"/>
      <c r="M7" s="189"/>
      <c r="N7" s="189"/>
      <c r="O7" s="189"/>
      <c r="P7" s="189"/>
      <c r="Q7" s="189"/>
    </row>
    <row r="8" spans="2:18" ht="23.25" customHeight="1" x14ac:dyDescent="0.2">
      <c r="B8" s="195"/>
      <c r="C8" s="198" t="s">
        <v>4150</v>
      </c>
      <c r="D8" s="189"/>
      <c r="E8" s="190"/>
      <c r="F8" s="190"/>
      <c r="G8" s="191"/>
      <c r="H8" s="189"/>
      <c r="I8" s="189"/>
      <c r="J8" s="189"/>
      <c r="K8" s="193"/>
      <c r="L8" s="194"/>
      <c r="M8" s="189"/>
      <c r="N8" s="189"/>
      <c r="O8" s="189"/>
      <c r="P8" s="189"/>
      <c r="Q8" s="189"/>
    </row>
    <row r="9" spans="2:18" ht="9.75" customHeight="1" x14ac:dyDescent="0.2">
      <c r="B9" s="195"/>
      <c r="C9" s="197"/>
      <c r="D9" s="189"/>
      <c r="E9" s="190"/>
      <c r="F9" s="190"/>
      <c r="G9" s="191"/>
      <c r="H9" s="189"/>
      <c r="I9" s="189"/>
      <c r="J9" s="189"/>
      <c r="K9" s="193"/>
      <c r="L9" s="194"/>
      <c r="M9" s="189"/>
      <c r="N9" s="189"/>
      <c r="O9" s="189"/>
      <c r="P9" s="189"/>
      <c r="Q9" s="189"/>
    </row>
    <row r="10" spans="2:18" ht="23.25" customHeight="1" x14ac:dyDescent="0.2">
      <c r="B10" s="195"/>
      <c r="C10" s="198" t="s">
        <v>4151</v>
      </c>
      <c r="D10" s="189"/>
      <c r="E10" s="190"/>
      <c r="F10" s="190"/>
      <c r="G10" s="191"/>
      <c r="H10" s="189"/>
      <c r="I10" s="189"/>
      <c r="J10" s="189"/>
      <c r="K10" s="193"/>
      <c r="L10" s="194"/>
      <c r="M10" s="189"/>
      <c r="N10" s="189"/>
      <c r="O10" s="189"/>
      <c r="P10" s="189"/>
      <c r="Q10" s="189"/>
    </row>
    <row r="11" spans="2:18" ht="9.75" customHeight="1" x14ac:dyDescent="0.2">
      <c r="B11" s="195"/>
      <c r="C11" s="197"/>
      <c r="D11" s="189"/>
      <c r="E11" s="190"/>
      <c r="F11" s="190"/>
      <c r="G11" s="191"/>
      <c r="H11" s="189"/>
      <c r="I11" s="189"/>
      <c r="J11" s="189"/>
      <c r="K11" s="193"/>
      <c r="L11" s="194"/>
      <c r="M11" s="189"/>
      <c r="N11" s="189"/>
      <c r="O11" s="189"/>
      <c r="P11" s="189"/>
      <c r="Q11" s="189"/>
    </row>
    <row r="12" spans="2:18" ht="23.25" customHeight="1" x14ac:dyDescent="0.2">
      <c r="B12" s="195"/>
      <c r="C12" s="198" t="s">
        <v>4152</v>
      </c>
      <c r="D12" s="189"/>
      <c r="E12" s="190"/>
      <c r="F12" s="190"/>
      <c r="G12" s="191"/>
      <c r="H12" s="199"/>
      <c r="I12" s="199"/>
      <c r="J12" s="199"/>
      <c r="K12" s="317">
        <f>SUMIF($C$21:$C$24,"Romania",$K$21:$K$24)</f>
        <v>4</v>
      </c>
      <c r="L12" s="318">
        <f>SUMIF($C$21:$C$24,"Romania",$L$21:$L$24)</f>
        <v>342.6</v>
      </c>
      <c r="M12" s="204"/>
      <c r="N12" s="204"/>
      <c r="O12" s="204"/>
      <c r="P12" s="204"/>
      <c r="Q12" s="204"/>
      <c r="R12" s="202"/>
    </row>
    <row r="13" spans="2:18" ht="10.5" customHeight="1" x14ac:dyDescent="0.2">
      <c r="B13" s="195"/>
      <c r="C13" s="197"/>
      <c r="D13" s="189"/>
      <c r="E13" s="190"/>
      <c r="F13" s="190"/>
      <c r="G13" s="191"/>
      <c r="H13" s="199"/>
      <c r="I13" s="199"/>
      <c r="J13" s="199"/>
      <c r="K13" s="205"/>
      <c r="L13" s="319"/>
      <c r="M13" s="202"/>
      <c r="N13" s="202"/>
      <c r="O13" s="202"/>
      <c r="P13" s="202"/>
      <c r="Q13" s="202"/>
      <c r="R13" s="202"/>
    </row>
    <row r="14" spans="2:18" ht="23.25" customHeight="1" x14ac:dyDescent="0.2">
      <c r="B14" s="195"/>
      <c r="C14" s="198" t="s">
        <v>4153</v>
      </c>
      <c r="D14" s="189"/>
      <c r="E14" s="190"/>
      <c r="F14" s="190"/>
      <c r="G14" s="191"/>
      <c r="H14" s="199"/>
      <c r="I14" s="199"/>
      <c r="J14" s="199"/>
      <c r="K14" s="317">
        <f>SUMIF($C$21:$C$24,"Chile",$K$21:$K$24)</f>
        <v>27</v>
      </c>
      <c r="L14" s="318">
        <f>SUMIF($C$21:$C$24,"Chile",$L$21:$L$24)</f>
        <v>2549.34</v>
      </c>
      <c r="M14" s="202"/>
      <c r="N14" s="202"/>
      <c r="O14" s="202"/>
      <c r="P14" s="202"/>
      <c r="Q14" s="202"/>
      <c r="R14" s="202"/>
    </row>
    <row r="15" spans="2:18" ht="10.5" customHeight="1" thickBot="1" x14ac:dyDescent="0.25">
      <c r="B15" s="195"/>
      <c r="C15" s="197"/>
      <c r="D15" s="189"/>
      <c r="E15" s="190"/>
      <c r="F15" s="190"/>
      <c r="G15" s="191"/>
      <c r="H15" s="199"/>
      <c r="I15" s="199"/>
      <c r="J15" s="199"/>
      <c r="K15" s="205"/>
      <c r="L15" s="319"/>
      <c r="M15" s="202"/>
      <c r="N15" s="202"/>
      <c r="O15" s="202"/>
      <c r="P15" s="202"/>
      <c r="Q15" s="202"/>
      <c r="R15" s="202"/>
    </row>
    <row r="16" spans="2:18" ht="23.25" customHeight="1" thickBot="1" x14ac:dyDescent="0.25">
      <c r="B16" s="195"/>
      <c r="C16" s="197" t="s">
        <v>4154</v>
      </c>
      <c r="D16" s="189"/>
      <c r="E16" s="190"/>
      <c r="F16" s="190"/>
      <c r="G16" s="191"/>
      <c r="H16" s="189"/>
      <c r="I16" s="189"/>
      <c r="J16" s="189"/>
      <c r="K16" s="208">
        <f>SUM(K12:K14)</f>
        <v>31</v>
      </c>
      <c r="L16" s="320">
        <f>SUM(L12:L14)</f>
        <v>2891.94</v>
      </c>
      <c r="M16" s="206"/>
      <c r="N16" s="206"/>
      <c r="O16" s="206"/>
      <c r="P16" s="206"/>
      <c r="Q16" s="206"/>
      <c r="R16" s="206"/>
    </row>
    <row r="17" spans="2:19" ht="8.1" customHeight="1" x14ac:dyDescent="0.2">
      <c r="B17" s="195"/>
      <c r="C17" s="197"/>
      <c r="D17" s="189"/>
      <c r="E17" s="190"/>
      <c r="F17" s="190"/>
      <c r="G17" s="191"/>
      <c r="H17" s="189"/>
      <c r="I17" s="189"/>
      <c r="J17" s="189"/>
      <c r="K17" s="205"/>
      <c r="L17" s="96"/>
      <c r="M17" s="206"/>
      <c r="N17" s="206"/>
      <c r="O17" s="206"/>
      <c r="P17" s="206"/>
      <c r="Q17" s="206"/>
      <c r="R17" s="206"/>
    </row>
    <row r="18" spans="2:19" ht="8.1" customHeight="1" x14ac:dyDescent="0.2">
      <c r="B18" s="195"/>
      <c r="C18" s="197"/>
      <c r="D18" s="189"/>
      <c r="E18" s="190"/>
      <c r="F18" s="190"/>
      <c r="G18" s="191"/>
      <c r="H18" s="189"/>
      <c r="I18" s="189"/>
      <c r="J18" s="189"/>
      <c r="K18" s="205"/>
      <c r="L18" s="96"/>
      <c r="M18" s="206"/>
      <c r="N18" s="206"/>
      <c r="O18" s="206"/>
      <c r="P18" s="206"/>
      <c r="Q18" s="206"/>
      <c r="R18" s="206"/>
    </row>
    <row r="19" spans="2:19" ht="8.1" customHeight="1" thickBot="1" x14ac:dyDescent="0.25">
      <c r="B19" s="195"/>
      <c r="C19" s="197"/>
      <c r="D19" s="189"/>
      <c r="E19" s="190"/>
      <c r="F19" s="190"/>
      <c r="G19" s="191"/>
      <c r="H19" s="189"/>
      <c r="I19" s="189"/>
      <c r="J19" s="189"/>
      <c r="K19" s="205"/>
      <c r="L19" s="96"/>
      <c r="M19" s="206"/>
      <c r="N19" s="206"/>
      <c r="O19" s="206"/>
      <c r="P19" s="206"/>
      <c r="Q19" s="206"/>
      <c r="R19" s="206"/>
    </row>
    <row r="20" spans="2:19" s="177" customFormat="1" ht="32.25" customHeight="1" x14ac:dyDescent="0.25">
      <c r="B20" s="111" t="s">
        <v>241</v>
      </c>
      <c r="C20" s="112" t="s">
        <v>400</v>
      </c>
      <c r="D20" s="112" t="s">
        <v>581</v>
      </c>
      <c r="E20" s="112" t="s">
        <v>582</v>
      </c>
      <c r="F20" s="112" t="s">
        <v>4155</v>
      </c>
      <c r="G20" s="112" t="s">
        <v>583</v>
      </c>
      <c r="H20" s="217" t="s">
        <v>585</v>
      </c>
      <c r="I20" s="218" t="s">
        <v>586</v>
      </c>
      <c r="J20" s="218" t="s">
        <v>4156</v>
      </c>
      <c r="K20" s="112" t="s">
        <v>587</v>
      </c>
      <c r="L20" s="114" t="s">
        <v>588</v>
      </c>
    </row>
    <row r="21" spans="2:19" s="229" customFormat="1" ht="24.95" customHeight="1" x14ac:dyDescent="0.25">
      <c r="B21" s="321">
        <v>1</v>
      </c>
      <c r="C21" s="322" t="s">
        <v>254</v>
      </c>
      <c r="D21" s="322" t="s">
        <v>4157</v>
      </c>
      <c r="E21" s="222" t="s">
        <v>4158</v>
      </c>
      <c r="F21" s="222" t="s">
        <v>4159</v>
      </c>
      <c r="G21" s="222" t="s">
        <v>4160</v>
      </c>
      <c r="H21" s="323">
        <v>43776</v>
      </c>
      <c r="I21" s="323">
        <v>43799</v>
      </c>
      <c r="J21" s="324">
        <v>94.42</v>
      </c>
      <c r="K21" s="325">
        <v>27</v>
      </c>
      <c r="L21" s="326">
        <f t="shared" ref="L21:L23" si="0">K21*J21</f>
        <v>2549.34</v>
      </c>
    </row>
    <row r="22" spans="2:19" s="229" customFormat="1" ht="24.95" customHeight="1" x14ac:dyDescent="0.25">
      <c r="B22" s="321">
        <v>2</v>
      </c>
      <c r="C22" s="322" t="s">
        <v>278</v>
      </c>
      <c r="D22" s="322" t="s">
        <v>4161</v>
      </c>
      <c r="E22" s="327" t="s">
        <v>4162</v>
      </c>
      <c r="F22" s="327" t="s">
        <v>4163</v>
      </c>
      <c r="G22" s="327" t="s">
        <v>4164</v>
      </c>
      <c r="H22" s="328">
        <v>43770</v>
      </c>
      <c r="I22" s="328">
        <v>43784</v>
      </c>
      <c r="J22" s="324">
        <v>85.65</v>
      </c>
      <c r="K22" s="325">
        <v>2</v>
      </c>
      <c r="L22" s="326">
        <f t="shared" si="0"/>
        <v>171.3</v>
      </c>
    </row>
    <row r="23" spans="2:19" s="229" customFormat="1" ht="24.95" customHeight="1" x14ac:dyDescent="0.25">
      <c r="B23" s="321">
        <v>3</v>
      </c>
      <c r="C23" s="322" t="s">
        <v>278</v>
      </c>
      <c r="D23" s="322" t="s">
        <v>4165</v>
      </c>
      <c r="E23" s="327" t="s">
        <v>4166</v>
      </c>
      <c r="F23" s="327" t="s">
        <v>4167</v>
      </c>
      <c r="G23" s="327" t="s">
        <v>4168</v>
      </c>
      <c r="H23" s="328">
        <v>43770</v>
      </c>
      <c r="I23" s="328">
        <v>43799</v>
      </c>
      <c r="J23" s="324">
        <v>85.65</v>
      </c>
      <c r="K23" s="325">
        <v>2</v>
      </c>
      <c r="L23" s="326">
        <f t="shared" si="0"/>
        <v>171.3</v>
      </c>
    </row>
    <row r="24" spans="2:19" s="229" customFormat="1" ht="24.95" customHeight="1" thickBot="1" x14ac:dyDescent="0.3">
      <c r="B24" s="230"/>
      <c r="C24" s="329" t="s">
        <v>103</v>
      </c>
      <c r="D24" s="330"/>
      <c r="E24" s="331"/>
      <c r="F24" s="331"/>
      <c r="G24" s="331"/>
      <c r="H24" s="332"/>
      <c r="I24" s="332"/>
      <c r="J24" s="333"/>
      <c r="K24" s="334">
        <f>SUM(K21:K23)</f>
        <v>31</v>
      </c>
      <c r="L24" s="335">
        <f>SUM(L21:L23)</f>
        <v>2891.9400000000005</v>
      </c>
      <c r="M24" s="227"/>
      <c r="N24" s="227"/>
      <c r="O24" s="227"/>
      <c r="P24" s="227"/>
      <c r="Q24" s="227"/>
      <c r="R24" s="227"/>
    </row>
    <row r="25" spans="2:19" s="239" customFormat="1" ht="24.95" customHeight="1" x14ac:dyDescent="0.2">
      <c r="C25" s="238"/>
      <c r="E25" s="229"/>
      <c r="F25" s="229"/>
      <c r="H25" s="238"/>
      <c r="I25" s="238"/>
      <c r="J25" s="238"/>
      <c r="L25" s="336"/>
      <c r="M25" s="336"/>
      <c r="N25" s="336"/>
      <c r="O25" s="336"/>
      <c r="P25" s="336"/>
      <c r="Q25" s="336"/>
      <c r="R25" s="336"/>
    </row>
    <row r="26" spans="2:19" s="239" customFormat="1" ht="24.95" customHeight="1" x14ac:dyDescent="0.2">
      <c r="C26" s="238"/>
      <c r="E26" s="229"/>
      <c r="F26" s="229"/>
      <c r="H26" s="238"/>
      <c r="I26" s="238"/>
      <c r="J26" s="238"/>
      <c r="L26" s="336"/>
      <c r="M26" s="336"/>
      <c r="N26" s="336"/>
      <c r="O26" s="336"/>
      <c r="P26" s="336"/>
      <c r="Q26" s="336"/>
      <c r="R26" s="336"/>
    </row>
    <row r="27" spans="2:19" s="239" customFormat="1" ht="24.95" customHeight="1" x14ac:dyDescent="0.2">
      <c r="C27" s="238"/>
      <c r="E27" s="229"/>
      <c r="F27" s="229"/>
      <c r="H27" s="238"/>
      <c r="I27" s="238"/>
      <c r="J27" s="238"/>
      <c r="L27" s="336"/>
      <c r="M27" s="336"/>
      <c r="N27" s="336"/>
      <c r="O27" s="336"/>
      <c r="P27" s="336"/>
      <c r="Q27" s="336"/>
      <c r="R27" s="336"/>
      <c r="S27" s="337"/>
    </row>
    <row r="28" spans="2:19" s="239" customFormat="1" ht="24.95" customHeight="1" x14ac:dyDescent="0.2">
      <c r="C28" s="238"/>
      <c r="E28" s="229"/>
      <c r="F28" s="229"/>
      <c r="H28" s="238"/>
      <c r="I28" s="238"/>
      <c r="J28" s="238"/>
      <c r="L28" s="336"/>
      <c r="M28" s="336"/>
      <c r="N28" s="336"/>
      <c r="O28" s="336"/>
      <c r="P28" s="336"/>
      <c r="Q28" s="336"/>
      <c r="R28" s="336"/>
    </row>
    <row r="29" spans="2:19" s="239" customFormat="1" ht="24.95" customHeight="1" x14ac:dyDescent="0.2">
      <c r="C29" s="238"/>
      <c r="E29" s="229"/>
      <c r="F29" s="229"/>
      <c r="H29" s="238"/>
      <c r="I29" s="238"/>
      <c r="J29" s="238"/>
      <c r="L29" s="336"/>
      <c r="M29" s="336"/>
      <c r="N29" s="336"/>
      <c r="O29" s="336"/>
      <c r="P29" s="336"/>
      <c r="Q29" s="336"/>
      <c r="R29" s="336"/>
    </row>
    <row r="30" spans="2:19" s="239" customFormat="1" ht="24.95" customHeight="1" x14ac:dyDescent="0.2">
      <c r="C30" s="238"/>
      <c r="E30" s="229"/>
      <c r="F30" s="229"/>
      <c r="H30" s="238"/>
      <c r="I30" s="238"/>
      <c r="J30" s="238"/>
      <c r="L30" s="336"/>
      <c r="M30" s="336"/>
      <c r="N30" s="336"/>
      <c r="O30" s="336"/>
      <c r="P30" s="336"/>
      <c r="Q30" s="336"/>
      <c r="R30" s="336"/>
    </row>
    <row r="31" spans="2:19" s="239" customFormat="1" ht="24.95" customHeight="1" x14ac:dyDescent="0.2">
      <c r="C31" s="238"/>
      <c r="E31" s="229"/>
      <c r="F31" s="229"/>
      <c r="H31" s="238"/>
      <c r="I31" s="238"/>
      <c r="J31" s="238"/>
      <c r="L31" s="336"/>
      <c r="M31" s="336"/>
      <c r="N31" s="336"/>
      <c r="O31" s="336"/>
      <c r="P31" s="336"/>
      <c r="Q31" s="336"/>
      <c r="R31" s="336"/>
    </row>
  </sheetData>
  <mergeCells count="1">
    <mergeCell ref="B2:L2"/>
  </mergeCells>
  <pageMargins left="0.75" right="0.75" top="0.56000000000000005" bottom="0.32" header="0.3" footer="0.17"/>
  <pageSetup paperSize="9" scale="44"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Request Details</vt:lpstr>
      <vt:lpstr>Staffing Email</vt:lpstr>
      <vt:lpstr>Status Check Email</vt:lpstr>
      <vt:lpstr>Individual UT</vt:lpstr>
      <vt:lpstr>Leaves_Excep_Avail Hours</vt:lpstr>
      <vt:lpstr>Emp Info</vt:lpstr>
      <vt:lpstr>Extracted Email</vt:lpstr>
      <vt:lpstr>UT Data</vt:lpstr>
      <vt:lpstr>Data Validation</vt:lpstr>
      <vt:lpstr>Backend</vt:lpstr>
      <vt:lpstr>Annexure Calc</vt:lpstr>
      <vt:lpstr>Employee List</vt:lpstr>
      <vt:lpstr>Direct KPO Annexure</vt:lpstr>
      <vt:lpstr>AOP Annexure</vt:lpstr>
      <vt:lpstr>DRS Invoice</vt:lpstr>
      <vt:lpstr>Adhoc DA Invoice</vt:lpstr>
      <vt:lpstr>DD_MonthValue</vt:lpstr>
      <vt:lpstr>DD_QuarterValue</vt:lpstr>
      <vt:lpstr>DD_YearValue</vt:lpstr>
      <vt:lpstr>'Adhoc DA Invoice'!Print_Area</vt:lpstr>
      <vt:lpstr>'AOP Annexure'!Print_Area</vt:lpstr>
      <vt:lpstr>'Direct KPO Annexure'!Print_Area</vt:lpstr>
      <vt:lpstr>'DRS Invoice'!Print_Area</vt:lpstr>
    </vt:vector>
  </TitlesOfParts>
  <Company>EVS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Varun Arora</dc:creator>
  <cp:lastModifiedBy>Prashant Singh</cp:lastModifiedBy>
  <cp:lastPrinted>2020-02-21T05:11:40Z</cp:lastPrinted>
  <dcterms:created xsi:type="dcterms:W3CDTF">2019-05-14T05:46:30Z</dcterms:created>
  <dcterms:modified xsi:type="dcterms:W3CDTF">2022-05-31T09:31:43Z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1167647475</vt:i4>
  </property>
  <property fmtid="{D5CDD505-2E9C-101B-9397-08002B2CF9AE}" pid="3" name="_NewReviewCycle">
    <vt:lpwstr/>
  </property>
  <property fmtid="{D5CDD505-2E9C-101B-9397-08002B2CF9AE}" pid="4" name="_EmailSubject">
    <vt:lpwstr>Run for Extract Email data</vt:lpwstr>
  </property>
  <property fmtid="{D5CDD505-2E9C-101B-9397-08002B2CF9AE}" pid="5" name="_AuthorEmail">
    <vt:lpwstr>Deepak.Rathore@evalueserve.com</vt:lpwstr>
  </property>
  <property fmtid="{D5CDD505-2E9C-101B-9397-08002B2CF9AE}" pid="6" name="_AuthorEmailDisplayName">
    <vt:lpwstr>Deepak Rathore</vt:lpwstr>
  </property>
  <property fmtid="{D5CDD505-2E9C-101B-9397-08002B2CF9AE}" pid="7" name="_PreviousAdHocReviewCycleID">
    <vt:i4>-1633833288</vt:i4>
  </property>
  <property fmtid="{D5CDD505-2E9C-101B-9397-08002B2CF9AE}" pid="8" name="_ReviewingToolsShownOnce">
    <vt:lpwstr/>
  </property>
</Properties>
</file>